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" yWindow="80" windowWidth="18900" windowHeight="7340"/>
  </bookViews>
  <sheets>
    <sheet name="Inhalt" sheetId="1" r:id="rId1"/>
    <sheet name="Tab. 4.1" sheetId="14" r:id="rId2"/>
    <sheet name="Tab. 4.2" sheetId="13" r:id="rId3"/>
    <sheet name="Tab. 4.2-1" sheetId="15" r:id="rId4"/>
    <sheet name="Tab. 4.2-2" sheetId="16" r:id="rId5"/>
    <sheet name="Tab. 4.2-3" sheetId="18" r:id="rId6"/>
    <sheet name="Tab. 4.2-4" sheetId="19" r:id="rId7"/>
    <sheet name="Tab. 4.2-5" sheetId="20" r:id="rId8"/>
    <sheet name="Tab. 4.2-6" sheetId="21" r:id="rId9"/>
    <sheet name="Tab. 4.3" sheetId="2" r:id="rId10"/>
    <sheet name="Tab. 4.4" sheetId="4" r:id="rId11"/>
    <sheet name="Tab. 4.4-1" sheetId="5" r:id="rId12"/>
    <sheet name="Tab. 4.4-2" sheetId="6" r:id="rId13"/>
    <sheet name="Tab. 4.4-3" sheetId="7" r:id="rId14"/>
    <sheet name="Tab. 4.4-4" sheetId="8" r:id="rId15"/>
    <sheet name="Tab. 4.4-5" sheetId="9" r:id="rId16"/>
    <sheet name="Tab. 4.4-6" sheetId="10" r:id="rId17"/>
    <sheet name="Tab. 4.5" sheetId="11" r:id="rId18"/>
    <sheet name="Tab. 4.6" sheetId="12" r:id="rId19"/>
    <sheet name="Tab. 4.7" sheetId="22" r:id="rId20"/>
    <sheet name="Tab. 4.7-1" sheetId="23" r:id="rId21"/>
    <sheet name="Tab. 4.7-2" sheetId="24" r:id="rId22"/>
    <sheet name="Tab. 4.7-3" sheetId="25" r:id="rId23"/>
    <sheet name="Tab. 4.7-4" sheetId="26" r:id="rId24"/>
    <sheet name="Tab. 4.7-5" sheetId="27" r:id="rId25"/>
    <sheet name="Tab. 4.7-6" sheetId="28" r:id="rId26"/>
  </sheets>
  <calcPr calcId="145621"/>
</workbook>
</file>

<file path=xl/calcChain.xml><?xml version="1.0" encoding="utf-8"?>
<calcChain xmlns="http://schemas.openxmlformats.org/spreadsheetml/2006/main">
  <c r="I17" i="21" l="1"/>
  <c r="I19" i="20"/>
  <c r="I18" i="20"/>
  <c r="I17" i="20"/>
  <c r="I19" i="19"/>
  <c r="I18" i="19"/>
  <c r="I17" i="19"/>
  <c r="I17" i="18"/>
  <c r="I19" i="16"/>
  <c r="I18" i="16"/>
  <c r="I17" i="16"/>
  <c r="I19" i="15"/>
  <c r="I18" i="15"/>
  <c r="I17" i="15"/>
  <c r="I67" i="13"/>
  <c r="I66" i="13"/>
  <c r="I65" i="13"/>
  <c r="I64" i="13"/>
  <c r="I63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34" i="14"/>
  <c r="I15" i="14"/>
  <c r="I33" i="14" s="1"/>
  <c r="I14" i="14"/>
  <c r="I32" i="14" s="1"/>
  <c r="I13" i="14"/>
  <c r="I31" i="14" s="1"/>
  <c r="I12" i="14"/>
  <c r="I30" i="14" s="1"/>
  <c r="I11" i="14"/>
  <c r="I29" i="14" s="1"/>
  <c r="I10" i="14"/>
  <c r="I28" i="14" s="1"/>
  <c r="I9" i="14"/>
  <c r="I27" i="14" s="1"/>
  <c r="D13" i="25" l="1"/>
  <c r="E13" i="25"/>
  <c r="F13" i="25"/>
  <c r="G13" i="25"/>
  <c r="C13" i="25"/>
  <c r="D12" i="25"/>
  <c r="E12" i="25"/>
  <c r="F12" i="25"/>
  <c r="G12" i="25"/>
  <c r="C12" i="25"/>
  <c r="D11" i="25"/>
  <c r="E11" i="25"/>
  <c r="F11" i="25"/>
  <c r="G11" i="25"/>
  <c r="C11" i="25"/>
  <c r="D9" i="25"/>
  <c r="E9" i="25"/>
  <c r="F9" i="25"/>
  <c r="G9" i="25"/>
  <c r="C9" i="25"/>
  <c r="B14" i="28"/>
  <c r="C13" i="28"/>
  <c r="D13" i="28"/>
  <c r="E13" i="28"/>
  <c r="F13" i="28"/>
  <c r="G13" i="28"/>
  <c r="B13" i="28"/>
  <c r="C12" i="28"/>
  <c r="D12" i="28"/>
  <c r="E12" i="28"/>
  <c r="F12" i="28"/>
  <c r="G12" i="28"/>
  <c r="B12" i="28"/>
  <c r="C11" i="28"/>
  <c r="D11" i="28"/>
  <c r="E11" i="28"/>
  <c r="F11" i="28"/>
  <c r="G11" i="28"/>
  <c r="B11" i="28"/>
  <c r="B10" i="28"/>
  <c r="B9" i="28"/>
  <c r="D9" i="28"/>
  <c r="E9" i="28"/>
  <c r="F9" i="28"/>
  <c r="G9" i="28"/>
  <c r="C9" i="28"/>
  <c r="B51" i="25"/>
  <c r="B50" i="25"/>
  <c r="B49" i="25"/>
  <c r="B48" i="25"/>
  <c r="B47" i="25"/>
  <c r="B46" i="25"/>
  <c r="B36" i="25"/>
  <c r="B35" i="25"/>
  <c r="B34" i="25"/>
  <c r="B33" i="25"/>
  <c r="B32" i="25"/>
  <c r="B31" i="25"/>
  <c r="B16" i="25"/>
  <c r="B14" i="25"/>
  <c r="B13" i="25"/>
  <c r="B12" i="25"/>
  <c r="B11" i="25"/>
  <c r="B9" i="25"/>
  <c r="B10" i="25"/>
  <c r="B39" i="25"/>
  <c r="B24" i="25"/>
  <c r="E19" i="28"/>
  <c r="G14" i="27"/>
  <c r="F14" i="27"/>
  <c r="E14" i="27"/>
  <c r="D14" i="27"/>
  <c r="C14" i="27"/>
  <c r="G13" i="27"/>
  <c r="F13" i="27"/>
  <c r="E13" i="27"/>
  <c r="D13" i="27"/>
  <c r="C13" i="27"/>
  <c r="G12" i="27"/>
  <c r="F12" i="27"/>
  <c r="E12" i="27"/>
  <c r="D12" i="27"/>
  <c r="C12" i="27"/>
  <c r="G11" i="27"/>
  <c r="F11" i="27"/>
  <c r="E11" i="27"/>
  <c r="D11" i="27"/>
  <c r="C11" i="27"/>
  <c r="G10" i="27"/>
  <c r="F10" i="27"/>
  <c r="E10" i="27"/>
  <c r="D10" i="27"/>
  <c r="C10" i="27"/>
  <c r="G14" i="26"/>
  <c r="F14" i="26"/>
  <c r="E14" i="26"/>
  <c r="D14" i="26"/>
  <c r="C14" i="26"/>
  <c r="G13" i="26"/>
  <c r="F13" i="26"/>
  <c r="E13" i="26"/>
  <c r="D13" i="26"/>
  <c r="C13" i="26"/>
  <c r="B13" i="26" s="1"/>
  <c r="G20" i="26" s="1"/>
  <c r="G12" i="26"/>
  <c r="F12" i="26"/>
  <c r="E12" i="26"/>
  <c r="D12" i="26"/>
  <c r="C12" i="26"/>
  <c r="G11" i="26"/>
  <c r="F11" i="26"/>
  <c r="E11" i="26"/>
  <c r="D11" i="26"/>
  <c r="C11" i="26"/>
  <c r="G10" i="26"/>
  <c r="F10" i="26"/>
  <c r="E10" i="26"/>
  <c r="D10" i="26"/>
  <c r="C10" i="26"/>
  <c r="G14" i="24"/>
  <c r="F14" i="24"/>
  <c r="E14" i="24"/>
  <c r="D14" i="24"/>
  <c r="C14" i="24"/>
  <c r="G13" i="24"/>
  <c r="F13" i="24"/>
  <c r="E13" i="24"/>
  <c r="D13" i="24"/>
  <c r="C13" i="24"/>
  <c r="G12" i="24"/>
  <c r="F12" i="24"/>
  <c r="E12" i="24"/>
  <c r="D12" i="24"/>
  <c r="C12" i="24"/>
  <c r="G11" i="24"/>
  <c r="F11" i="24"/>
  <c r="E11" i="24"/>
  <c r="D11" i="24"/>
  <c r="B11" i="24" s="1"/>
  <c r="F18" i="24" s="1"/>
  <c r="C11" i="24"/>
  <c r="G10" i="24"/>
  <c r="F10" i="24"/>
  <c r="E10" i="24"/>
  <c r="D10" i="24"/>
  <c r="C10" i="24"/>
  <c r="G14" i="22"/>
  <c r="F14" i="22"/>
  <c r="E14" i="22"/>
  <c r="D14" i="22"/>
  <c r="C14" i="22"/>
  <c r="G13" i="22"/>
  <c r="F13" i="22"/>
  <c r="E13" i="22"/>
  <c r="D13" i="22"/>
  <c r="C13" i="22"/>
  <c r="G12" i="22"/>
  <c r="F12" i="22"/>
  <c r="E12" i="22"/>
  <c r="D12" i="22"/>
  <c r="C12" i="22"/>
  <c r="G11" i="22"/>
  <c r="F11" i="22"/>
  <c r="E11" i="22"/>
  <c r="D11" i="22"/>
  <c r="C11" i="22"/>
  <c r="G10" i="22"/>
  <c r="F10" i="22"/>
  <c r="E10" i="22"/>
  <c r="E9" i="22" s="1"/>
  <c r="D10" i="22"/>
  <c r="C10" i="22"/>
  <c r="G14" i="23"/>
  <c r="F14" i="23"/>
  <c r="E14" i="23"/>
  <c r="D14" i="23"/>
  <c r="C14" i="23"/>
  <c r="G13" i="23"/>
  <c r="F13" i="23"/>
  <c r="E13" i="23"/>
  <c r="D13" i="23"/>
  <c r="C13" i="23"/>
  <c r="G12" i="23"/>
  <c r="F12" i="23"/>
  <c r="E12" i="23"/>
  <c r="D12" i="23"/>
  <c r="C12" i="23"/>
  <c r="G11" i="23"/>
  <c r="F11" i="23"/>
  <c r="F9" i="23" s="1"/>
  <c r="E11" i="23"/>
  <c r="D11" i="23"/>
  <c r="C11" i="23"/>
  <c r="D10" i="23"/>
  <c r="E10" i="23"/>
  <c r="F10" i="23"/>
  <c r="G10" i="23"/>
  <c r="C10" i="23"/>
  <c r="C9" i="23" s="1"/>
  <c r="B39" i="28"/>
  <c r="B34" i="28"/>
  <c r="B32" i="28"/>
  <c r="B44" i="27"/>
  <c r="G51" i="27" s="1"/>
  <c r="B43" i="27"/>
  <c r="D50" i="27" s="1"/>
  <c r="B42" i="27"/>
  <c r="G49" i="27" s="1"/>
  <c r="B41" i="27"/>
  <c r="D48" i="27" s="1"/>
  <c r="B40" i="27"/>
  <c r="G47" i="27" s="1"/>
  <c r="G39" i="27"/>
  <c r="F39" i="27"/>
  <c r="E39" i="27"/>
  <c r="D39" i="27"/>
  <c r="C39" i="27"/>
  <c r="B39" i="27"/>
  <c r="B29" i="27"/>
  <c r="E36" i="27" s="1"/>
  <c r="B28" i="27"/>
  <c r="D35" i="27" s="1"/>
  <c r="B27" i="27"/>
  <c r="E34" i="27" s="1"/>
  <c r="B26" i="27"/>
  <c r="D33" i="27" s="1"/>
  <c r="B25" i="27"/>
  <c r="E32" i="27" s="1"/>
  <c r="G24" i="27"/>
  <c r="F24" i="27"/>
  <c r="E24" i="27"/>
  <c r="D24" i="27"/>
  <c r="C24" i="27"/>
  <c r="B14" i="27"/>
  <c r="E21" i="27" s="1"/>
  <c r="G9" i="27"/>
  <c r="B44" i="26"/>
  <c r="G51" i="26" s="1"/>
  <c r="B43" i="26"/>
  <c r="E50" i="26" s="1"/>
  <c r="B42" i="26"/>
  <c r="G49" i="26" s="1"/>
  <c r="B41" i="26"/>
  <c r="E48" i="26" s="1"/>
  <c r="B40" i="26"/>
  <c r="G47" i="26" s="1"/>
  <c r="G39" i="26"/>
  <c r="F39" i="26"/>
  <c r="E39" i="26"/>
  <c r="D39" i="26"/>
  <c r="C39" i="26"/>
  <c r="B29" i="26"/>
  <c r="F36" i="26" s="1"/>
  <c r="B28" i="26"/>
  <c r="D35" i="26" s="1"/>
  <c r="B27" i="26"/>
  <c r="F34" i="26" s="1"/>
  <c r="B26" i="26"/>
  <c r="D33" i="26" s="1"/>
  <c r="B25" i="26"/>
  <c r="F32" i="26" s="1"/>
  <c r="G24" i="26"/>
  <c r="F24" i="26"/>
  <c r="E24" i="26"/>
  <c r="D24" i="26"/>
  <c r="C24" i="26"/>
  <c r="B12" i="26"/>
  <c r="E19" i="26" s="1"/>
  <c r="B11" i="26"/>
  <c r="G18" i="26" s="1"/>
  <c r="G9" i="26"/>
  <c r="F9" i="26"/>
  <c r="E9" i="26"/>
  <c r="D9" i="26"/>
  <c r="C9" i="26"/>
  <c r="F20" i="25"/>
  <c r="E19" i="25"/>
  <c r="F18" i="25"/>
  <c r="B44" i="24"/>
  <c r="G51" i="24" s="1"/>
  <c r="B43" i="24"/>
  <c r="D50" i="24" s="1"/>
  <c r="B42" i="24"/>
  <c r="G49" i="24" s="1"/>
  <c r="B41" i="24"/>
  <c r="D48" i="24" s="1"/>
  <c r="B40" i="24"/>
  <c r="G47" i="24" s="1"/>
  <c r="G39" i="24"/>
  <c r="F39" i="24"/>
  <c r="E39" i="24"/>
  <c r="D39" i="24"/>
  <c r="C39" i="24"/>
  <c r="B29" i="24"/>
  <c r="E36" i="24" s="1"/>
  <c r="B28" i="24"/>
  <c r="D35" i="24" s="1"/>
  <c r="B27" i="24"/>
  <c r="E34" i="24" s="1"/>
  <c r="B26" i="24"/>
  <c r="D33" i="24" s="1"/>
  <c r="B25" i="24"/>
  <c r="E32" i="24" s="1"/>
  <c r="G24" i="24"/>
  <c r="F24" i="24"/>
  <c r="E24" i="24"/>
  <c r="D24" i="24"/>
  <c r="C24" i="24"/>
  <c r="B14" i="24"/>
  <c r="E21" i="24" s="1"/>
  <c r="B13" i="24"/>
  <c r="F20" i="24" s="1"/>
  <c r="E9" i="24"/>
  <c r="B44" i="23"/>
  <c r="G51" i="23" s="1"/>
  <c r="B43" i="23"/>
  <c r="E50" i="23" s="1"/>
  <c r="B42" i="23"/>
  <c r="G49" i="23" s="1"/>
  <c r="B41" i="23"/>
  <c r="E48" i="23" s="1"/>
  <c r="B40" i="23"/>
  <c r="G47" i="23" s="1"/>
  <c r="G39" i="23"/>
  <c r="F39" i="23"/>
  <c r="E39" i="23"/>
  <c r="D39" i="23"/>
  <c r="C39" i="23"/>
  <c r="B29" i="23"/>
  <c r="F36" i="23" s="1"/>
  <c r="B28" i="23"/>
  <c r="D35" i="23" s="1"/>
  <c r="B27" i="23"/>
  <c r="F34" i="23" s="1"/>
  <c r="B26" i="23"/>
  <c r="G33" i="23" s="1"/>
  <c r="B25" i="23"/>
  <c r="F32" i="23" s="1"/>
  <c r="G24" i="23"/>
  <c r="F24" i="23"/>
  <c r="E24" i="23"/>
  <c r="D24" i="23"/>
  <c r="C24" i="23"/>
  <c r="B14" i="23"/>
  <c r="D21" i="23" s="1"/>
  <c r="B11" i="23"/>
  <c r="F18" i="23" s="1"/>
  <c r="B10" i="23"/>
  <c r="D17" i="23" s="1"/>
  <c r="G9" i="23"/>
  <c r="B44" i="22"/>
  <c r="B43" i="22"/>
  <c r="E50" i="22" s="1"/>
  <c r="B42" i="22"/>
  <c r="B41" i="22"/>
  <c r="D48" i="22" s="1"/>
  <c r="B40" i="22"/>
  <c r="G39" i="22"/>
  <c r="F39" i="22"/>
  <c r="E39" i="22"/>
  <c r="D39" i="22"/>
  <c r="C39" i="22"/>
  <c r="B25" i="22"/>
  <c r="B29" i="22"/>
  <c r="G36" i="22" s="1"/>
  <c r="B28" i="22"/>
  <c r="B27" i="22"/>
  <c r="B26" i="22"/>
  <c r="E33" i="22" s="1"/>
  <c r="G24" i="22"/>
  <c r="F24" i="22"/>
  <c r="E24" i="22"/>
  <c r="D24" i="22"/>
  <c r="C24" i="22"/>
  <c r="G9" i="22"/>
  <c r="C9" i="22"/>
  <c r="G51" i="22"/>
  <c r="F51" i="22"/>
  <c r="E51" i="22"/>
  <c r="D51" i="22"/>
  <c r="C51" i="22"/>
  <c r="B51" i="22"/>
  <c r="F50" i="22"/>
  <c r="B50" i="22"/>
  <c r="G49" i="22"/>
  <c r="F49" i="22"/>
  <c r="E49" i="22"/>
  <c r="D49" i="22"/>
  <c r="C49" i="22"/>
  <c r="B49" i="22"/>
  <c r="G47" i="22"/>
  <c r="F47" i="22"/>
  <c r="E47" i="22"/>
  <c r="D47" i="22"/>
  <c r="C47" i="22"/>
  <c r="B47" i="22"/>
  <c r="F36" i="22"/>
  <c r="D36" i="22"/>
  <c r="B36" i="22"/>
  <c r="G35" i="22"/>
  <c r="F35" i="22"/>
  <c r="E35" i="22"/>
  <c r="D35" i="22"/>
  <c r="C35" i="22"/>
  <c r="B35" i="22"/>
  <c r="G34" i="22"/>
  <c r="F34" i="22"/>
  <c r="E34" i="22"/>
  <c r="D34" i="22"/>
  <c r="C34" i="22"/>
  <c r="B34" i="22"/>
  <c r="G32" i="22"/>
  <c r="F32" i="22"/>
  <c r="E32" i="22"/>
  <c r="D32" i="22"/>
  <c r="C32" i="22"/>
  <c r="B32" i="22"/>
  <c r="B11" i="22"/>
  <c r="B18" i="22" s="1"/>
  <c r="B10" i="22"/>
  <c r="B17" i="22" s="1"/>
  <c r="B14" i="22"/>
  <c r="G21" i="22" s="1"/>
  <c r="B13" i="22"/>
  <c r="B12" i="22"/>
  <c r="E19" i="22" s="1"/>
  <c r="D9" i="22" l="1"/>
  <c r="F9" i="22"/>
  <c r="C16" i="28"/>
  <c r="B16" i="28"/>
  <c r="E48" i="27"/>
  <c r="C50" i="27"/>
  <c r="G50" i="27"/>
  <c r="F36" i="27"/>
  <c r="E9" i="27"/>
  <c r="C9" i="27"/>
  <c r="B34" i="27"/>
  <c r="F34" i="27"/>
  <c r="D9" i="27"/>
  <c r="B11" i="27"/>
  <c r="F18" i="27" s="1"/>
  <c r="B36" i="27"/>
  <c r="B10" i="26"/>
  <c r="B9" i="26" s="1"/>
  <c r="B14" i="26"/>
  <c r="E21" i="26" s="1"/>
  <c r="C9" i="24"/>
  <c r="G9" i="24"/>
  <c r="B32" i="24"/>
  <c r="F32" i="24"/>
  <c r="B10" i="24"/>
  <c r="E17" i="24" s="1"/>
  <c r="F9" i="24"/>
  <c r="E9" i="23"/>
  <c r="B13" i="23"/>
  <c r="G20" i="23" s="1"/>
  <c r="D49" i="23"/>
  <c r="G34" i="23"/>
  <c r="D9" i="23"/>
  <c r="B12" i="23"/>
  <c r="E19" i="23" s="1"/>
  <c r="B34" i="23"/>
  <c r="E36" i="22"/>
  <c r="C36" i="22"/>
  <c r="C50" i="22"/>
  <c r="G50" i="22"/>
  <c r="D50" i="22"/>
  <c r="E48" i="22"/>
  <c r="F33" i="22"/>
  <c r="B24" i="22"/>
  <c r="E31" i="22" s="1"/>
  <c r="B33" i="22"/>
  <c r="E46" i="27"/>
  <c r="D36" i="27"/>
  <c r="B13" i="27"/>
  <c r="F20" i="27" s="1"/>
  <c r="E50" i="27"/>
  <c r="D34" i="27"/>
  <c r="B12" i="27"/>
  <c r="E19" i="27" s="1"/>
  <c r="G48" i="27"/>
  <c r="D46" i="27"/>
  <c r="C48" i="27"/>
  <c r="F46" i="27"/>
  <c r="F32" i="27"/>
  <c r="B32" i="27"/>
  <c r="B10" i="27"/>
  <c r="B17" i="27" s="1"/>
  <c r="F9" i="27"/>
  <c r="D32" i="27"/>
  <c r="B24" i="26"/>
  <c r="B31" i="26" s="1"/>
  <c r="B39" i="26"/>
  <c r="B46" i="26" s="1"/>
  <c r="E17" i="26"/>
  <c r="G16" i="25"/>
  <c r="B36" i="24"/>
  <c r="D36" i="24"/>
  <c r="F36" i="24"/>
  <c r="G50" i="24"/>
  <c r="C50" i="24"/>
  <c r="E50" i="24"/>
  <c r="B12" i="24"/>
  <c r="E19" i="24" s="1"/>
  <c r="F34" i="24"/>
  <c r="B34" i="24"/>
  <c r="D34" i="24"/>
  <c r="C48" i="24"/>
  <c r="B39" i="24"/>
  <c r="D46" i="24" s="1"/>
  <c r="E48" i="24"/>
  <c r="G48" i="24"/>
  <c r="D9" i="24"/>
  <c r="E46" i="24"/>
  <c r="D32" i="24"/>
  <c r="D51" i="23"/>
  <c r="B50" i="23"/>
  <c r="F50" i="23"/>
  <c r="E35" i="23"/>
  <c r="C34" i="23"/>
  <c r="D33" i="23"/>
  <c r="E33" i="23"/>
  <c r="F20" i="28"/>
  <c r="G20" i="28"/>
  <c r="C20" i="28"/>
  <c r="C18" i="28"/>
  <c r="E20" i="28"/>
  <c r="C18" i="27"/>
  <c r="E20" i="27"/>
  <c r="E18" i="27"/>
  <c r="C20" i="25"/>
  <c r="C18" i="25"/>
  <c r="E20" i="25"/>
  <c r="E18" i="25"/>
  <c r="G20" i="25"/>
  <c r="G18" i="25"/>
  <c r="C20" i="24"/>
  <c r="C18" i="24"/>
  <c r="E20" i="24"/>
  <c r="E18" i="24"/>
  <c r="G20" i="24"/>
  <c r="G18" i="24"/>
  <c r="F17" i="22"/>
  <c r="D18" i="23"/>
  <c r="B21" i="23"/>
  <c r="G18" i="23"/>
  <c r="E21" i="23"/>
  <c r="B19" i="23"/>
  <c r="F21" i="23"/>
  <c r="C18" i="23"/>
  <c r="B17" i="23"/>
  <c r="E17" i="23"/>
  <c r="F17" i="23"/>
  <c r="D47" i="23"/>
  <c r="B17" i="28"/>
  <c r="B19" i="28"/>
  <c r="F19" i="28"/>
  <c r="D20" i="28"/>
  <c r="B21" i="28"/>
  <c r="B46" i="28"/>
  <c r="B48" i="28"/>
  <c r="B50" i="28"/>
  <c r="C19" i="28"/>
  <c r="G19" i="28"/>
  <c r="B33" i="28"/>
  <c r="B35" i="28"/>
  <c r="D19" i="28"/>
  <c r="B20" i="28"/>
  <c r="B24" i="28"/>
  <c r="B47" i="28"/>
  <c r="B49" i="28"/>
  <c r="B51" i="28"/>
  <c r="B36" i="28"/>
  <c r="D18" i="27"/>
  <c r="F19" i="27"/>
  <c r="B21" i="27"/>
  <c r="F21" i="27"/>
  <c r="C32" i="27"/>
  <c r="G32" i="27"/>
  <c r="E33" i="27"/>
  <c r="C34" i="27"/>
  <c r="G34" i="27"/>
  <c r="E35" i="27"/>
  <c r="C36" i="27"/>
  <c r="G36" i="27"/>
  <c r="B46" i="27"/>
  <c r="D47" i="27"/>
  <c r="B48" i="27"/>
  <c r="F48" i="27"/>
  <c r="D49" i="27"/>
  <c r="B50" i="27"/>
  <c r="F50" i="27"/>
  <c r="D51" i="27"/>
  <c r="C17" i="27"/>
  <c r="C19" i="27"/>
  <c r="C21" i="27"/>
  <c r="G21" i="27"/>
  <c r="B33" i="27"/>
  <c r="F33" i="27"/>
  <c r="B35" i="27"/>
  <c r="F35" i="27"/>
  <c r="C46" i="27"/>
  <c r="G46" i="27"/>
  <c r="E47" i="27"/>
  <c r="E49" i="27"/>
  <c r="E51" i="27"/>
  <c r="B18" i="27"/>
  <c r="D21" i="27"/>
  <c r="B24" i="27"/>
  <c r="E31" i="27" s="1"/>
  <c r="C33" i="27"/>
  <c r="G33" i="27"/>
  <c r="C35" i="27"/>
  <c r="G35" i="27"/>
  <c r="B47" i="27"/>
  <c r="F47" i="27"/>
  <c r="B49" i="27"/>
  <c r="F49" i="27"/>
  <c r="B51" i="27"/>
  <c r="F51" i="27"/>
  <c r="C47" i="27"/>
  <c r="C49" i="27"/>
  <c r="C51" i="27"/>
  <c r="D18" i="26"/>
  <c r="B19" i="26"/>
  <c r="F19" i="26"/>
  <c r="D20" i="26"/>
  <c r="B21" i="26"/>
  <c r="F21" i="26"/>
  <c r="C32" i="26"/>
  <c r="G32" i="26"/>
  <c r="E33" i="26"/>
  <c r="C34" i="26"/>
  <c r="G34" i="26"/>
  <c r="E35" i="26"/>
  <c r="C36" i="26"/>
  <c r="G36" i="26"/>
  <c r="D47" i="26"/>
  <c r="B48" i="26"/>
  <c r="F48" i="26"/>
  <c r="D49" i="26"/>
  <c r="B50" i="26"/>
  <c r="F50" i="26"/>
  <c r="D51" i="26"/>
  <c r="E18" i="26"/>
  <c r="C19" i="26"/>
  <c r="G19" i="26"/>
  <c r="E20" i="26"/>
  <c r="C21" i="26"/>
  <c r="G21" i="26"/>
  <c r="D32" i="26"/>
  <c r="B33" i="26"/>
  <c r="F33" i="26"/>
  <c r="D34" i="26"/>
  <c r="B35" i="26"/>
  <c r="F35" i="26"/>
  <c r="D36" i="26"/>
  <c r="E47" i="26"/>
  <c r="C48" i="26"/>
  <c r="G48" i="26"/>
  <c r="E49" i="26"/>
  <c r="C50" i="26"/>
  <c r="G50" i="26"/>
  <c r="E51" i="26"/>
  <c r="D17" i="26"/>
  <c r="B18" i="26"/>
  <c r="F18" i="26"/>
  <c r="D19" i="26"/>
  <c r="B20" i="26"/>
  <c r="F20" i="26"/>
  <c r="D21" i="26"/>
  <c r="E32" i="26"/>
  <c r="C33" i="26"/>
  <c r="G33" i="26"/>
  <c r="E34" i="26"/>
  <c r="C35" i="26"/>
  <c r="G35" i="26"/>
  <c r="E36" i="26"/>
  <c r="B47" i="26"/>
  <c r="F47" i="26"/>
  <c r="D48" i="26"/>
  <c r="B49" i="26"/>
  <c r="F49" i="26"/>
  <c r="D50" i="26"/>
  <c r="B51" i="26"/>
  <c r="F51" i="26"/>
  <c r="C18" i="26"/>
  <c r="C20" i="26"/>
  <c r="B32" i="26"/>
  <c r="B34" i="26"/>
  <c r="B36" i="26"/>
  <c r="C47" i="26"/>
  <c r="C49" i="26"/>
  <c r="C51" i="26"/>
  <c r="B17" i="25"/>
  <c r="D18" i="25"/>
  <c r="B19" i="25"/>
  <c r="F19" i="25"/>
  <c r="D20" i="25"/>
  <c r="B21" i="25"/>
  <c r="C19" i="25"/>
  <c r="G19" i="25"/>
  <c r="B18" i="25"/>
  <c r="D19" i="25"/>
  <c r="B20" i="25"/>
  <c r="C16" i="25"/>
  <c r="D18" i="24"/>
  <c r="F19" i="24"/>
  <c r="D20" i="24"/>
  <c r="B21" i="24"/>
  <c r="F21" i="24"/>
  <c r="C32" i="24"/>
  <c r="G32" i="24"/>
  <c r="E33" i="24"/>
  <c r="C34" i="24"/>
  <c r="G34" i="24"/>
  <c r="E35" i="24"/>
  <c r="C36" i="24"/>
  <c r="G36" i="24"/>
  <c r="D47" i="24"/>
  <c r="B48" i="24"/>
  <c r="F48" i="24"/>
  <c r="D49" i="24"/>
  <c r="B50" i="24"/>
  <c r="F50" i="24"/>
  <c r="D51" i="24"/>
  <c r="C19" i="24"/>
  <c r="C21" i="24"/>
  <c r="G21" i="24"/>
  <c r="B33" i="24"/>
  <c r="F33" i="24"/>
  <c r="B35" i="24"/>
  <c r="F35" i="24"/>
  <c r="G46" i="24"/>
  <c r="E47" i="24"/>
  <c r="E49" i="24"/>
  <c r="E51" i="24"/>
  <c r="B18" i="24"/>
  <c r="B20" i="24"/>
  <c r="D21" i="24"/>
  <c r="B24" i="24"/>
  <c r="G31" i="24" s="1"/>
  <c r="C33" i="24"/>
  <c r="G33" i="24"/>
  <c r="C35" i="24"/>
  <c r="G35" i="24"/>
  <c r="B47" i="24"/>
  <c r="F47" i="24"/>
  <c r="B49" i="24"/>
  <c r="F49" i="24"/>
  <c r="B51" i="24"/>
  <c r="F51" i="24"/>
  <c r="C47" i="24"/>
  <c r="C49" i="24"/>
  <c r="C51" i="24"/>
  <c r="C32" i="23"/>
  <c r="B48" i="23"/>
  <c r="F48" i="23"/>
  <c r="C17" i="23"/>
  <c r="G17" i="23"/>
  <c r="E18" i="23"/>
  <c r="C19" i="23"/>
  <c r="G19" i="23"/>
  <c r="E20" i="23"/>
  <c r="C21" i="23"/>
  <c r="G21" i="23"/>
  <c r="D32" i="23"/>
  <c r="B33" i="23"/>
  <c r="F33" i="23"/>
  <c r="D34" i="23"/>
  <c r="B35" i="23"/>
  <c r="F35" i="23"/>
  <c r="D36" i="23"/>
  <c r="B39" i="23"/>
  <c r="E46" i="23" s="1"/>
  <c r="E47" i="23"/>
  <c r="C48" i="23"/>
  <c r="G48" i="23"/>
  <c r="E49" i="23"/>
  <c r="C50" i="23"/>
  <c r="G50" i="23"/>
  <c r="E51" i="23"/>
  <c r="D20" i="23"/>
  <c r="G32" i="23"/>
  <c r="C36" i="23"/>
  <c r="G36" i="23"/>
  <c r="B18" i="23"/>
  <c r="D19" i="23"/>
  <c r="B20" i="23"/>
  <c r="F20" i="23"/>
  <c r="B24" i="23"/>
  <c r="C31" i="23" s="1"/>
  <c r="E32" i="23"/>
  <c r="C33" i="23"/>
  <c r="E34" i="23"/>
  <c r="C35" i="23"/>
  <c r="G35" i="23"/>
  <c r="E36" i="23"/>
  <c r="B47" i="23"/>
  <c r="F47" i="23"/>
  <c r="D48" i="23"/>
  <c r="B49" i="23"/>
  <c r="F49" i="23"/>
  <c r="D50" i="23"/>
  <c r="B51" i="23"/>
  <c r="F51" i="23"/>
  <c r="B9" i="23"/>
  <c r="F16" i="23" s="1"/>
  <c r="C20" i="23"/>
  <c r="B32" i="23"/>
  <c r="B36" i="23"/>
  <c r="C47" i="23"/>
  <c r="C49" i="23"/>
  <c r="C51" i="23"/>
  <c r="B48" i="22"/>
  <c r="F48" i="22"/>
  <c r="B39" i="22"/>
  <c r="C48" i="22"/>
  <c r="G48" i="22"/>
  <c r="C33" i="22"/>
  <c r="G33" i="22"/>
  <c r="D33" i="22"/>
  <c r="D17" i="22"/>
  <c r="C17" i="22"/>
  <c r="G17" i="22"/>
  <c r="F18" i="22"/>
  <c r="C18" i="22"/>
  <c r="G18" i="22"/>
  <c r="E17" i="22"/>
  <c r="D18" i="22"/>
  <c r="E18" i="22"/>
  <c r="C19" i="22"/>
  <c r="D20" i="22"/>
  <c r="C21" i="22"/>
  <c r="B9" i="22"/>
  <c r="C16" i="22" s="1"/>
  <c r="B19" i="22"/>
  <c r="F19" i="22"/>
  <c r="E20" i="22"/>
  <c r="D21" i="22"/>
  <c r="F20" i="22"/>
  <c r="G19" i="22"/>
  <c r="B20" i="22"/>
  <c r="E21" i="22"/>
  <c r="D19" i="22"/>
  <c r="C20" i="22"/>
  <c r="G20" i="22"/>
  <c r="B21" i="22"/>
  <c r="F21" i="22"/>
  <c r="G15" i="14"/>
  <c r="H15" i="14"/>
  <c r="G14" i="14"/>
  <c r="H14" i="14"/>
  <c r="G13" i="14"/>
  <c r="H13" i="14"/>
  <c r="G12" i="14"/>
  <c r="H12" i="14"/>
  <c r="G11" i="14"/>
  <c r="H11" i="14"/>
  <c r="G10" i="14"/>
  <c r="H10" i="14"/>
  <c r="G9" i="14"/>
  <c r="H9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G49" i="13"/>
  <c r="H49" i="13"/>
  <c r="G50" i="13"/>
  <c r="H50" i="13"/>
  <c r="G51" i="13"/>
  <c r="H51" i="13"/>
  <c r="G52" i="13"/>
  <c r="H52" i="13"/>
  <c r="G53" i="13"/>
  <c r="H53" i="13"/>
  <c r="G54" i="13"/>
  <c r="H54" i="13"/>
  <c r="G55" i="13"/>
  <c r="H55" i="13"/>
  <c r="G56" i="13"/>
  <c r="H56" i="13"/>
  <c r="G57" i="13"/>
  <c r="H57" i="13"/>
  <c r="G58" i="13"/>
  <c r="H58" i="13"/>
  <c r="G59" i="13"/>
  <c r="H59" i="13"/>
  <c r="G60" i="13"/>
  <c r="H60" i="13"/>
  <c r="G61" i="13"/>
  <c r="H61" i="13"/>
  <c r="G62" i="13"/>
  <c r="H62" i="13"/>
  <c r="G63" i="13"/>
  <c r="H63" i="13"/>
  <c r="G64" i="13"/>
  <c r="H64" i="13"/>
  <c r="G65" i="13"/>
  <c r="H65" i="13"/>
  <c r="G66" i="13"/>
  <c r="H66" i="13"/>
  <c r="G67" i="13"/>
  <c r="H67" i="13"/>
  <c r="G17" i="21"/>
  <c r="H17" i="21"/>
  <c r="G18" i="21"/>
  <c r="H18" i="21"/>
  <c r="G19" i="21"/>
  <c r="H19" i="21"/>
  <c r="G17" i="20"/>
  <c r="H17" i="20"/>
  <c r="G18" i="20"/>
  <c r="H18" i="20"/>
  <c r="G19" i="20"/>
  <c r="H19" i="20"/>
  <c r="G17" i="19"/>
  <c r="H17" i="19"/>
  <c r="G18" i="19"/>
  <c r="H18" i="19"/>
  <c r="G19" i="19"/>
  <c r="H19" i="19"/>
  <c r="G17" i="18"/>
  <c r="H17" i="18"/>
  <c r="G18" i="18"/>
  <c r="H18" i="18"/>
  <c r="G19" i="18"/>
  <c r="H19" i="18"/>
  <c r="G17" i="16"/>
  <c r="H17" i="16"/>
  <c r="G18" i="16"/>
  <c r="H18" i="16"/>
  <c r="G19" i="16"/>
  <c r="H19" i="16"/>
  <c r="H17" i="15"/>
  <c r="H18" i="15"/>
  <c r="H19" i="15"/>
  <c r="G17" i="15"/>
  <c r="G18" i="15"/>
  <c r="G19" i="15"/>
  <c r="G34" i="14"/>
  <c r="F34" i="14"/>
  <c r="F33" i="14"/>
  <c r="F32" i="14"/>
  <c r="F31" i="14"/>
  <c r="F30" i="14"/>
  <c r="F29" i="14"/>
  <c r="F28" i="14"/>
  <c r="F27" i="14"/>
  <c r="G27" i="14" l="1"/>
  <c r="G31" i="14"/>
  <c r="G33" i="14"/>
  <c r="D18" i="28"/>
  <c r="B18" i="28"/>
  <c r="F17" i="27"/>
  <c r="D17" i="27"/>
  <c r="D19" i="27"/>
  <c r="B19" i="27"/>
  <c r="G19" i="27"/>
  <c r="G18" i="27"/>
  <c r="F17" i="26"/>
  <c r="C17" i="26"/>
  <c r="B16" i="26"/>
  <c r="D16" i="26"/>
  <c r="G17" i="26"/>
  <c r="B17" i="26"/>
  <c r="C46" i="24"/>
  <c r="C17" i="24"/>
  <c r="B46" i="24"/>
  <c r="D17" i="24"/>
  <c r="F17" i="24"/>
  <c r="G17" i="24"/>
  <c r="B17" i="24"/>
  <c r="F19" i="23"/>
  <c r="E16" i="25"/>
  <c r="G20" i="27"/>
  <c r="C20" i="27"/>
  <c r="B20" i="27"/>
  <c r="D20" i="27"/>
  <c r="G17" i="27"/>
  <c r="B9" i="27"/>
  <c r="C16" i="27" s="1"/>
  <c r="E17" i="27"/>
  <c r="C46" i="26"/>
  <c r="D46" i="26"/>
  <c r="E46" i="26"/>
  <c r="G31" i="26"/>
  <c r="F31" i="26"/>
  <c r="C31" i="26"/>
  <c r="E31" i="26"/>
  <c r="D31" i="26"/>
  <c r="F16" i="26"/>
  <c r="E16" i="26"/>
  <c r="G16" i="26"/>
  <c r="F46" i="26"/>
  <c r="G46" i="26"/>
  <c r="C16" i="26"/>
  <c r="F16" i="25"/>
  <c r="D16" i="25"/>
  <c r="F46" i="24"/>
  <c r="D19" i="24"/>
  <c r="B9" i="24"/>
  <c r="B16" i="24" s="1"/>
  <c r="G19" i="24"/>
  <c r="B19" i="24"/>
  <c r="E31" i="24"/>
  <c r="F18" i="28"/>
  <c r="E18" i="28"/>
  <c r="G18" i="28"/>
  <c r="B31" i="28"/>
  <c r="D31" i="27"/>
  <c r="F31" i="27"/>
  <c r="B31" i="27"/>
  <c r="G31" i="27"/>
  <c r="C31" i="27"/>
  <c r="D31" i="24"/>
  <c r="F31" i="24"/>
  <c r="B31" i="24"/>
  <c r="C31" i="24"/>
  <c r="E16" i="23"/>
  <c r="E31" i="23"/>
  <c r="B31" i="23"/>
  <c r="B46" i="23"/>
  <c r="F46" i="23"/>
  <c r="G46" i="23"/>
  <c r="F31" i="23"/>
  <c r="B16" i="23"/>
  <c r="D16" i="23"/>
  <c r="D46" i="23"/>
  <c r="C46" i="23"/>
  <c r="G16" i="23"/>
  <c r="D31" i="23"/>
  <c r="G31" i="23"/>
  <c r="C16" i="23"/>
  <c r="D46" i="22"/>
  <c r="G46" i="22"/>
  <c r="C46" i="22"/>
  <c r="F46" i="22"/>
  <c r="B46" i="22"/>
  <c r="E46" i="22"/>
  <c r="F31" i="22"/>
  <c r="D31" i="22"/>
  <c r="G31" i="22"/>
  <c r="C31" i="22"/>
  <c r="B31" i="22"/>
  <c r="D16" i="22"/>
  <c r="G16" i="22"/>
  <c r="F16" i="22"/>
  <c r="B16" i="22"/>
  <c r="E16" i="22"/>
  <c r="G28" i="14"/>
  <c r="G32" i="14"/>
  <c r="G30" i="14"/>
  <c r="G29" i="14"/>
  <c r="G16" i="24" l="1"/>
  <c r="G16" i="27"/>
  <c r="D16" i="27"/>
  <c r="E16" i="27"/>
  <c r="B16" i="27"/>
  <c r="F16" i="27"/>
  <c r="F16" i="24"/>
  <c r="E16" i="24"/>
  <c r="C16" i="24"/>
  <c r="D16" i="24"/>
  <c r="G16" i="28"/>
  <c r="D16" i="28"/>
  <c r="E16" i="28"/>
  <c r="F16" i="28"/>
  <c r="C27" i="14"/>
  <c r="D27" i="14"/>
  <c r="E27" i="14"/>
  <c r="H27" i="14"/>
  <c r="J27" i="14"/>
  <c r="C28" i="14"/>
  <c r="D28" i="14"/>
  <c r="E28" i="14"/>
  <c r="H28" i="14"/>
  <c r="J28" i="14"/>
  <c r="C29" i="14"/>
  <c r="D29" i="14"/>
  <c r="E29" i="14"/>
  <c r="H29" i="14"/>
  <c r="J29" i="14"/>
  <c r="C30" i="14"/>
  <c r="D30" i="14"/>
  <c r="E30" i="14"/>
  <c r="H30" i="14"/>
  <c r="J30" i="14"/>
  <c r="C31" i="14"/>
  <c r="D31" i="14"/>
  <c r="E31" i="14"/>
  <c r="H31" i="14"/>
  <c r="J31" i="14"/>
  <c r="C32" i="14"/>
  <c r="D32" i="14"/>
  <c r="E32" i="14"/>
  <c r="H32" i="14"/>
  <c r="J32" i="14"/>
  <c r="C33" i="14"/>
  <c r="D33" i="14"/>
  <c r="E33" i="14"/>
  <c r="H33" i="14"/>
  <c r="J33" i="14"/>
  <c r="C34" i="14"/>
  <c r="D34" i="14"/>
  <c r="E34" i="14"/>
  <c r="H34" i="14"/>
  <c r="J34" i="14"/>
  <c r="B28" i="14"/>
  <c r="B29" i="14"/>
  <c r="B30" i="14"/>
  <c r="B31" i="14"/>
  <c r="B32" i="14"/>
  <c r="B33" i="14"/>
  <c r="B34" i="14"/>
  <c r="B27" i="14"/>
  <c r="F64" i="13" l="1"/>
  <c r="B50" i="13"/>
  <c r="C50" i="13"/>
  <c r="D50" i="13"/>
  <c r="E50" i="13"/>
  <c r="F50" i="13"/>
  <c r="J50" i="13"/>
  <c r="B51" i="13"/>
  <c r="C51" i="13"/>
  <c r="D51" i="13"/>
  <c r="E51" i="13"/>
  <c r="F51" i="13"/>
  <c r="J51" i="13"/>
  <c r="B52" i="13"/>
  <c r="C52" i="13"/>
  <c r="D52" i="13"/>
  <c r="E52" i="13"/>
  <c r="F52" i="13"/>
  <c r="J52" i="13"/>
  <c r="B53" i="13"/>
  <c r="C53" i="13"/>
  <c r="D53" i="13"/>
  <c r="E53" i="13"/>
  <c r="F53" i="13"/>
  <c r="J53" i="13"/>
  <c r="B54" i="13"/>
  <c r="C54" i="13"/>
  <c r="D54" i="13"/>
  <c r="E54" i="13"/>
  <c r="F54" i="13"/>
  <c r="J54" i="13"/>
  <c r="B55" i="13"/>
  <c r="C55" i="13"/>
  <c r="D55" i="13"/>
  <c r="E55" i="13"/>
  <c r="F55" i="13"/>
  <c r="J55" i="13"/>
  <c r="B56" i="13"/>
  <c r="C56" i="13"/>
  <c r="D56" i="13"/>
  <c r="E56" i="13"/>
  <c r="F56" i="13"/>
  <c r="J56" i="13"/>
  <c r="B57" i="13"/>
  <c r="C57" i="13"/>
  <c r="D57" i="13"/>
  <c r="E57" i="13"/>
  <c r="F57" i="13"/>
  <c r="J57" i="13"/>
  <c r="B58" i="13"/>
  <c r="C58" i="13"/>
  <c r="D58" i="13"/>
  <c r="E58" i="13"/>
  <c r="F58" i="13"/>
  <c r="J58" i="13"/>
  <c r="B59" i="13"/>
  <c r="C59" i="13"/>
  <c r="D59" i="13"/>
  <c r="E59" i="13"/>
  <c r="F59" i="13"/>
  <c r="J59" i="13"/>
  <c r="B60" i="13"/>
  <c r="C60" i="13"/>
  <c r="D60" i="13"/>
  <c r="E60" i="13"/>
  <c r="F60" i="13"/>
  <c r="J60" i="13"/>
  <c r="B61" i="13"/>
  <c r="C61" i="13"/>
  <c r="D61" i="13"/>
  <c r="E61" i="13"/>
  <c r="F61" i="13"/>
  <c r="J61" i="13"/>
  <c r="B62" i="13"/>
  <c r="C62" i="13"/>
  <c r="D62" i="13"/>
  <c r="E62" i="13"/>
  <c r="F62" i="13"/>
  <c r="B63" i="13"/>
  <c r="C63" i="13"/>
  <c r="D63" i="13"/>
  <c r="E63" i="13"/>
  <c r="F63" i="13"/>
  <c r="J63" i="13"/>
  <c r="B64" i="13"/>
  <c r="C64" i="13"/>
  <c r="D64" i="13"/>
  <c r="E64" i="13"/>
  <c r="J64" i="13"/>
  <c r="B65" i="13"/>
  <c r="C65" i="13"/>
  <c r="D65" i="13"/>
  <c r="E65" i="13"/>
  <c r="F65" i="13"/>
  <c r="J65" i="13"/>
  <c r="B66" i="13"/>
  <c r="C66" i="13"/>
  <c r="D66" i="13"/>
  <c r="E66" i="13"/>
  <c r="F66" i="13"/>
  <c r="J66" i="13"/>
  <c r="B67" i="13"/>
  <c r="C67" i="13"/>
  <c r="D67" i="13"/>
  <c r="E67" i="13"/>
  <c r="F67" i="13"/>
  <c r="J67" i="13"/>
  <c r="C49" i="13"/>
  <c r="D49" i="13"/>
  <c r="E49" i="13"/>
  <c r="F49" i="13"/>
  <c r="J49" i="13"/>
  <c r="B49" i="13"/>
  <c r="D15" i="11" l="1"/>
  <c r="D14" i="11"/>
  <c r="D13" i="11"/>
  <c r="D12" i="11"/>
  <c r="D11" i="11"/>
  <c r="D10" i="11"/>
  <c r="D9" i="11"/>
  <c r="C8" i="11"/>
  <c r="B8" i="11"/>
  <c r="D8" i="11" l="1"/>
  <c r="F19" i="21"/>
  <c r="E19" i="21"/>
  <c r="D19" i="21"/>
  <c r="C19" i="21"/>
  <c r="B19" i="21"/>
  <c r="F18" i="21"/>
  <c r="E18" i="21"/>
  <c r="D18" i="21"/>
  <c r="C18" i="21"/>
  <c r="B18" i="21"/>
  <c r="J17" i="21"/>
  <c r="F17" i="21"/>
  <c r="E17" i="21"/>
  <c r="D17" i="21"/>
  <c r="C17" i="21"/>
  <c r="B17" i="21"/>
  <c r="J19" i="20"/>
  <c r="F19" i="20"/>
  <c r="E19" i="20"/>
  <c r="D19" i="20"/>
  <c r="C19" i="20"/>
  <c r="B19" i="20"/>
  <c r="J18" i="20"/>
  <c r="F18" i="20"/>
  <c r="E18" i="20"/>
  <c r="D18" i="20"/>
  <c r="C18" i="20"/>
  <c r="B18" i="20"/>
  <c r="J17" i="20"/>
  <c r="F17" i="20"/>
  <c r="E17" i="20"/>
  <c r="D17" i="20"/>
  <c r="C17" i="20"/>
  <c r="B17" i="20"/>
  <c r="J19" i="19"/>
  <c r="F19" i="19"/>
  <c r="E19" i="19"/>
  <c r="D19" i="19"/>
  <c r="C19" i="19"/>
  <c r="B19" i="19"/>
  <c r="J18" i="19"/>
  <c r="F18" i="19"/>
  <c r="E18" i="19"/>
  <c r="D18" i="19"/>
  <c r="C18" i="19"/>
  <c r="B18" i="19"/>
  <c r="J17" i="19"/>
  <c r="F17" i="19"/>
  <c r="E17" i="19"/>
  <c r="D17" i="19"/>
  <c r="C17" i="19"/>
  <c r="B17" i="19"/>
  <c r="F19" i="18"/>
  <c r="E19" i="18"/>
  <c r="D19" i="18"/>
  <c r="C19" i="18"/>
  <c r="B19" i="18"/>
  <c r="F18" i="18"/>
  <c r="E18" i="18"/>
  <c r="D18" i="18"/>
  <c r="C18" i="18"/>
  <c r="B18" i="18"/>
  <c r="J17" i="18"/>
  <c r="F17" i="18"/>
  <c r="E17" i="18"/>
  <c r="D17" i="18"/>
  <c r="C17" i="18"/>
  <c r="B17" i="18"/>
  <c r="J19" i="16"/>
  <c r="F19" i="16"/>
  <c r="E19" i="16"/>
  <c r="D19" i="16"/>
  <c r="C19" i="16"/>
  <c r="B19" i="16"/>
  <c r="J18" i="16"/>
  <c r="F18" i="16"/>
  <c r="E18" i="16"/>
  <c r="D18" i="16"/>
  <c r="C18" i="16"/>
  <c r="B18" i="16"/>
  <c r="J17" i="16"/>
  <c r="F17" i="16"/>
  <c r="E17" i="16"/>
  <c r="D17" i="16"/>
  <c r="C17" i="16"/>
  <c r="B17" i="16"/>
  <c r="J19" i="15"/>
  <c r="F19" i="15"/>
  <c r="E19" i="15"/>
  <c r="D19" i="15"/>
  <c r="C19" i="15"/>
  <c r="B19" i="15"/>
  <c r="J18" i="15"/>
  <c r="F18" i="15"/>
  <c r="E18" i="15"/>
  <c r="D18" i="15"/>
  <c r="C18" i="15"/>
  <c r="B18" i="15"/>
  <c r="J17" i="15"/>
  <c r="F17" i="15"/>
  <c r="E17" i="15"/>
  <c r="D17" i="15"/>
  <c r="C17" i="15"/>
  <c r="B17" i="15"/>
  <c r="H210" i="12" l="1"/>
  <c r="H209" i="12"/>
  <c r="S208" i="12"/>
  <c r="R208" i="12"/>
  <c r="Q208" i="12"/>
  <c r="P208" i="12"/>
  <c r="O208" i="12"/>
  <c r="H208" i="12"/>
  <c r="L221" i="12" s="1"/>
  <c r="B208" i="12"/>
  <c r="D221" i="12" s="1"/>
  <c r="S207" i="12"/>
  <c r="R207" i="12"/>
  <c r="Q207" i="12"/>
  <c r="P207" i="12"/>
  <c r="O207" i="12"/>
  <c r="H207" i="12"/>
  <c r="M220" i="12" s="1"/>
  <c r="B207" i="12"/>
  <c r="E220" i="12" s="1"/>
  <c r="S206" i="12"/>
  <c r="R206" i="12"/>
  <c r="Q206" i="12"/>
  <c r="P206" i="12"/>
  <c r="O206" i="12"/>
  <c r="H206" i="12"/>
  <c r="J219" i="12" s="1"/>
  <c r="B206" i="12"/>
  <c r="F219" i="12" s="1"/>
  <c r="S205" i="12"/>
  <c r="R205" i="12"/>
  <c r="Q205" i="12"/>
  <c r="P205" i="12"/>
  <c r="O205" i="12"/>
  <c r="H205" i="12"/>
  <c r="K218" i="12" s="1"/>
  <c r="B205" i="12"/>
  <c r="G218" i="12" s="1"/>
  <c r="S204" i="12"/>
  <c r="R204" i="12"/>
  <c r="Q204" i="12"/>
  <c r="P204" i="12"/>
  <c r="O204" i="12"/>
  <c r="H204" i="12"/>
  <c r="L217" i="12" s="1"/>
  <c r="B204" i="12"/>
  <c r="D217" i="12" s="1"/>
  <c r="S203" i="12"/>
  <c r="R203" i="12"/>
  <c r="Q203" i="12"/>
  <c r="P203" i="12"/>
  <c r="O203" i="12"/>
  <c r="H203" i="12"/>
  <c r="M216" i="12" s="1"/>
  <c r="B203" i="12"/>
  <c r="E216" i="12" s="1"/>
  <c r="S202" i="12"/>
  <c r="R202" i="12"/>
  <c r="Q202" i="12"/>
  <c r="P202" i="12"/>
  <c r="O202" i="12"/>
  <c r="H202" i="12"/>
  <c r="J215" i="12" s="1"/>
  <c r="B202" i="12"/>
  <c r="F215" i="12" s="1"/>
  <c r="H201" i="12"/>
  <c r="K214" i="12" s="1"/>
  <c r="H200" i="12"/>
  <c r="L213" i="12" s="1"/>
  <c r="M199" i="12"/>
  <c r="L199" i="12"/>
  <c r="K199" i="12"/>
  <c r="J199" i="12"/>
  <c r="I199" i="12"/>
  <c r="G199" i="12"/>
  <c r="F199" i="12"/>
  <c r="E199" i="12"/>
  <c r="D199" i="12"/>
  <c r="C199" i="12"/>
  <c r="S181" i="12"/>
  <c r="R181" i="12"/>
  <c r="Q181" i="12"/>
  <c r="P181" i="12"/>
  <c r="O181" i="12"/>
  <c r="H181" i="12"/>
  <c r="L194" i="12" s="1"/>
  <c r="B181" i="12"/>
  <c r="D194" i="12" s="1"/>
  <c r="S180" i="12"/>
  <c r="R180" i="12"/>
  <c r="Q180" i="12"/>
  <c r="P180" i="12"/>
  <c r="O180" i="12"/>
  <c r="H180" i="12"/>
  <c r="M193" i="12" s="1"/>
  <c r="B180" i="12"/>
  <c r="E193" i="12" s="1"/>
  <c r="S179" i="12"/>
  <c r="R179" i="12"/>
  <c r="Q179" i="12"/>
  <c r="P179" i="12"/>
  <c r="O179" i="12"/>
  <c r="H179" i="12"/>
  <c r="J192" i="12" s="1"/>
  <c r="B179" i="12"/>
  <c r="F192" i="12" s="1"/>
  <c r="S178" i="12"/>
  <c r="R178" i="12"/>
  <c r="Q178" i="12"/>
  <c r="P178" i="12"/>
  <c r="O178" i="12"/>
  <c r="H178" i="12"/>
  <c r="K191" i="12" s="1"/>
  <c r="B178" i="12"/>
  <c r="G191" i="12" s="1"/>
  <c r="S177" i="12"/>
  <c r="R177" i="12"/>
  <c r="Q177" i="12"/>
  <c r="P177" i="12"/>
  <c r="O177" i="12"/>
  <c r="H177" i="12"/>
  <c r="L190" i="12" s="1"/>
  <c r="B177" i="12"/>
  <c r="D190" i="12" s="1"/>
  <c r="S176" i="12"/>
  <c r="R176" i="12"/>
  <c r="Q176" i="12"/>
  <c r="P176" i="12"/>
  <c r="O176" i="12"/>
  <c r="H176" i="12"/>
  <c r="M189" i="12" s="1"/>
  <c r="B176" i="12"/>
  <c r="E189" i="12" s="1"/>
  <c r="S175" i="12"/>
  <c r="R175" i="12"/>
  <c r="Q175" i="12"/>
  <c r="P175" i="12"/>
  <c r="O175" i="12"/>
  <c r="H175" i="12"/>
  <c r="J188" i="12" s="1"/>
  <c r="B175" i="12"/>
  <c r="F188" i="12" s="1"/>
  <c r="G172" i="12"/>
  <c r="F172" i="12"/>
  <c r="E172" i="12"/>
  <c r="D172" i="12"/>
  <c r="C172" i="12"/>
  <c r="S154" i="12"/>
  <c r="R154" i="12"/>
  <c r="Q154" i="12"/>
  <c r="P154" i="12"/>
  <c r="O154" i="12"/>
  <c r="H154" i="12"/>
  <c r="B154" i="12"/>
  <c r="D167" i="12" s="1"/>
  <c r="S153" i="12"/>
  <c r="R153" i="12"/>
  <c r="Q153" i="12"/>
  <c r="P153" i="12"/>
  <c r="O153" i="12"/>
  <c r="H153" i="12"/>
  <c r="B153" i="12"/>
  <c r="E166" i="12" s="1"/>
  <c r="S152" i="12"/>
  <c r="R152" i="12"/>
  <c r="Q152" i="12"/>
  <c r="P152" i="12"/>
  <c r="O152" i="12"/>
  <c r="H152" i="12"/>
  <c r="J165" i="12" s="1"/>
  <c r="B152" i="12"/>
  <c r="F165" i="12" s="1"/>
  <c r="S151" i="12"/>
  <c r="R151" i="12"/>
  <c r="Q151" i="12"/>
  <c r="P151" i="12"/>
  <c r="O151" i="12"/>
  <c r="H151" i="12"/>
  <c r="K164" i="12" s="1"/>
  <c r="B151" i="12"/>
  <c r="G164" i="12" s="1"/>
  <c r="S150" i="12"/>
  <c r="R150" i="12"/>
  <c r="Q150" i="12"/>
  <c r="P150" i="12"/>
  <c r="O150" i="12"/>
  <c r="H150" i="12"/>
  <c r="L163" i="12" s="1"/>
  <c r="B150" i="12"/>
  <c r="D163" i="12" s="1"/>
  <c r="S149" i="12"/>
  <c r="R149" i="12"/>
  <c r="Q149" i="12"/>
  <c r="P149" i="12"/>
  <c r="O149" i="12"/>
  <c r="H149" i="12"/>
  <c r="M162" i="12" s="1"/>
  <c r="B149" i="12"/>
  <c r="E162" i="12" s="1"/>
  <c r="S148" i="12"/>
  <c r="R148" i="12"/>
  <c r="Q148" i="12"/>
  <c r="P148" i="12"/>
  <c r="O148" i="12"/>
  <c r="H148" i="12"/>
  <c r="J161" i="12" s="1"/>
  <c r="B148" i="12"/>
  <c r="F161" i="12" s="1"/>
  <c r="G145" i="12"/>
  <c r="F145" i="12"/>
  <c r="E145" i="12"/>
  <c r="D145" i="12"/>
  <c r="C145" i="12"/>
  <c r="S127" i="12"/>
  <c r="R127" i="12"/>
  <c r="Q127" i="12"/>
  <c r="P127" i="12"/>
  <c r="O127" i="12"/>
  <c r="H127" i="12"/>
  <c r="L140" i="12" s="1"/>
  <c r="B127" i="12"/>
  <c r="D140" i="12" s="1"/>
  <c r="S126" i="12"/>
  <c r="R126" i="12"/>
  <c r="Q126" i="12"/>
  <c r="P126" i="12"/>
  <c r="O126" i="12"/>
  <c r="H126" i="12"/>
  <c r="M139" i="12" s="1"/>
  <c r="B126" i="12"/>
  <c r="E139" i="12" s="1"/>
  <c r="S125" i="12"/>
  <c r="R125" i="12"/>
  <c r="Q125" i="12"/>
  <c r="P125" i="12"/>
  <c r="O125" i="12"/>
  <c r="H125" i="12"/>
  <c r="J138" i="12" s="1"/>
  <c r="B125" i="12"/>
  <c r="F138" i="12" s="1"/>
  <c r="S124" i="12"/>
  <c r="R124" i="12"/>
  <c r="Q124" i="12"/>
  <c r="P124" i="12"/>
  <c r="O124" i="12"/>
  <c r="H124" i="12"/>
  <c r="K137" i="12" s="1"/>
  <c r="B124" i="12"/>
  <c r="G137" i="12" s="1"/>
  <c r="S123" i="12"/>
  <c r="R123" i="12"/>
  <c r="Q123" i="12"/>
  <c r="P123" i="12"/>
  <c r="O123" i="12"/>
  <c r="H123" i="12"/>
  <c r="L136" i="12" s="1"/>
  <c r="B123" i="12"/>
  <c r="D136" i="12" s="1"/>
  <c r="S122" i="12"/>
  <c r="R122" i="12"/>
  <c r="Q122" i="12"/>
  <c r="P122" i="12"/>
  <c r="O122" i="12"/>
  <c r="H122" i="12"/>
  <c r="M135" i="12" s="1"/>
  <c r="B122" i="12"/>
  <c r="E135" i="12" s="1"/>
  <c r="S121" i="12"/>
  <c r="R121" i="12"/>
  <c r="Q121" i="12"/>
  <c r="P121" i="12"/>
  <c r="O121" i="12"/>
  <c r="H121" i="12"/>
  <c r="J134" i="12" s="1"/>
  <c r="B121" i="12"/>
  <c r="F134" i="12" s="1"/>
  <c r="G118" i="12"/>
  <c r="F118" i="12"/>
  <c r="E118" i="12"/>
  <c r="D118" i="12"/>
  <c r="C118" i="12"/>
  <c r="S100" i="12"/>
  <c r="R100" i="12"/>
  <c r="Q100" i="12"/>
  <c r="P100" i="12"/>
  <c r="O100" i="12"/>
  <c r="H100" i="12"/>
  <c r="L113" i="12" s="1"/>
  <c r="B100" i="12"/>
  <c r="D113" i="12" s="1"/>
  <c r="S99" i="12"/>
  <c r="R99" i="12"/>
  <c r="Q99" i="12"/>
  <c r="P99" i="12"/>
  <c r="O99" i="12"/>
  <c r="H99" i="12"/>
  <c r="M112" i="12" s="1"/>
  <c r="B99" i="12"/>
  <c r="E112" i="12" s="1"/>
  <c r="S98" i="12"/>
  <c r="R98" i="12"/>
  <c r="Q98" i="12"/>
  <c r="P98" i="12"/>
  <c r="O98" i="12"/>
  <c r="H98" i="12"/>
  <c r="J111" i="12" s="1"/>
  <c r="B98" i="12"/>
  <c r="F111" i="12" s="1"/>
  <c r="S97" i="12"/>
  <c r="R97" i="12"/>
  <c r="Q97" i="12"/>
  <c r="P97" i="12"/>
  <c r="O97" i="12"/>
  <c r="H97" i="12"/>
  <c r="K110" i="12" s="1"/>
  <c r="B97" i="12"/>
  <c r="G110" i="12" s="1"/>
  <c r="S96" i="12"/>
  <c r="R96" i="12"/>
  <c r="Q96" i="12"/>
  <c r="P96" i="12"/>
  <c r="O96" i="12"/>
  <c r="H96" i="12"/>
  <c r="L109" i="12" s="1"/>
  <c r="B96" i="12"/>
  <c r="D109" i="12" s="1"/>
  <c r="S95" i="12"/>
  <c r="R95" i="12"/>
  <c r="Q95" i="12"/>
  <c r="P95" i="12"/>
  <c r="O95" i="12"/>
  <c r="H95" i="12"/>
  <c r="M108" i="12" s="1"/>
  <c r="B95" i="12"/>
  <c r="E108" i="12" s="1"/>
  <c r="S94" i="12"/>
  <c r="R94" i="12"/>
  <c r="Q94" i="12"/>
  <c r="P94" i="12"/>
  <c r="O94" i="12"/>
  <c r="H94" i="12"/>
  <c r="J107" i="12" s="1"/>
  <c r="B94" i="12"/>
  <c r="F107" i="12" s="1"/>
  <c r="G91" i="12"/>
  <c r="F91" i="12"/>
  <c r="E91" i="12"/>
  <c r="D91" i="12"/>
  <c r="C91" i="12"/>
  <c r="S73" i="12"/>
  <c r="R73" i="12"/>
  <c r="Q73" i="12"/>
  <c r="P73" i="12"/>
  <c r="O73" i="12"/>
  <c r="H73" i="12"/>
  <c r="L86" i="12" s="1"/>
  <c r="B73" i="12"/>
  <c r="D86" i="12" s="1"/>
  <c r="S72" i="12"/>
  <c r="R72" i="12"/>
  <c r="Q72" i="12"/>
  <c r="P72" i="12"/>
  <c r="O72" i="12"/>
  <c r="H72" i="12"/>
  <c r="M85" i="12" s="1"/>
  <c r="B72" i="12"/>
  <c r="E85" i="12" s="1"/>
  <c r="S71" i="12"/>
  <c r="R71" i="12"/>
  <c r="Q71" i="12"/>
  <c r="P71" i="12"/>
  <c r="O71" i="12"/>
  <c r="H71" i="12"/>
  <c r="J84" i="12" s="1"/>
  <c r="B71" i="12"/>
  <c r="F84" i="12" s="1"/>
  <c r="S70" i="12"/>
  <c r="R70" i="12"/>
  <c r="Q70" i="12"/>
  <c r="P70" i="12"/>
  <c r="O70" i="12"/>
  <c r="H70" i="12"/>
  <c r="K83" i="12" s="1"/>
  <c r="B70" i="12"/>
  <c r="G83" i="12" s="1"/>
  <c r="S69" i="12"/>
  <c r="R69" i="12"/>
  <c r="Q69" i="12"/>
  <c r="P69" i="12"/>
  <c r="O69" i="12"/>
  <c r="H69" i="12"/>
  <c r="L82" i="12" s="1"/>
  <c r="B69" i="12"/>
  <c r="D82" i="12" s="1"/>
  <c r="S68" i="12"/>
  <c r="R68" i="12"/>
  <c r="Q68" i="12"/>
  <c r="P68" i="12"/>
  <c r="O68" i="12"/>
  <c r="H68" i="12"/>
  <c r="M81" i="12" s="1"/>
  <c r="B68" i="12"/>
  <c r="E81" i="12" s="1"/>
  <c r="S67" i="12"/>
  <c r="R67" i="12"/>
  <c r="Q67" i="12"/>
  <c r="P67" i="12"/>
  <c r="O67" i="12"/>
  <c r="H67" i="12"/>
  <c r="J80" i="12" s="1"/>
  <c r="B67" i="12"/>
  <c r="F80" i="12" s="1"/>
  <c r="G64" i="12"/>
  <c r="F64" i="12"/>
  <c r="E64" i="12"/>
  <c r="D64" i="12"/>
  <c r="C64" i="12"/>
  <c r="S46" i="12"/>
  <c r="R46" i="12"/>
  <c r="Q46" i="12"/>
  <c r="P46" i="12"/>
  <c r="O46" i="12"/>
  <c r="H46" i="12"/>
  <c r="L59" i="12" s="1"/>
  <c r="B46" i="12"/>
  <c r="D59" i="12" s="1"/>
  <c r="S45" i="12"/>
  <c r="R45" i="12"/>
  <c r="Q45" i="12"/>
  <c r="P45" i="12"/>
  <c r="O45" i="12"/>
  <c r="H45" i="12"/>
  <c r="M58" i="12" s="1"/>
  <c r="B45" i="12"/>
  <c r="E58" i="12" s="1"/>
  <c r="S44" i="12"/>
  <c r="R44" i="12"/>
  <c r="Q44" i="12"/>
  <c r="P44" i="12"/>
  <c r="O44" i="12"/>
  <c r="H44" i="12"/>
  <c r="J57" i="12" s="1"/>
  <c r="B44" i="12"/>
  <c r="F57" i="12" s="1"/>
  <c r="S43" i="12"/>
  <c r="R43" i="12"/>
  <c r="Q43" i="12"/>
  <c r="P43" i="12"/>
  <c r="O43" i="12"/>
  <c r="H43" i="12"/>
  <c r="K56" i="12" s="1"/>
  <c r="B43" i="12"/>
  <c r="G56" i="12" s="1"/>
  <c r="S42" i="12"/>
  <c r="R42" i="12"/>
  <c r="Q42" i="12"/>
  <c r="P42" i="12"/>
  <c r="O42" i="12"/>
  <c r="H42" i="12"/>
  <c r="L55" i="12" s="1"/>
  <c r="B42" i="12"/>
  <c r="D55" i="12" s="1"/>
  <c r="S41" i="12"/>
  <c r="R41" i="12"/>
  <c r="Q41" i="12"/>
  <c r="P41" i="12"/>
  <c r="O41" i="12"/>
  <c r="H41" i="12"/>
  <c r="M54" i="12" s="1"/>
  <c r="B41" i="12"/>
  <c r="E54" i="12" s="1"/>
  <c r="S40" i="12"/>
  <c r="R40" i="12"/>
  <c r="Q40" i="12"/>
  <c r="P40" i="12"/>
  <c r="O40" i="12"/>
  <c r="H40" i="12"/>
  <c r="J53" i="12" s="1"/>
  <c r="B40" i="12"/>
  <c r="F53" i="12" s="1"/>
  <c r="B24" i="12"/>
  <c r="B19" i="12"/>
  <c r="S18" i="12"/>
  <c r="R18" i="12"/>
  <c r="Q18" i="12"/>
  <c r="O18" i="12"/>
  <c r="P18" i="12"/>
  <c r="B18" i="12"/>
  <c r="F31" i="12" s="1"/>
  <c r="S17" i="12"/>
  <c r="P17" i="12"/>
  <c r="H17" i="12"/>
  <c r="K30" i="12" s="1"/>
  <c r="R17" i="12"/>
  <c r="Q17" i="12"/>
  <c r="B17" i="12"/>
  <c r="G30" i="12" s="1"/>
  <c r="R16" i="12"/>
  <c r="Q16" i="12"/>
  <c r="H16" i="12"/>
  <c r="L29" i="12" s="1"/>
  <c r="S16" i="12"/>
  <c r="P16" i="12"/>
  <c r="O16" i="12"/>
  <c r="S15" i="12"/>
  <c r="P15" i="12"/>
  <c r="H15" i="12"/>
  <c r="J28" i="12" s="1"/>
  <c r="R15" i="12"/>
  <c r="Q15" i="12"/>
  <c r="H21" i="12"/>
  <c r="S19" i="12"/>
  <c r="H19" i="12"/>
  <c r="Q19" i="12"/>
  <c r="I10" i="12"/>
  <c r="B14" i="12"/>
  <c r="B27" i="12" s="1"/>
  <c r="P13" i="12"/>
  <c r="B13" i="12"/>
  <c r="B26" i="12" s="1"/>
  <c r="H11" i="12"/>
  <c r="M10" i="12"/>
  <c r="L10" i="12"/>
  <c r="B199" i="12" l="1"/>
  <c r="B212" i="12" s="1"/>
  <c r="B118" i="12"/>
  <c r="B131" i="12" s="1"/>
  <c r="B91" i="12"/>
  <c r="B104" i="12" s="1"/>
  <c r="K223" i="12"/>
  <c r="J223" i="12"/>
  <c r="I223" i="12"/>
  <c r="L223" i="12"/>
  <c r="K222" i="12"/>
  <c r="J222" i="12"/>
  <c r="I222" i="12"/>
  <c r="L222" i="12"/>
  <c r="M167" i="12"/>
  <c r="L167" i="12"/>
  <c r="K167" i="12"/>
  <c r="I167" i="12"/>
  <c r="J167" i="12"/>
  <c r="M166" i="12"/>
  <c r="I166" i="12"/>
  <c r="I28" i="12"/>
  <c r="K28" i="12"/>
  <c r="M28" i="12"/>
  <c r="H28" i="12"/>
  <c r="L28" i="12"/>
  <c r="H199" i="12"/>
  <c r="H212" i="12" s="1"/>
  <c r="O199" i="12"/>
  <c r="S199" i="12"/>
  <c r="B37" i="12"/>
  <c r="B50" i="12" s="1"/>
  <c r="P199" i="12"/>
  <c r="I213" i="12"/>
  <c r="M213" i="12"/>
  <c r="H214" i="12"/>
  <c r="L214" i="12"/>
  <c r="C215" i="12"/>
  <c r="G215" i="12"/>
  <c r="K215" i="12"/>
  <c r="B216" i="12"/>
  <c r="F216" i="12"/>
  <c r="J216" i="12"/>
  <c r="E217" i="12"/>
  <c r="I217" i="12"/>
  <c r="M217" i="12"/>
  <c r="D218" i="12"/>
  <c r="H218" i="12"/>
  <c r="L218" i="12"/>
  <c r="C219" i="12"/>
  <c r="G219" i="12"/>
  <c r="K219" i="12"/>
  <c r="B220" i="12"/>
  <c r="F220" i="12"/>
  <c r="J220" i="12"/>
  <c r="E221" i="12"/>
  <c r="I221" i="12"/>
  <c r="M221" i="12"/>
  <c r="H222" i="12"/>
  <c r="Q199" i="12"/>
  <c r="B213" i="12"/>
  <c r="J213" i="12"/>
  <c r="I214" i="12"/>
  <c r="M214" i="12"/>
  <c r="D215" i="12"/>
  <c r="P215" i="12" s="1"/>
  <c r="H215" i="12"/>
  <c r="L215" i="12"/>
  <c r="R215" i="12" s="1"/>
  <c r="C216" i="12"/>
  <c r="G216" i="12"/>
  <c r="S216" i="12" s="1"/>
  <c r="K216" i="12"/>
  <c r="Q216" i="12" s="1"/>
  <c r="B217" i="12"/>
  <c r="F217" i="12"/>
  <c r="R217" i="12" s="1"/>
  <c r="J217" i="12"/>
  <c r="P217" i="12" s="1"/>
  <c r="E218" i="12"/>
  <c r="Q218" i="12" s="1"/>
  <c r="I218" i="12"/>
  <c r="M218" i="12"/>
  <c r="S218" i="12" s="1"/>
  <c r="D219" i="12"/>
  <c r="P219" i="12" s="1"/>
  <c r="H219" i="12"/>
  <c r="L219" i="12"/>
  <c r="R219" i="12" s="1"/>
  <c r="C220" i="12"/>
  <c r="G220" i="12"/>
  <c r="S220" i="12" s="1"/>
  <c r="K220" i="12"/>
  <c r="Q220" i="12" s="1"/>
  <c r="B221" i="12"/>
  <c r="F221" i="12"/>
  <c r="R221" i="12" s="1"/>
  <c r="J221" i="12"/>
  <c r="P221" i="12" s="1"/>
  <c r="H223" i="12"/>
  <c r="R199" i="12"/>
  <c r="N200" i="12"/>
  <c r="N201" i="12"/>
  <c r="N202" i="12"/>
  <c r="N203" i="12"/>
  <c r="N204" i="12"/>
  <c r="N205" i="12"/>
  <c r="N206" i="12"/>
  <c r="N207" i="12"/>
  <c r="N208" i="12"/>
  <c r="N209" i="12"/>
  <c r="N210" i="12"/>
  <c r="K213" i="12"/>
  <c r="B214" i="12"/>
  <c r="J214" i="12"/>
  <c r="E215" i="12"/>
  <c r="I215" i="12"/>
  <c r="O215" i="12" s="1"/>
  <c r="M215" i="12"/>
  <c r="S215" i="12" s="1"/>
  <c r="D216" i="12"/>
  <c r="H216" i="12"/>
  <c r="L216" i="12"/>
  <c r="C217" i="12"/>
  <c r="G217" i="12"/>
  <c r="K217" i="12"/>
  <c r="B218" i="12"/>
  <c r="F218" i="12"/>
  <c r="J218" i="12"/>
  <c r="P218" i="12" s="1"/>
  <c r="E219" i="12"/>
  <c r="I219" i="12"/>
  <c r="M219" i="12"/>
  <c r="S219" i="12" s="1"/>
  <c r="D220" i="12"/>
  <c r="H220" i="12"/>
  <c r="L220" i="12"/>
  <c r="C221" i="12"/>
  <c r="G221" i="12"/>
  <c r="K221" i="12"/>
  <c r="B222" i="12"/>
  <c r="H213" i="12"/>
  <c r="B215" i="12"/>
  <c r="I216" i="12"/>
  <c r="H217" i="12"/>
  <c r="C218" i="12"/>
  <c r="B219" i="12"/>
  <c r="I220" i="12"/>
  <c r="H221" i="12"/>
  <c r="B223" i="12"/>
  <c r="H172" i="12"/>
  <c r="L185" i="12" s="1"/>
  <c r="P172" i="12"/>
  <c r="H187" i="12"/>
  <c r="C188" i="12"/>
  <c r="G188" i="12"/>
  <c r="K188" i="12"/>
  <c r="B189" i="12"/>
  <c r="F189" i="12"/>
  <c r="J189" i="12"/>
  <c r="E190" i="12"/>
  <c r="I190" i="12"/>
  <c r="M190" i="12"/>
  <c r="D191" i="12"/>
  <c r="H191" i="12"/>
  <c r="L191" i="12"/>
  <c r="C192" i="12"/>
  <c r="G192" i="12"/>
  <c r="K192" i="12"/>
  <c r="B193" i="12"/>
  <c r="F193" i="12"/>
  <c r="J193" i="12"/>
  <c r="E194" i="12"/>
  <c r="I194" i="12"/>
  <c r="M194" i="12"/>
  <c r="H195" i="12"/>
  <c r="Q172" i="12"/>
  <c r="B186" i="12"/>
  <c r="D188" i="12"/>
  <c r="P188" i="12" s="1"/>
  <c r="H188" i="12"/>
  <c r="L188" i="12"/>
  <c r="R188" i="12" s="1"/>
  <c r="C189" i="12"/>
  <c r="G189" i="12"/>
  <c r="S189" i="12" s="1"/>
  <c r="K189" i="12"/>
  <c r="Q189" i="12" s="1"/>
  <c r="B190" i="12"/>
  <c r="F190" i="12"/>
  <c r="R190" i="12" s="1"/>
  <c r="J190" i="12"/>
  <c r="P190" i="12" s="1"/>
  <c r="E191" i="12"/>
  <c r="Q191" i="12" s="1"/>
  <c r="I191" i="12"/>
  <c r="M191" i="12"/>
  <c r="S191" i="12" s="1"/>
  <c r="D192" i="12"/>
  <c r="P192" i="12" s="1"/>
  <c r="H192" i="12"/>
  <c r="L192" i="12"/>
  <c r="R192" i="12" s="1"/>
  <c r="C193" i="12"/>
  <c r="G193" i="12"/>
  <c r="S193" i="12" s="1"/>
  <c r="K193" i="12"/>
  <c r="Q193" i="12" s="1"/>
  <c r="B194" i="12"/>
  <c r="F194" i="12"/>
  <c r="R194" i="12" s="1"/>
  <c r="J194" i="12"/>
  <c r="P194" i="12" s="1"/>
  <c r="H196" i="12"/>
  <c r="B172" i="12"/>
  <c r="B185" i="12" s="1"/>
  <c r="R172" i="12"/>
  <c r="N173" i="12"/>
  <c r="N174" i="12"/>
  <c r="N175" i="12"/>
  <c r="N176" i="12"/>
  <c r="N177" i="12"/>
  <c r="N178" i="12"/>
  <c r="N179" i="12"/>
  <c r="N180" i="12"/>
  <c r="N181" i="12"/>
  <c r="N182" i="12"/>
  <c r="N183" i="12"/>
  <c r="B187" i="12"/>
  <c r="E188" i="12"/>
  <c r="I188" i="12"/>
  <c r="O188" i="12" s="1"/>
  <c r="M188" i="12"/>
  <c r="S188" i="12" s="1"/>
  <c r="D189" i="12"/>
  <c r="H189" i="12"/>
  <c r="L189" i="12"/>
  <c r="R189" i="12" s="1"/>
  <c r="C190" i="12"/>
  <c r="G190" i="12"/>
  <c r="K190" i="12"/>
  <c r="Q190" i="12" s="1"/>
  <c r="B191" i="12"/>
  <c r="F191" i="12"/>
  <c r="J191" i="12"/>
  <c r="E192" i="12"/>
  <c r="I192" i="12"/>
  <c r="O192" i="12" s="1"/>
  <c r="M192" i="12"/>
  <c r="S192" i="12" s="1"/>
  <c r="D193" i="12"/>
  <c r="H193" i="12"/>
  <c r="L193" i="12"/>
  <c r="R193" i="12" s="1"/>
  <c r="C194" i="12"/>
  <c r="G194" i="12"/>
  <c r="K194" i="12"/>
  <c r="B195" i="12"/>
  <c r="O172" i="12"/>
  <c r="S172" i="12"/>
  <c r="H186" i="12"/>
  <c r="B188" i="12"/>
  <c r="I189" i="12"/>
  <c r="O189" i="12" s="1"/>
  <c r="H190" i="12"/>
  <c r="C191" i="12"/>
  <c r="B192" i="12"/>
  <c r="I193" i="12"/>
  <c r="O193" i="12" s="1"/>
  <c r="H194" i="12"/>
  <c r="B196" i="12"/>
  <c r="H145" i="12"/>
  <c r="L158" i="12" s="1"/>
  <c r="P145" i="12"/>
  <c r="H160" i="12"/>
  <c r="C161" i="12"/>
  <c r="G161" i="12"/>
  <c r="K161" i="12"/>
  <c r="B162" i="12"/>
  <c r="F162" i="12"/>
  <c r="J162" i="12"/>
  <c r="E163" i="12"/>
  <c r="I163" i="12"/>
  <c r="M163" i="12"/>
  <c r="D164" i="12"/>
  <c r="H164" i="12"/>
  <c r="L164" i="12"/>
  <c r="C165" i="12"/>
  <c r="G165" i="12"/>
  <c r="K165" i="12"/>
  <c r="B166" i="12"/>
  <c r="F166" i="12"/>
  <c r="J166" i="12"/>
  <c r="E167" i="12"/>
  <c r="H168" i="12"/>
  <c r="Q145" i="12"/>
  <c r="B159" i="12"/>
  <c r="D161" i="12"/>
  <c r="P161" i="12" s="1"/>
  <c r="H161" i="12"/>
  <c r="L161" i="12"/>
  <c r="R161" i="12" s="1"/>
  <c r="C162" i="12"/>
  <c r="G162" i="12"/>
  <c r="S162" i="12" s="1"/>
  <c r="K162" i="12"/>
  <c r="Q162" i="12" s="1"/>
  <c r="B163" i="12"/>
  <c r="F163" i="12"/>
  <c r="R163" i="12" s="1"/>
  <c r="J163" i="12"/>
  <c r="P163" i="12" s="1"/>
  <c r="E164" i="12"/>
  <c r="Q164" i="12" s="1"/>
  <c r="I164" i="12"/>
  <c r="M164" i="12"/>
  <c r="S164" i="12" s="1"/>
  <c r="D165" i="12"/>
  <c r="P165" i="12" s="1"/>
  <c r="H165" i="12"/>
  <c r="L165" i="12"/>
  <c r="R165" i="12" s="1"/>
  <c r="C166" i="12"/>
  <c r="G166" i="12"/>
  <c r="S166" i="12" s="1"/>
  <c r="K166" i="12"/>
  <c r="Q166" i="12" s="1"/>
  <c r="B167" i="12"/>
  <c r="F167" i="12"/>
  <c r="R167" i="12" s="1"/>
  <c r="P167" i="12"/>
  <c r="H169" i="12"/>
  <c r="B145" i="12"/>
  <c r="B158" i="12" s="1"/>
  <c r="R145" i="12"/>
  <c r="N146" i="12"/>
  <c r="N147" i="12"/>
  <c r="N148" i="12"/>
  <c r="N149" i="12"/>
  <c r="N150" i="12"/>
  <c r="N151" i="12"/>
  <c r="N152" i="12"/>
  <c r="N153" i="12"/>
  <c r="N154" i="12"/>
  <c r="N155" i="12"/>
  <c r="N156" i="12"/>
  <c r="B160" i="12"/>
  <c r="E161" i="12"/>
  <c r="I161" i="12"/>
  <c r="M161" i="12"/>
  <c r="S161" i="12" s="1"/>
  <c r="D162" i="12"/>
  <c r="H162" i="12"/>
  <c r="L162" i="12"/>
  <c r="R162" i="12" s="1"/>
  <c r="C163" i="12"/>
  <c r="G163" i="12"/>
  <c r="K163" i="12"/>
  <c r="Q163" i="12" s="1"/>
  <c r="B164" i="12"/>
  <c r="F164" i="12"/>
  <c r="J164" i="12"/>
  <c r="P164" i="12" s="1"/>
  <c r="E165" i="12"/>
  <c r="I165" i="12"/>
  <c r="O165" i="12" s="1"/>
  <c r="M165" i="12"/>
  <c r="S165" i="12" s="1"/>
  <c r="D166" i="12"/>
  <c r="H166" i="12"/>
  <c r="L166" i="12"/>
  <c r="R166" i="12" s="1"/>
  <c r="C167" i="12"/>
  <c r="G167" i="12"/>
  <c r="B168" i="12"/>
  <c r="O145" i="12"/>
  <c r="S145" i="12"/>
  <c r="H159" i="12"/>
  <c r="B161" i="12"/>
  <c r="I162" i="12"/>
  <c r="O162" i="12" s="1"/>
  <c r="H163" i="12"/>
  <c r="C164" i="12"/>
  <c r="B165" i="12"/>
  <c r="H167" i="12"/>
  <c r="B169" i="12"/>
  <c r="H118" i="12"/>
  <c r="I131" i="12" s="1"/>
  <c r="P118" i="12"/>
  <c r="H133" i="12"/>
  <c r="C134" i="12"/>
  <c r="G134" i="12"/>
  <c r="K134" i="12"/>
  <c r="B135" i="12"/>
  <c r="F135" i="12"/>
  <c r="J135" i="12"/>
  <c r="E136" i="12"/>
  <c r="I136" i="12"/>
  <c r="M136" i="12"/>
  <c r="D137" i="12"/>
  <c r="H137" i="12"/>
  <c r="L137" i="12"/>
  <c r="C138" i="12"/>
  <c r="G138" i="12"/>
  <c r="K138" i="12"/>
  <c r="B139" i="12"/>
  <c r="F139" i="12"/>
  <c r="J139" i="12"/>
  <c r="E140" i="12"/>
  <c r="I140" i="12"/>
  <c r="M140" i="12"/>
  <c r="H141" i="12"/>
  <c r="Q118" i="12"/>
  <c r="B132" i="12"/>
  <c r="D134" i="12"/>
  <c r="P134" i="12" s="1"/>
  <c r="H134" i="12"/>
  <c r="L134" i="12"/>
  <c r="R134" i="12" s="1"/>
  <c r="C135" i="12"/>
  <c r="G135" i="12"/>
  <c r="S135" i="12" s="1"/>
  <c r="K135" i="12"/>
  <c r="Q135" i="12" s="1"/>
  <c r="B136" i="12"/>
  <c r="F136" i="12"/>
  <c r="R136" i="12" s="1"/>
  <c r="J136" i="12"/>
  <c r="P136" i="12" s="1"/>
  <c r="E137" i="12"/>
  <c r="Q137" i="12" s="1"/>
  <c r="I137" i="12"/>
  <c r="M137" i="12"/>
  <c r="S137" i="12" s="1"/>
  <c r="D138" i="12"/>
  <c r="P138" i="12" s="1"/>
  <c r="H138" i="12"/>
  <c r="L138" i="12"/>
  <c r="R138" i="12" s="1"/>
  <c r="C139" i="12"/>
  <c r="G139" i="12"/>
  <c r="S139" i="12" s="1"/>
  <c r="K139" i="12"/>
  <c r="Q139" i="12" s="1"/>
  <c r="B140" i="12"/>
  <c r="F140" i="12"/>
  <c r="R140" i="12" s="1"/>
  <c r="J140" i="12"/>
  <c r="P140" i="12" s="1"/>
  <c r="H142" i="12"/>
  <c r="R118" i="12"/>
  <c r="N119" i="12"/>
  <c r="N120" i="12"/>
  <c r="N121" i="12"/>
  <c r="N122" i="12"/>
  <c r="N123" i="12"/>
  <c r="N124" i="12"/>
  <c r="N125" i="12"/>
  <c r="N126" i="12"/>
  <c r="N127" i="12"/>
  <c r="N128" i="12"/>
  <c r="N129" i="12"/>
  <c r="B133" i="12"/>
  <c r="E134" i="12"/>
  <c r="I134" i="12"/>
  <c r="O134" i="12" s="1"/>
  <c r="M134" i="12"/>
  <c r="S134" i="12" s="1"/>
  <c r="D135" i="12"/>
  <c r="H135" i="12"/>
  <c r="L135" i="12"/>
  <c r="C136" i="12"/>
  <c r="G136" i="12"/>
  <c r="K136" i="12"/>
  <c r="Q136" i="12" s="1"/>
  <c r="B137" i="12"/>
  <c r="F137" i="12"/>
  <c r="J137" i="12"/>
  <c r="P137" i="12" s="1"/>
  <c r="E138" i="12"/>
  <c r="I138" i="12"/>
  <c r="M138" i="12"/>
  <c r="S138" i="12" s="1"/>
  <c r="D139" i="12"/>
  <c r="H139" i="12"/>
  <c r="L139" i="12"/>
  <c r="R139" i="12" s="1"/>
  <c r="C140" i="12"/>
  <c r="G140" i="12"/>
  <c r="K140" i="12"/>
  <c r="Q140" i="12" s="1"/>
  <c r="B141" i="12"/>
  <c r="O118" i="12"/>
  <c r="S118" i="12"/>
  <c r="H132" i="12"/>
  <c r="B134" i="12"/>
  <c r="I135" i="12"/>
  <c r="H136" i="12"/>
  <c r="C137" i="12"/>
  <c r="B138" i="12"/>
  <c r="I139" i="12"/>
  <c r="O139" i="12" s="1"/>
  <c r="H140" i="12"/>
  <c r="B142" i="12"/>
  <c r="H91" i="12"/>
  <c r="I104" i="12" s="1"/>
  <c r="P91" i="12"/>
  <c r="H106" i="12"/>
  <c r="C107" i="12"/>
  <c r="G107" i="12"/>
  <c r="K107" i="12"/>
  <c r="B108" i="12"/>
  <c r="F108" i="12"/>
  <c r="J108" i="12"/>
  <c r="E109" i="12"/>
  <c r="I109" i="12"/>
  <c r="M109" i="12"/>
  <c r="D110" i="12"/>
  <c r="H110" i="12"/>
  <c r="L110" i="12"/>
  <c r="C111" i="12"/>
  <c r="G111" i="12"/>
  <c r="K111" i="12"/>
  <c r="B112" i="12"/>
  <c r="F112" i="12"/>
  <c r="J112" i="12"/>
  <c r="E113" i="12"/>
  <c r="I113" i="12"/>
  <c r="M113" i="12"/>
  <c r="H114" i="12"/>
  <c r="B105" i="12"/>
  <c r="D107" i="12"/>
  <c r="P107" i="12" s="1"/>
  <c r="H107" i="12"/>
  <c r="L107" i="12"/>
  <c r="R107" i="12" s="1"/>
  <c r="C108" i="12"/>
  <c r="G108" i="12"/>
  <c r="S108" i="12" s="1"/>
  <c r="K108" i="12"/>
  <c r="Q108" i="12" s="1"/>
  <c r="B109" i="12"/>
  <c r="F109" i="12"/>
  <c r="R109" i="12" s="1"/>
  <c r="J109" i="12"/>
  <c r="P109" i="12" s="1"/>
  <c r="E110" i="12"/>
  <c r="Q110" i="12" s="1"/>
  <c r="I110" i="12"/>
  <c r="M110" i="12"/>
  <c r="S110" i="12" s="1"/>
  <c r="D111" i="12"/>
  <c r="P111" i="12" s="1"/>
  <c r="H111" i="12"/>
  <c r="L111" i="12"/>
  <c r="R111" i="12" s="1"/>
  <c r="C112" i="12"/>
  <c r="G112" i="12"/>
  <c r="S112" i="12" s="1"/>
  <c r="K112" i="12"/>
  <c r="Q112" i="12" s="1"/>
  <c r="B113" i="12"/>
  <c r="F113" i="12"/>
  <c r="R113" i="12" s="1"/>
  <c r="J113" i="12"/>
  <c r="P113" i="12" s="1"/>
  <c r="H115" i="12"/>
  <c r="Q91" i="12"/>
  <c r="R91" i="12"/>
  <c r="N92" i="12"/>
  <c r="N93" i="12"/>
  <c r="N94" i="12"/>
  <c r="N95" i="12"/>
  <c r="N96" i="12"/>
  <c r="N97" i="12"/>
  <c r="N98" i="12"/>
  <c r="N99" i="12"/>
  <c r="N100" i="12"/>
  <c r="N101" i="12"/>
  <c r="N102" i="12"/>
  <c r="B106" i="12"/>
  <c r="E107" i="12"/>
  <c r="I107" i="12"/>
  <c r="O107" i="12" s="1"/>
  <c r="M107" i="12"/>
  <c r="D108" i="12"/>
  <c r="H108" i="12"/>
  <c r="L108" i="12"/>
  <c r="R108" i="12" s="1"/>
  <c r="C109" i="12"/>
  <c r="G109" i="12"/>
  <c r="K109" i="12"/>
  <c r="B110" i="12"/>
  <c r="F110" i="12"/>
  <c r="J110" i="12"/>
  <c r="P110" i="12" s="1"/>
  <c r="E111" i="12"/>
  <c r="I111" i="12"/>
  <c r="M111" i="12"/>
  <c r="S111" i="12" s="1"/>
  <c r="D112" i="12"/>
  <c r="H112" i="12"/>
  <c r="L112" i="12"/>
  <c r="C113" i="12"/>
  <c r="G113" i="12"/>
  <c r="K113" i="12"/>
  <c r="B114" i="12"/>
  <c r="O91" i="12"/>
  <c r="S91" i="12"/>
  <c r="H105" i="12"/>
  <c r="B107" i="12"/>
  <c r="I108" i="12"/>
  <c r="O108" i="12" s="1"/>
  <c r="H109" i="12"/>
  <c r="C110" i="12"/>
  <c r="B111" i="12"/>
  <c r="I112" i="12"/>
  <c r="O112" i="12" s="1"/>
  <c r="H113" i="12"/>
  <c r="B115" i="12"/>
  <c r="S64" i="12"/>
  <c r="H64" i="12"/>
  <c r="P64" i="12"/>
  <c r="H79" i="12"/>
  <c r="C80" i="12"/>
  <c r="G80" i="12"/>
  <c r="K80" i="12"/>
  <c r="B81" i="12"/>
  <c r="F81" i="12"/>
  <c r="J81" i="12"/>
  <c r="E82" i="12"/>
  <c r="I82" i="12"/>
  <c r="M82" i="12"/>
  <c r="D83" i="12"/>
  <c r="H83" i="12"/>
  <c r="L83" i="12"/>
  <c r="C84" i="12"/>
  <c r="G84" i="12"/>
  <c r="K84" i="12"/>
  <c r="B85" i="12"/>
  <c r="F85" i="12"/>
  <c r="J85" i="12"/>
  <c r="E86" i="12"/>
  <c r="I86" i="12"/>
  <c r="M86" i="12"/>
  <c r="H87" i="12"/>
  <c r="B78" i="12"/>
  <c r="D80" i="12"/>
  <c r="P80" i="12" s="1"/>
  <c r="H80" i="12"/>
  <c r="L80" i="12"/>
  <c r="R80" i="12" s="1"/>
  <c r="C81" i="12"/>
  <c r="G81" i="12"/>
  <c r="S81" i="12" s="1"/>
  <c r="K81" i="12"/>
  <c r="Q81" i="12" s="1"/>
  <c r="B82" i="12"/>
  <c r="F82" i="12"/>
  <c r="R82" i="12" s="1"/>
  <c r="J82" i="12"/>
  <c r="P82" i="12" s="1"/>
  <c r="E83" i="12"/>
  <c r="Q83" i="12" s="1"/>
  <c r="I83" i="12"/>
  <c r="M83" i="12"/>
  <c r="S83" i="12" s="1"/>
  <c r="D84" i="12"/>
  <c r="P84" i="12" s="1"/>
  <c r="H84" i="12"/>
  <c r="L84" i="12"/>
  <c r="R84" i="12" s="1"/>
  <c r="C85" i="12"/>
  <c r="G85" i="12"/>
  <c r="S85" i="12" s="1"/>
  <c r="K85" i="12"/>
  <c r="Q85" i="12" s="1"/>
  <c r="B86" i="12"/>
  <c r="F86" i="12"/>
  <c r="R86" i="12" s="1"/>
  <c r="J86" i="12"/>
  <c r="P86" i="12" s="1"/>
  <c r="H88" i="12"/>
  <c r="Q64" i="12"/>
  <c r="B64" i="12"/>
  <c r="B77" i="12" s="1"/>
  <c r="R64" i="12"/>
  <c r="N65" i="12"/>
  <c r="N66" i="12"/>
  <c r="N67" i="12"/>
  <c r="N68" i="12"/>
  <c r="N69" i="12"/>
  <c r="N70" i="12"/>
  <c r="N71" i="12"/>
  <c r="N72" i="12"/>
  <c r="N73" i="12"/>
  <c r="N74" i="12"/>
  <c r="N75" i="12"/>
  <c r="B79" i="12"/>
  <c r="E80" i="12"/>
  <c r="I80" i="12"/>
  <c r="O80" i="12" s="1"/>
  <c r="M80" i="12"/>
  <c r="D81" i="12"/>
  <c r="H81" i="12"/>
  <c r="L81" i="12"/>
  <c r="R81" i="12" s="1"/>
  <c r="C82" i="12"/>
  <c r="G82" i="12"/>
  <c r="K82" i="12"/>
  <c r="B83" i="12"/>
  <c r="F83" i="12"/>
  <c r="J83" i="12"/>
  <c r="P83" i="12" s="1"/>
  <c r="E84" i="12"/>
  <c r="I84" i="12"/>
  <c r="O84" i="12" s="1"/>
  <c r="M84" i="12"/>
  <c r="D85" i="12"/>
  <c r="H85" i="12"/>
  <c r="L85" i="12"/>
  <c r="R85" i="12" s="1"/>
  <c r="C86" i="12"/>
  <c r="G86" i="12"/>
  <c r="K86" i="12"/>
  <c r="B87" i="12"/>
  <c r="O64" i="12"/>
  <c r="H78" i="12"/>
  <c r="B80" i="12"/>
  <c r="I81" i="12"/>
  <c r="O81" i="12" s="1"/>
  <c r="H82" i="12"/>
  <c r="C83" i="12"/>
  <c r="B84" i="12"/>
  <c r="I85" i="12"/>
  <c r="O85" i="12" s="1"/>
  <c r="H86" i="12"/>
  <c r="B88" i="12"/>
  <c r="H37" i="12"/>
  <c r="I50" i="12" s="1"/>
  <c r="P37" i="12"/>
  <c r="H52" i="12"/>
  <c r="C53" i="12"/>
  <c r="G53" i="12"/>
  <c r="K53" i="12"/>
  <c r="B54" i="12"/>
  <c r="F54" i="12"/>
  <c r="J54" i="12"/>
  <c r="E55" i="12"/>
  <c r="I55" i="12"/>
  <c r="M55" i="12"/>
  <c r="D56" i="12"/>
  <c r="H56" i="12"/>
  <c r="L56" i="12"/>
  <c r="C57" i="12"/>
  <c r="G57" i="12"/>
  <c r="K57" i="12"/>
  <c r="B58" i="12"/>
  <c r="F58" i="12"/>
  <c r="J58" i="12"/>
  <c r="E59" i="12"/>
  <c r="I59" i="12"/>
  <c r="M59" i="12"/>
  <c r="H60" i="12"/>
  <c r="Q37" i="12"/>
  <c r="B51" i="12"/>
  <c r="D53" i="12"/>
  <c r="P53" i="12" s="1"/>
  <c r="H53" i="12"/>
  <c r="L53" i="12"/>
  <c r="R53" i="12" s="1"/>
  <c r="C54" i="12"/>
  <c r="G54" i="12"/>
  <c r="S54" i="12" s="1"/>
  <c r="K54" i="12"/>
  <c r="Q54" i="12" s="1"/>
  <c r="B55" i="12"/>
  <c r="F55" i="12"/>
  <c r="R55" i="12" s="1"/>
  <c r="J55" i="12"/>
  <c r="P55" i="12" s="1"/>
  <c r="E56" i="12"/>
  <c r="Q56" i="12" s="1"/>
  <c r="I56" i="12"/>
  <c r="M56" i="12"/>
  <c r="S56" i="12" s="1"/>
  <c r="D57" i="12"/>
  <c r="P57" i="12" s="1"/>
  <c r="H57" i="12"/>
  <c r="L57" i="12"/>
  <c r="C58" i="12"/>
  <c r="G58" i="12"/>
  <c r="S58" i="12" s="1"/>
  <c r="K58" i="12"/>
  <c r="B59" i="12"/>
  <c r="F59" i="12"/>
  <c r="R59" i="12" s="1"/>
  <c r="J59" i="12"/>
  <c r="H61" i="12"/>
  <c r="R37" i="12"/>
  <c r="N38" i="12"/>
  <c r="N39" i="12"/>
  <c r="N40" i="12"/>
  <c r="N41" i="12"/>
  <c r="N42" i="12"/>
  <c r="N43" i="12"/>
  <c r="N44" i="12"/>
  <c r="N45" i="12"/>
  <c r="N46" i="12"/>
  <c r="N47" i="12"/>
  <c r="N48" i="12"/>
  <c r="B52" i="12"/>
  <c r="E53" i="12"/>
  <c r="I53" i="12"/>
  <c r="O53" i="12" s="1"/>
  <c r="M53" i="12"/>
  <c r="S53" i="12" s="1"/>
  <c r="D54" i="12"/>
  <c r="H54" i="12"/>
  <c r="L54" i="12"/>
  <c r="R54" i="12" s="1"/>
  <c r="C55" i="12"/>
  <c r="G55" i="12"/>
  <c r="K55" i="12"/>
  <c r="Q55" i="12" s="1"/>
  <c r="B56" i="12"/>
  <c r="F56" i="12"/>
  <c r="J56" i="12"/>
  <c r="E57" i="12"/>
  <c r="I57" i="12"/>
  <c r="M57" i="12"/>
  <c r="D58" i="12"/>
  <c r="H58" i="12"/>
  <c r="L58" i="12"/>
  <c r="C59" i="12"/>
  <c r="G59" i="12"/>
  <c r="K59" i="12"/>
  <c r="B60" i="12"/>
  <c r="O37" i="12"/>
  <c r="S37" i="12"/>
  <c r="H51" i="12"/>
  <c r="B53" i="12"/>
  <c r="I54" i="12"/>
  <c r="O54" i="12" s="1"/>
  <c r="H55" i="12"/>
  <c r="C56" i="12"/>
  <c r="B57" i="12"/>
  <c r="I58" i="12"/>
  <c r="O58" i="12" s="1"/>
  <c r="H59" i="12"/>
  <c r="B61" i="12"/>
  <c r="I29" i="12"/>
  <c r="M29" i="12"/>
  <c r="D30" i="12"/>
  <c r="H30" i="12"/>
  <c r="L30" i="12"/>
  <c r="C31" i="12"/>
  <c r="G31" i="12"/>
  <c r="J29" i="12"/>
  <c r="E30" i="12"/>
  <c r="Q30" i="12" s="1"/>
  <c r="I30" i="12"/>
  <c r="M30" i="12"/>
  <c r="S30" i="12" s="1"/>
  <c r="D31" i="12"/>
  <c r="K29" i="12"/>
  <c r="B30" i="12"/>
  <c r="F30" i="12"/>
  <c r="J30" i="12"/>
  <c r="E31" i="12"/>
  <c r="H29" i="12"/>
  <c r="C30" i="12"/>
  <c r="B31" i="12"/>
  <c r="G26" i="12"/>
  <c r="N17" i="12"/>
  <c r="F26" i="12"/>
  <c r="P14" i="12"/>
  <c r="O14" i="12"/>
  <c r="B33" i="12"/>
  <c r="B15" i="12"/>
  <c r="N15" i="12" s="1"/>
  <c r="H18" i="12"/>
  <c r="R13" i="12"/>
  <c r="F27" i="12"/>
  <c r="Q14" i="12"/>
  <c r="O15" i="12"/>
  <c r="O17" i="12"/>
  <c r="D26" i="12"/>
  <c r="H13" i="12"/>
  <c r="H26" i="12" s="1"/>
  <c r="C27" i="12"/>
  <c r="S14" i="12"/>
  <c r="B16" i="12"/>
  <c r="B29" i="12" s="1"/>
  <c r="O13" i="12"/>
  <c r="N13" i="12"/>
  <c r="H24" i="12"/>
  <c r="I24" i="12"/>
  <c r="N11" i="12"/>
  <c r="M24" i="12"/>
  <c r="H34" i="12"/>
  <c r="R14" i="12"/>
  <c r="O19" i="12"/>
  <c r="I32" i="12"/>
  <c r="I34" i="12"/>
  <c r="J24" i="12"/>
  <c r="G27" i="12"/>
  <c r="M34" i="12"/>
  <c r="L32" i="12"/>
  <c r="R19" i="12"/>
  <c r="L34" i="12"/>
  <c r="K24" i="12"/>
  <c r="J10" i="12"/>
  <c r="L24" i="12"/>
  <c r="Q13" i="12"/>
  <c r="D27" i="12"/>
  <c r="P19" i="12"/>
  <c r="H20" i="12"/>
  <c r="I33" i="12" s="1"/>
  <c r="C26" i="12"/>
  <c r="J26" i="12"/>
  <c r="P26" i="12" s="1"/>
  <c r="H32" i="12"/>
  <c r="M32" i="12"/>
  <c r="K34" i="12"/>
  <c r="S10" i="12"/>
  <c r="K10" i="12"/>
  <c r="H12" i="12"/>
  <c r="J25" i="12" s="1"/>
  <c r="E26" i="12"/>
  <c r="I26" i="12"/>
  <c r="M26" i="12"/>
  <c r="S26" i="12" s="1"/>
  <c r="S13" i="12"/>
  <c r="E27" i="12"/>
  <c r="K32" i="12"/>
  <c r="L26" i="12"/>
  <c r="R26" i="12" s="1"/>
  <c r="H14" i="12"/>
  <c r="M27" i="12" s="1"/>
  <c r="F32" i="12"/>
  <c r="J32" i="12"/>
  <c r="J34" i="12"/>
  <c r="S27" i="12" l="1"/>
  <c r="S84" i="12"/>
  <c r="S80" i="12"/>
  <c r="Q109" i="12"/>
  <c r="Q221" i="12"/>
  <c r="Q217" i="12"/>
  <c r="P30" i="12"/>
  <c r="B10" i="12"/>
  <c r="B23" i="12" s="1"/>
  <c r="D28" i="12"/>
  <c r="P28" i="12" s="1"/>
  <c r="C28" i="12"/>
  <c r="O28" i="12" s="1"/>
  <c r="G28" i="12"/>
  <c r="S28" i="12" s="1"/>
  <c r="F28" i="12"/>
  <c r="R28" i="12" s="1"/>
  <c r="B28" i="12"/>
  <c r="E28" i="12"/>
  <c r="Q28" i="12" s="1"/>
  <c r="O26" i="12"/>
  <c r="O220" i="12"/>
  <c r="R220" i="12"/>
  <c r="C212" i="12"/>
  <c r="O219" i="12"/>
  <c r="O216" i="12"/>
  <c r="R216" i="12"/>
  <c r="G212" i="12"/>
  <c r="S212" i="12" s="1"/>
  <c r="E212" i="12"/>
  <c r="D212" i="12"/>
  <c r="F212" i="12"/>
  <c r="Q194" i="12"/>
  <c r="P191" i="12"/>
  <c r="Q167" i="12"/>
  <c r="O166" i="12"/>
  <c r="O161" i="12"/>
  <c r="O138" i="12"/>
  <c r="O135" i="12"/>
  <c r="R135" i="12"/>
  <c r="C131" i="12"/>
  <c r="O131" i="12" s="1"/>
  <c r="F131" i="12"/>
  <c r="D131" i="12"/>
  <c r="E131" i="12"/>
  <c r="G131" i="12"/>
  <c r="Q113" i="12"/>
  <c r="R112" i="12"/>
  <c r="O111" i="12"/>
  <c r="F104" i="12"/>
  <c r="E104" i="12"/>
  <c r="G104" i="12"/>
  <c r="D104" i="12"/>
  <c r="C104" i="12"/>
  <c r="O104" i="12" s="1"/>
  <c r="S107" i="12"/>
  <c r="Q86" i="12"/>
  <c r="Q82" i="12"/>
  <c r="J33" i="12"/>
  <c r="M33" i="12"/>
  <c r="K26" i="12"/>
  <c r="Q26" i="12" s="1"/>
  <c r="N199" i="12"/>
  <c r="K212" i="12"/>
  <c r="M212" i="12"/>
  <c r="I212" i="12"/>
  <c r="L212" i="12"/>
  <c r="R212" i="12" s="1"/>
  <c r="J212" i="12"/>
  <c r="I185" i="12"/>
  <c r="M158" i="12"/>
  <c r="M50" i="12"/>
  <c r="L50" i="12"/>
  <c r="K50" i="12"/>
  <c r="J50" i="12"/>
  <c r="E50" i="12"/>
  <c r="D50" i="12"/>
  <c r="F50" i="12"/>
  <c r="R50" i="12" s="1"/>
  <c r="G50" i="12"/>
  <c r="C50" i="12"/>
  <c r="O50" i="12" s="1"/>
  <c r="S221" i="12"/>
  <c r="S217" i="12"/>
  <c r="O221" i="12"/>
  <c r="R218" i="12"/>
  <c r="O217" i="12"/>
  <c r="O218" i="12"/>
  <c r="Q219" i="12"/>
  <c r="Q215" i="12"/>
  <c r="P220" i="12"/>
  <c r="P216" i="12"/>
  <c r="Q192" i="12"/>
  <c r="Q188" i="12"/>
  <c r="M185" i="12"/>
  <c r="F185" i="12"/>
  <c r="R185" i="12" s="1"/>
  <c r="P193" i="12"/>
  <c r="P189" i="12"/>
  <c r="C185" i="12"/>
  <c r="O185" i="12" s="1"/>
  <c r="O191" i="12"/>
  <c r="S194" i="12"/>
  <c r="S190" i="12"/>
  <c r="H185" i="12"/>
  <c r="N172" i="12"/>
  <c r="D185" i="12"/>
  <c r="J185" i="12"/>
  <c r="O194" i="12"/>
  <c r="R191" i="12"/>
  <c r="O190" i="12"/>
  <c r="G185" i="12"/>
  <c r="K185" i="12"/>
  <c r="E185" i="12"/>
  <c r="Q165" i="12"/>
  <c r="Q161" i="12"/>
  <c r="I158" i="12"/>
  <c r="P166" i="12"/>
  <c r="P162" i="12"/>
  <c r="D158" i="12"/>
  <c r="C158" i="12"/>
  <c r="O164" i="12"/>
  <c r="S167" i="12"/>
  <c r="S163" i="12"/>
  <c r="H158" i="12"/>
  <c r="N145" i="12"/>
  <c r="G158" i="12"/>
  <c r="K158" i="12"/>
  <c r="J158" i="12"/>
  <c r="O167" i="12"/>
  <c r="R164" i="12"/>
  <c r="O163" i="12"/>
  <c r="F158" i="12"/>
  <c r="R158" i="12" s="1"/>
  <c r="E158" i="12"/>
  <c r="O140" i="12"/>
  <c r="R137" i="12"/>
  <c r="O136" i="12"/>
  <c r="Q138" i="12"/>
  <c r="Q134" i="12"/>
  <c r="J131" i="12"/>
  <c r="M131" i="12"/>
  <c r="S131" i="12" s="1"/>
  <c r="L131" i="12"/>
  <c r="R131" i="12" s="1"/>
  <c r="K131" i="12"/>
  <c r="P139" i="12"/>
  <c r="P135" i="12"/>
  <c r="O137" i="12"/>
  <c r="S140" i="12"/>
  <c r="S136" i="12"/>
  <c r="H131" i="12"/>
  <c r="N118" i="12"/>
  <c r="O110" i="12"/>
  <c r="O113" i="12"/>
  <c r="R110" i="12"/>
  <c r="O109" i="12"/>
  <c r="Q111" i="12"/>
  <c r="Q107" i="12"/>
  <c r="P112" i="12"/>
  <c r="P108" i="12"/>
  <c r="S113" i="12"/>
  <c r="S109" i="12"/>
  <c r="H104" i="12"/>
  <c r="N91" i="12"/>
  <c r="M104" i="12"/>
  <c r="L104" i="12"/>
  <c r="K104" i="12"/>
  <c r="J104" i="12"/>
  <c r="P85" i="12"/>
  <c r="P81" i="12"/>
  <c r="D77" i="12"/>
  <c r="G77" i="12"/>
  <c r="S86" i="12"/>
  <c r="S82" i="12"/>
  <c r="H77" i="12"/>
  <c r="N64" i="12"/>
  <c r="C77" i="12"/>
  <c r="K77" i="12"/>
  <c r="O83" i="12"/>
  <c r="O86" i="12"/>
  <c r="R83" i="12"/>
  <c r="O82" i="12"/>
  <c r="M77" i="12"/>
  <c r="F77" i="12"/>
  <c r="J77" i="12"/>
  <c r="Q84" i="12"/>
  <c r="Q80" i="12"/>
  <c r="I77" i="12"/>
  <c r="L77" i="12"/>
  <c r="E77" i="12"/>
  <c r="P56" i="12"/>
  <c r="P59" i="12"/>
  <c r="Q57" i="12"/>
  <c r="Q53" i="12"/>
  <c r="S57" i="12"/>
  <c r="P58" i="12"/>
  <c r="P54" i="12"/>
  <c r="R58" i="12"/>
  <c r="O57" i="12"/>
  <c r="R57" i="12"/>
  <c r="O56" i="12"/>
  <c r="S59" i="12"/>
  <c r="S55" i="12"/>
  <c r="H50" i="12"/>
  <c r="N37" i="12"/>
  <c r="Q59" i="12"/>
  <c r="Q58" i="12"/>
  <c r="O59" i="12"/>
  <c r="R56" i="12"/>
  <c r="O55" i="12"/>
  <c r="N16" i="12"/>
  <c r="D29" i="12"/>
  <c r="G29" i="12"/>
  <c r="S29" i="12" s="1"/>
  <c r="C29" i="12"/>
  <c r="O29" i="12" s="1"/>
  <c r="F29" i="12"/>
  <c r="R29" i="12" s="1"/>
  <c r="E29" i="12"/>
  <c r="O30" i="12"/>
  <c r="Q29" i="12"/>
  <c r="R30" i="12"/>
  <c r="P29" i="12"/>
  <c r="N18" i="12"/>
  <c r="J31" i="12"/>
  <c r="P31" i="12" s="1"/>
  <c r="M31" i="12"/>
  <c r="S31" i="12" s="1"/>
  <c r="I31" i="12"/>
  <c r="O31" i="12" s="1"/>
  <c r="L31" i="12"/>
  <c r="R31" i="12" s="1"/>
  <c r="H31" i="12"/>
  <c r="K31" i="12"/>
  <c r="Q31" i="12" s="1"/>
  <c r="J27" i="12"/>
  <c r="P27" i="12" s="1"/>
  <c r="Q10" i="12"/>
  <c r="B32" i="12"/>
  <c r="G32" i="12"/>
  <c r="S32" i="12" s="1"/>
  <c r="K27" i="12"/>
  <c r="Q27" i="12" s="1"/>
  <c r="B34" i="12"/>
  <c r="C32" i="12"/>
  <c r="O32" i="12" s="1"/>
  <c r="R32" i="12"/>
  <c r="B25" i="12"/>
  <c r="N21" i="12"/>
  <c r="H25" i="12"/>
  <c r="L25" i="12"/>
  <c r="N12" i="12"/>
  <c r="M25" i="12"/>
  <c r="H27" i="12"/>
  <c r="N14" i="12"/>
  <c r="N19" i="12"/>
  <c r="I27" i="12"/>
  <c r="O27" i="12" s="1"/>
  <c r="D32" i="12"/>
  <c r="P32" i="12" s="1"/>
  <c r="I25" i="12"/>
  <c r="K25" i="12"/>
  <c r="O10" i="12"/>
  <c r="E32" i="12"/>
  <c r="Q32" i="12" s="1"/>
  <c r="H33" i="12"/>
  <c r="N20" i="12"/>
  <c r="L33" i="12"/>
  <c r="P10" i="12"/>
  <c r="K33" i="12"/>
  <c r="L27" i="12"/>
  <c r="R27" i="12" s="1"/>
  <c r="R10" i="12"/>
  <c r="H10" i="12"/>
  <c r="K23" i="12" s="1"/>
  <c r="C9" i="8"/>
  <c r="B9" i="5"/>
  <c r="G9" i="7"/>
  <c r="I9" i="7"/>
  <c r="J9" i="7"/>
  <c r="K9" i="7"/>
  <c r="L9" i="7"/>
  <c r="M9" i="7"/>
  <c r="C9" i="7"/>
  <c r="C23" i="12" l="1"/>
  <c r="O212" i="12"/>
  <c r="P212" i="12"/>
  <c r="Q212" i="12"/>
  <c r="P158" i="12"/>
  <c r="P131" i="12"/>
  <c r="Q131" i="12"/>
  <c r="S104" i="12"/>
  <c r="Q104" i="12"/>
  <c r="R104" i="12"/>
  <c r="P104" i="12"/>
  <c r="R77" i="12"/>
  <c r="P77" i="12"/>
  <c r="S158" i="12"/>
  <c r="O158" i="12"/>
  <c r="O77" i="12"/>
  <c r="S77" i="12"/>
  <c r="S50" i="12"/>
  <c r="Q50" i="12"/>
  <c r="P50" i="12"/>
  <c r="Q185" i="12"/>
  <c r="P185" i="12"/>
  <c r="S185" i="12"/>
  <c r="Q158" i="12"/>
  <c r="Q77" i="12"/>
  <c r="D23" i="12"/>
  <c r="F23" i="12"/>
  <c r="H23" i="12"/>
  <c r="N10" i="12"/>
  <c r="I23" i="12"/>
  <c r="L23" i="12"/>
  <c r="R23" i="12" s="1"/>
  <c r="M23" i="12"/>
  <c r="E23" i="12"/>
  <c r="Q23" i="12" s="1"/>
  <c r="J23" i="12"/>
  <c r="G23" i="12"/>
  <c r="S27" i="10"/>
  <c r="R27" i="10"/>
  <c r="Q27" i="10"/>
  <c r="P27" i="10"/>
  <c r="O27" i="10"/>
  <c r="H27" i="10"/>
  <c r="J47" i="10" s="1"/>
  <c r="B27" i="10"/>
  <c r="F47" i="10" s="1"/>
  <c r="S26" i="10"/>
  <c r="R26" i="10"/>
  <c r="Q26" i="10"/>
  <c r="P26" i="10"/>
  <c r="O26" i="10"/>
  <c r="H26" i="10"/>
  <c r="H21" i="10" s="1"/>
  <c r="B26" i="10"/>
  <c r="R25" i="10"/>
  <c r="P25" i="10"/>
  <c r="O25" i="10"/>
  <c r="B25" i="10"/>
  <c r="P24" i="10"/>
  <c r="O24" i="10"/>
  <c r="P23" i="10"/>
  <c r="O23" i="10"/>
  <c r="N23" i="10"/>
  <c r="S22" i="10"/>
  <c r="Q22" i="10"/>
  <c r="P22" i="10"/>
  <c r="B22" i="10"/>
  <c r="N22" i="10" s="1"/>
  <c r="Q21" i="10"/>
  <c r="P21" i="10"/>
  <c r="B21" i="10"/>
  <c r="S20" i="10"/>
  <c r="R20" i="10"/>
  <c r="Q20" i="10"/>
  <c r="P20" i="10"/>
  <c r="O20" i="10"/>
  <c r="H20" i="10"/>
  <c r="B20" i="10"/>
  <c r="S19" i="10"/>
  <c r="R19" i="10"/>
  <c r="Q19" i="10"/>
  <c r="P19" i="10"/>
  <c r="O19" i="10"/>
  <c r="H19" i="10"/>
  <c r="B19" i="10"/>
  <c r="S18" i="10"/>
  <c r="P18" i="10"/>
  <c r="O18" i="10"/>
  <c r="H18" i="10"/>
  <c r="N18" i="10" s="1"/>
  <c r="R17" i="10"/>
  <c r="P17" i="10"/>
  <c r="H17" i="10"/>
  <c r="S16" i="10"/>
  <c r="R16" i="10"/>
  <c r="Q16" i="10"/>
  <c r="P16" i="10"/>
  <c r="O16" i="10"/>
  <c r="H16" i="10"/>
  <c r="B16" i="10"/>
  <c r="S15" i="10"/>
  <c r="R15" i="10"/>
  <c r="Q15" i="10"/>
  <c r="P15" i="10"/>
  <c r="O15" i="10"/>
  <c r="H15" i="10"/>
  <c r="B15" i="10"/>
  <c r="R14" i="10"/>
  <c r="Q14" i="10"/>
  <c r="P14" i="10"/>
  <c r="N14" i="10"/>
  <c r="B14" i="10"/>
  <c r="S13" i="10"/>
  <c r="R13" i="10"/>
  <c r="Q13" i="10"/>
  <c r="P13" i="10"/>
  <c r="O13" i="10"/>
  <c r="H13" i="10"/>
  <c r="B13" i="10"/>
  <c r="S12" i="10"/>
  <c r="R12" i="10"/>
  <c r="Q12" i="10"/>
  <c r="P12" i="10"/>
  <c r="O12" i="10"/>
  <c r="H12" i="10"/>
  <c r="B12" i="10"/>
  <c r="S11" i="10"/>
  <c r="R11" i="10"/>
  <c r="Q11" i="10"/>
  <c r="P11" i="10"/>
  <c r="O11" i="10"/>
  <c r="H11" i="10"/>
  <c r="B11" i="10"/>
  <c r="R10" i="10"/>
  <c r="H10" i="10"/>
  <c r="S10" i="10"/>
  <c r="E9" i="10"/>
  <c r="D9" i="10"/>
  <c r="B10" i="10"/>
  <c r="K9" i="10"/>
  <c r="J9" i="10"/>
  <c r="F9" i="10"/>
  <c r="S27" i="9"/>
  <c r="R27" i="9"/>
  <c r="Q27" i="9"/>
  <c r="P27" i="9"/>
  <c r="O27" i="9"/>
  <c r="H27" i="9"/>
  <c r="J47" i="9" s="1"/>
  <c r="B27" i="9"/>
  <c r="F47" i="9" s="1"/>
  <c r="S26" i="9"/>
  <c r="R26" i="9"/>
  <c r="Q26" i="9"/>
  <c r="P26" i="9"/>
  <c r="O26" i="9"/>
  <c r="H26" i="9"/>
  <c r="B26" i="9"/>
  <c r="R25" i="9"/>
  <c r="P25" i="9"/>
  <c r="O25" i="9"/>
  <c r="B25" i="9"/>
  <c r="P24" i="9"/>
  <c r="O24" i="9"/>
  <c r="P23" i="9"/>
  <c r="O23" i="9"/>
  <c r="N23" i="9"/>
  <c r="S22" i="9"/>
  <c r="Q22" i="9"/>
  <c r="P22" i="9"/>
  <c r="B22" i="9"/>
  <c r="N22" i="9" s="1"/>
  <c r="Q21" i="9"/>
  <c r="P21" i="9"/>
  <c r="B21" i="9"/>
  <c r="B41" i="9" s="1"/>
  <c r="Q20" i="9"/>
  <c r="P20" i="9"/>
  <c r="N20" i="9"/>
  <c r="S19" i="9"/>
  <c r="R19" i="9"/>
  <c r="Q19" i="9"/>
  <c r="P19" i="9"/>
  <c r="O19" i="9"/>
  <c r="H19" i="9"/>
  <c r="B19" i="9"/>
  <c r="S18" i="9"/>
  <c r="P18" i="9"/>
  <c r="O18" i="9"/>
  <c r="H18" i="9"/>
  <c r="S17" i="9"/>
  <c r="R17" i="9"/>
  <c r="P17" i="9"/>
  <c r="H17" i="9"/>
  <c r="S16" i="9"/>
  <c r="R16" i="9"/>
  <c r="Q16" i="9"/>
  <c r="P16" i="9"/>
  <c r="O16" i="9"/>
  <c r="H16" i="9"/>
  <c r="B16" i="9"/>
  <c r="S15" i="9"/>
  <c r="R15" i="9"/>
  <c r="Q15" i="9"/>
  <c r="P15" i="9"/>
  <c r="O15" i="9"/>
  <c r="H15" i="9"/>
  <c r="B15" i="9"/>
  <c r="R14" i="9"/>
  <c r="Q14" i="9"/>
  <c r="P14" i="9"/>
  <c r="B14" i="9"/>
  <c r="N14" i="9" s="1"/>
  <c r="S13" i="9"/>
  <c r="R13" i="9"/>
  <c r="Q13" i="9"/>
  <c r="P13" i="9"/>
  <c r="O13" i="9"/>
  <c r="H13" i="9"/>
  <c r="B13" i="9"/>
  <c r="S12" i="9"/>
  <c r="R12" i="9"/>
  <c r="Q12" i="9"/>
  <c r="P12" i="9"/>
  <c r="O12" i="9"/>
  <c r="H12" i="9"/>
  <c r="N12" i="9" s="1"/>
  <c r="B12" i="9"/>
  <c r="S11" i="9"/>
  <c r="R11" i="9"/>
  <c r="Q11" i="9"/>
  <c r="P11" i="9"/>
  <c r="O11" i="9"/>
  <c r="H11" i="9"/>
  <c r="B11" i="9"/>
  <c r="S10" i="9"/>
  <c r="R10" i="9"/>
  <c r="E9" i="9"/>
  <c r="D9" i="9"/>
  <c r="B10" i="9"/>
  <c r="J9" i="9"/>
  <c r="F9" i="9"/>
  <c r="C9" i="9"/>
  <c r="S27" i="8"/>
  <c r="R27" i="8"/>
  <c r="Q27" i="8"/>
  <c r="P27" i="8"/>
  <c r="O27" i="8"/>
  <c r="H27" i="8"/>
  <c r="J47" i="8" s="1"/>
  <c r="B27" i="8"/>
  <c r="F47" i="8" s="1"/>
  <c r="S26" i="8"/>
  <c r="R26" i="8"/>
  <c r="Q26" i="8"/>
  <c r="P26" i="8"/>
  <c r="O26" i="8"/>
  <c r="H26" i="8"/>
  <c r="K46" i="8" s="1"/>
  <c r="B26" i="8"/>
  <c r="G46" i="8" s="1"/>
  <c r="R25" i="8"/>
  <c r="P25" i="8"/>
  <c r="O25" i="8"/>
  <c r="L45" i="8"/>
  <c r="B25" i="8"/>
  <c r="P24" i="8"/>
  <c r="O24" i="8"/>
  <c r="P23" i="8"/>
  <c r="O23" i="8"/>
  <c r="S22" i="8"/>
  <c r="Q22" i="8"/>
  <c r="P22" i="8"/>
  <c r="B22" i="8"/>
  <c r="L9" i="8"/>
  <c r="Q21" i="8"/>
  <c r="P21" i="8"/>
  <c r="S20" i="8"/>
  <c r="Q20" i="8"/>
  <c r="P20" i="8"/>
  <c r="H20" i="8"/>
  <c r="S19" i="8"/>
  <c r="R19" i="8"/>
  <c r="Q19" i="8"/>
  <c r="P19" i="8"/>
  <c r="O19" i="8"/>
  <c r="H19" i="8"/>
  <c r="B19" i="8"/>
  <c r="S18" i="8"/>
  <c r="P18" i="8"/>
  <c r="O18" i="8"/>
  <c r="H18" i="8"/>
  <c r="R17" i="8"/>
  <c r="P17" i="8"/>
  <c r="S16" i="8"/>
  <c r="R16" i="8"/>
  <c r="Q16" i="8"/>
  <c r="P16" i="8"/>
  <c r="O16" i="8"/>
  <c r="H16" i="8"/>
  <c r="B16" i="8"/>
  <c r="S15" i="8"/>
  <c r="R15" i="8"/>
  <c r="Q15" i="8"/>
  <c r="P15" i="8"/>
  <c r="O15" i="8"/>
  <c r="H15" i="8"/>
  <c r="B15" i="8"/>
  <c r="R14" i="8"/>
  <c r="Q14" i="8"/>
  <c r="P14" i="8"/>
  <c r="B14" i="8"/>
  <c r="N14" i="8" s="1"/>
  <c r="S13" i="8"/>
  <c r="R13" i="8"/>
  <c r="Q13" i="8"/>
  <c r="P13" i="8"/>
  <c r="O13" i="8"/>
  <c r="H13" i="8"/>
  <c r="B13" i="8"/>
  <c r="S12" i="8"/>
  <c r="R12" i="8"/>
  <c r="Q12" i="8"/>
  <c r="P12" i="8"/>
  <c r="O12" i="8"/>
  <c r="H12" i="8"/>
  <c r="B12" i="8"/>
  <c r="S11" i="8"/>
  <c r="R11" i="8"/>
  <c r="Q11" i="8"/>
  <c r="P11" i="8"/>
  <c r="O11" i="8"/>
  <c r="H11" i="8"/>
  <c r="B11" i="8"/>
  <c r="R10" i="8"/>
  <c r="H10" i="8"/>
  <c r="S10" i="8"/>
  <c r="E9" i="8"/>
  <c r="J9" i="8"/>
  <c r="F9" i="8"/>
  <c r="D9" i="8"/>
  <c r="S27" i="7"/>
  <c r="R27" i="7"/>
  <c r="Q27" i="7"/>
  <c r="P27" i="7"/>
  <c r="O27" i="7"/>
  <c r="H27" i="7"/>
  <c r="J47" i="7" s="1"/>
  <c r="B27" i="7"/>
  <c r="F47" i="7" s="1"/>
  <c r="S26" i="7"/>
  <c r="R26" i="7"/>
  <c r="Q26" i="7"/>
  <c r="P26" i="7"/>
  <c r="O26" i="7"/>
  <c r="K46" i="7"/>
  <c r="B26" i="7"/>
  <c r="G46" i="7" s="1"/>
  <c r="R25" i="7"/>
  <c r="P25" i="7"/>
  <c r="O25" i="7"/>
  <c r="B25" i="7"/>
  <c r="D45" i="7" s="1"/>
  <c r="P24" i="7"/>
  <c r="O24" i="7"/>
  <c r="P23" i="7"/>
  <c r="O23" i="7"/>
  <c r="F43" i="7"/>
  <c r="S22" i="7"/>
  <c r="Q22" i="7"/>
  <c r="P22" i="7"/>
  <c r="B22" i="7"/>
  <c r="G42" i="7" s="1"/>
  <c r="E9" i="7"/>
  <c r="D9" i="7"/>
  <c r="S20" i="7"/>
  <c r="Q20" i="7"/>
  <c r="P20" i="7"/>
  <c r="H20" i="7"/>
  <c r="S19" i="7"/>
  <c r="R19" i="7"/>
  <c r="Q19" i="7"/>
  <c r="P19" i="7"/>
  <c r="O19" i="7"/>
  <c r="H19" i="7"/>
  <c r="B19" i="7"/>
  <c r="S18" i="7"/>
  <c r="P18" i="7"/>
  <c r="O18" i="7"/>
  <c r="H18" i="7"/>
  <c r="S17" i="7"/>
  <c r="R17" i="7"/>
  <c r="P17" i="7"/>
  <c r="H17" i="7"/>
  <c r="S16" i="7"/>
  <c r="R16" i="7"/>
  <c r="Q16" i="7"/>
  <c r="P16" i="7"/>
  <c r="O16" i="7"/>
  <c r="H16" i="7"/>
  <c r="B16" i="7"/>
  <c r="S15" i="7"/>
  <c r="R15" i="7"/>
  <c r="Q15" i="7"/>
  <c r="P15" i="7"/>
  <c r="O15" i="7"/>
  <c r="H15" i="7"/>
  <c r="B15" i="7"/>
  <c r="R14" i="7"/>
  <c r="Q14" i="7"/>
  <c r="P14" i="7"/>
  <c r="B14" i="7"/>
  <c r="S13" i="7"/>
  <c r="R13" i="7"/>
  <c r="Q13" i="7"/>
  <c r="P13" i="7"/>
  <c r="O13" i="7"/>
  <c r="H13" i="7"/>
  <c r="B13" i="7"/>
  <c r="R12" i="7"/>
  <c r="Q12" i="7"/>
  <c r="P12" i="7"/>
  <c r="B12" i="7"/>
  <c r="S11" i="7"/>
  <c r="R11" i="7"/>
  <c r="Q11" i="7"/>
  <c r="P11" i="7"/>
  <c r="O11" i="7"/>
  <c r="H11" i="7"/>
  <c r="B11" i="7"/>
  <c r="S10" i="7"/>
  <c r="O10" i="7"/>
  <c r="F9" i="7"/>
  <c r="S27" i="6"/>
  <c r="R27" i="6"/>
  <c r="Q27" i="6"/>
  <c r="P27" i="6"/>
  <c r="O27" i="6"/>
  <c r="J47" i="6"/>
  <c r="B27" i="6"/>
  <c r="F47" i="6" s="1"/>
  <c r="S26" i="6"/>
  <c r="R26" i="6"/>
  <c r="Q26" i="6"/>
  <c r="P26" i="6"/>
  <c r="O26" i="6"/>
  <c r="K46" i="6"/>
  <c r="B26" i="6"/>
  <c r="G46" i="6" s="1"/>
  <c r="R25" i="6"/>
  <c r="P25" i="6"/>
  <c r="O25" i="6"/>
  <c r="L45" i="6"/>
  <c r="B25" i="6"/>
  <c r="D45" i="6" s="1"/>
  <c r="P24" i="6"/>
  <c r="O24" i="6"/>
  <c r="M44" i="6"/>
  <c r="P23" i="6"/>
  <c r="O23" i="6"/>
  <c r="S22" i="6"/>
  <c r="Q22" i="6"/>
  <c r="P22" i="6"/>
  <c r="B22" i="6"/>
  <c r="H21" i="6"/>
  <c r="H41" i="6" s="1"/>
  <c r="Q21" i="6"/>
  <c r="Q20" i="6"/>
  <c r="P20" i="6"/>
  <c r="N20" i="6"/>
  <c r="S19" i="6"/>
  <c r="R19" i="6"/>
  <c r="Q19" i="6"/>
  <c r="P19" i="6"/>
  <c r="O19" i="6"/>
  <c r="H19" i="6"/>
  <c r="B19" i="6"/>
  <c r="S18" i="6"/>
  <c r="P18" i="6"/>
  <c r="O18" i="6"/>
  <c r="H18" i="6"/>
  <c r="S17" i="6"/>
  <c r="R17" i="6"/>
  <c r="P17" i="6"/>
  <c r="H17" i="6"/>
  <c r="S16" i="6"/>
  <c r="R16" i="6"/>
  <c r="Q16" i="6"/>
  <c r="P16" i="6"/>
  <c r="O16" i="6"/>
  <c r="H16" i="6"/>
  <c r="B16" i="6"/>
  <c r="S15" i="6"/>
  <c r="R15" i="6"/>
  <c r="Q15" i="6"/>
  <c r="P15" i="6"/>
  <c r="O15" i="6"/>
  <c r="H15" i="6"/>
  <c r="B15" i="6"/>
  <c r="R14" i="6"/>
  <c r="Q14" i="6"/>
  <c r="P14" i="6"/>
  <c r="B14" i="6"/>
  <c r="N14" i="6" s="1"/>
  <c r="S13" i="6"/>
  <c r="R13" i="6"/>
  <c r="Q13" i="6"/>
  <c r="P13" i="6"/>
  <c r="O13" i="6"/>
  <c r="H13" i="6"/>
  <c r="B13" i="6"/>
  <c r="S12" i="6"/>
  <c r="R12" i="6"/>
  <c r="Q12" i="6"/>
  <c r="P12" i="6"/>
  <c r="O12" i="6"/>
  <c r="H12" i="6"/>
  <c r="B12" i="6"/>
  <c r="S11" i="6"/>
  <c r="R11" i="6"/>
  <c r="Q11" i="6"/>
  <c r="P11" i="6"/>
  <c r="O11" i="6"/>
  <c r="H11" i="6"/>
  <c r="B11" i="6"/>
  <c r="M9" i="6"/>
  <c r="G9" i="6"/>
  <c r="Q10" i="6"/>
  <c r="P10" i="6"/>
  <c r="C9" i="6"/>
  <c r="K9" i="6"/>
  <c r="I9" i="6"/>
  <c r="F9" i="6"/>
  <c r="D9" i="6"/>
  <c r="S27" i="5"/>
  <c r="R27" i="5"/>
  <c r="Q27" i="5"/>
  <c r="P27" i="5"/>
  <c r="O27" i="5"/>
  <c r="H27" i="5"/>
  <c r="J47" i="5" s="1"/>
  <c r="B27" i="5"/>
  <c r="F47" i="5" s="1"/>
  <c r="S26" i="5"/>
  <c r="R26" i="5"/>
  <c r="Q26" i="5"/>
  <c r="P26" i="5"/>
  <c r="O26" i="5"/>
  <c r="K46" i="5"/>
  <c r="B26" i="5"/>
  <c r="G46" i="5" s="1"/>
  <c r="R25" i="5"/>
  <c r="P25" i="5"/>
  <c r="O25" i="5"/>
  <c r="L45" i="5"/>
  <c r="B25" i="5"/>
  <c r="P24" i="5"/>
  <c r="O24" i="5"/>
  <c r="P23" i="5"/>
  <c r="O23" i="5"/>
  <c r="S22" i="5"/>
  <c r="Q22" i="5"/>
  <c r="P22" i="5"/>
  <c r="B22" i="5"/>
  <c r="H21" i="5"/>
  <c r="G9" i="5"/>
  <c r="F21" i="5"/>
  <c r="Q21" i="5"/>
  <c r="D21" i="5"/>
  <c r="P21" i="5" s="1"/>
  <c r="C21" i="5"/>
  <c r="S20" i="5"/>
  <c r="Q20" i="5"/>
  <c r="P20" i="5"/>
  <c r="H20" i="5"/>
  <c r="N20" i="5" s="1"/>
  <c r="S19" i="5"/>
  <c r="R19" i="5"/>
  <c r="Q19" i="5"/>
  <c r="P19" i="5"/>
  <c r="O19" i="5"/>
  <c r="H19" i="5"/>
  <c r="B19" i="5"/>
  <c r="S18" i="5"/>
  <c r="P18" i="5"/>
  <c r="O18" i="5"/>
  <c r="H18" i="5"/>
  <c r="S17" i="5"/>
  <c r="R17" i="5"/>
  <c r="P17" i="5"/>
  <c r="H17" i="5"/>
  <c r="S16" i="5"/>
  <c r="R16" i="5"/>
  <c r="Q16" i="5"/>
  <c r="P16" i="5"/>
  <c r="O16" i="5"/>
  <c r="H16" i="5"/>
  <c r="N16" i="5" s="1"/>
  <c r="B16" i="5"/>
  <c r="S15" i="5"/>
  <c r="R15" i="5"/>
  <c r="Q15" i="5"/>
  <c r="P15" i="5"/>
  <c r="O15" i="5"/>
  <c r="H15" i="5"/>
  <c r="B15" i="5"/>
  <c r="R14" i="5"/>
  <c r="Q14" i="5"/>
  <c r="P14" i="5"/>
  <c r="N14" i="5"/>
  <c r="B14" i="5"/>
  <c r="S13" i="5"/>
  <c r="R13" i="5"/>
  <c r="Q13" i="5"/>
  <c r="P13" i="5"/>
  <c r="O13" i="5"/>
  <c r="H13" i="5"/>
  <c r="B13" i="5"/>
  <c r="R12" i="5"/>
  <c r="Q12" i="5"/>
  <c r="P12" i="5"/>
  <c r="N12" i="5"/>
  <c r="B12" i="5"/>
  <c r="S11" i="5"/>
  <c r="R11" i="5"/>
  <c r="Q11" i="5"/>
  <c r="P11" i="5"/>
  <c r="O11" i="5"/>
  <c r="H11" i="5"/>
  <c r="B11" i="5"/>
  <c r="S10" i="5"/>
  <c r="R10" i="5"/>
  <c r="L9" i="5"/>
  <c r="K9" i="5"/>
  <c r="J9" i="5"/>
  <c r="F9" i="5"/>
  <c r="D9" i="5"/>
  <c r="C9" i="5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H27" i="4"/>
  <c r="J47" i="4" s="1"/>
  <c r="H26" i="4"/>
  <c r="L46" i="4" s="1"/>
  <c r="H25" i="4"/>
  <c r="J45" i="4" s="1"/>
  <c r="H24" i="4"/>
  <c r="L44" i="4" s="1"/>
  <c r="H23" i="4"/>
  <c r="J43" i="4" s="1"/>
  <c r="H22" i="4"/>
  <c r="L42" i="4" s="1"/>
  <c r="B27" i="4"/>
  <c r="D47" i="4" s="1"/>
  <c r="B26" i="4"/>
  <c r="F46" i="4" s="1"/>
  <c r="B25" i="4"/>
  <c r="D45" i="4" s="1"/>
  <c r="B24" i="4"/>
  <c r="F44" i="4" s="1"/>
  <c r="B23" i="4"/>
  <c r="D43" i="4" s="1"/>
  <c r="B22" i="4"/>
  <c r="F42" i="4" s="1"/>
  <c r="H20" i="4"/>
  <c r="L40" i="4" s="1"/>
  <c r="H19" i="4"/>
  <c r="J39" i="4" s="1"/>
  <c r="H18" i="4"/>
  <c r="L38" i="4" s="1"/>
  <c r="H17" i="4"/>
  <c r="J37" i="4" s="1"/>
  <c r="H16" i="4"/>
  <c r="L36" i="4" s="1"/>
  <c r="H15" i="4"/>
  <c r="J35" i="4" s="1"/>
  <c r="H14" i="4"/>
  <c r="L34" i="4" s="1"/>
  <c r="H13" i="4"/>
  <c r="J33" i="4" s="1"/>
  <c r="H12" i="4"/>
  <c r="L32" i="4" s="1"/>
  <c r="H11" i="4"/>
  <c r="J31" i="4" s="1"/>
  <c r="B20" i="4"/>
  <c r="F40" i="4" s="1"/>
  <c r="B19" i="4"/>
  <c r="D39" i="4" s="1"/>
  <c r="B18" i="4"/>
  <c r="F38" i="4" s="1"/>
  <c r="B17" i="4"/>
  <c r="D37" i="4" s="1"/>
  <c r="B16" i="4"/>
  <c r="F36" i="4" s="1"/>
  <c r="B15" i="4"/>
  <c r="D35" i="4" s="1"/>
  <c r="B14" i="4"/>
  <c r="F34" i="4" s="1"/>
  <c r="B13" i="4"/>
  <c r="D33" i="4" s="1"/>
  <c r="B12" i="4"/>
  <c r="F32" i="4" s="1"/>
  <c r="B11" i="4"/>
  <c r="D31" i="4" s="1"/>
  <c r="M21" i="4"/>
  <c r="L21" i="4"/>
  <c r="K21" i="4"/>
  <c r="J21" i="4"/>
  <c r="I21" i="4"/>
  <c r="D21" i="4"/>
  <c r="E21" i="4"/>
  <c r="F21" i="4"/>
  <c r="G21" i="4"/>
  <c r="C21" i="4"/>
  <c r="M10" i="4"/>
  <c r="L10" i="4"/>
  <c r="K10" i="4"/>
  <c r="J10" i="4"/>
  <c r="J9" i="4" s="1"/>
  <c r="I10" i="4"/>
  <c r="D10" i="4"/>
  <c r="E10" i="4"/>
  <c r="F10" i="4"/>
  <c r="F9" i="4" s="1"/>
  <c r="G10" i="4"/>
  <c r="G9" i="4" s="1"/>
  <c r="C10" i="4"/>
  <c r="B10" i="4" s="1"/>
  <c r="B30" i="4" s="1"/>
  <c r="S64" i="2"/>
  <c r="R64" i="2"/>
  <c r="Q64" i="2"/>
  <c r="P64" i="2"/>
  <c r="O64" i="2"/>
  <c r="S63" i="2"/>
  <c r="R63" i="2"/>
  <c r="Q63" i="2"/>
  <c r="P63" i="2"/>
  <c r="O63" i="2"/>
  <c r="S62" i="2"/>
  <c r="R62" i="2"/>
  <c r="Q62" i="2"/>
  <c r="P62" i="2"/>
  <c r="O62" i="2"/>
  <c r="S61" i="2"/>
  <c r="R61" i="2"/>
  <c r="Q61" i="2"/>
  <c r="P61" i="2"/>
  <c r="O61" i="2"/>
  <c r="S60" i="2"/>
  <c r="R60" i="2"/>
  <c r="Q60" i="2"/>
  <c r="P60" i="2"/>
  <c r="O60" i="2"/>
  <c r="S59" i="2"/>
  <c r="R59" i="2"/>
  <c r="Q59" i="2"/>
  <c r="P59" i="2"/>
  <c r="O59" i="2"/>
  <c r="S58" i="2"/>
  <c r="R58" i="2"/>
  <c r="Q58" i="2"/>
  <c r="P58" i="2"/>
  <c r="O58" i="2"/>
  <c r="S57" i="2"/>
  <c r="R57" i="2"/>
  <c r="Q57" i="2"/>
  <c r="P57" i="2"/>
  <c r="O57" i="2"/>
  <c r="S45" i="2"/>
  <c r="R45" i="2"/>
  <c r="Q45" i="2"/>
  <c r="P45" i="2"/>
  <c r="O45" i="2"/>
  <c r="S44" i="2"/>
  <c r="R44" i="2"/>
  <c r="Q44" i="2"/>
  <c r="P44" i="2"/>
  <c r="O44" i="2"/>
  <c r="S43" i="2"/>
  <c r="R43" i="2"/>
  <c r="Q43" i="2"/>
  <c r="P43" i="2"/>
  <c r="O43" i="2"/>
  <c r="S42" i="2"/>
  <c r="R42" i="2"/>
  <c r="Q42" i="2"/>
  <c r="P42" i="2"/>
  <c r="O42" i="2"/>
  <c r="S41" i="2"/>
  <c r="R41" i="2"/>
  <c r="Q41" i="2"/>
  <c r="P41" i="2"/>
  <c r="O41" i="2"/>
  <c r="S40" i="2"/>
  <c r="R40" i="2"/>
  <c r="Q40" i="2"/>
  <c r="P40" i="2"/>
  <c r="O40" i="2"/>
  <c r="S39" i="2"/>
  <c r="R39" i="2"/>
  <c r="Q39" i="2"/>
  <c r="P39" i="2"/>
  <c r="O39" i="2"/>
  <c r="S38" i="2"/>
  <c r="R38" i="2"/>
  <c r="Q38" i="2"/>
  <c r="P38" i="2"/>
  <c r="O38" i="2"/>
  <c r="S55" i="2"/>
  <c r="R55" i="2"/>
  <c r="Q55" i="2"/>
  <c r="P55" i="2"/>
  <c r="O55" i="2"/>
  <c r="N55" i="2"/>
  <c r="S54" i="2"/>
  <c r="R54" i="2"/>
  <c r="Q54" i="2"/>
  <c r="P54" i="2"/>
  <c r="O54" i="2"/>
  <c r="N54" i="2"/>
  <c r="S53" i="2"/>
  <c r="R53" i="2"/>
  <c r="Q53" i="2"/>
  <c r="P53" i="2"/>
  <c r="O53" i="2"/>
  <c r="N53" i="2"/>
  <c r="S52" i="2"/>
  <c r="R52" i="2"/>
  <c r="Q52" i="2"/>
  <c r="P52" i="2"/>
  <c r="O52" i="2"/>
  <c r="N52" i="2"/>
  <c r="S51" i="2"/>
  <c r="R51" i="2"/>
  <c r="Q51" i="2"/>
  <c r="P51" i="2"/>
  <c r="O51" i="2"/>
  <c r="N51" i="2"/>
  <c r="S50" i="2"/>
  <c r="R50" i="2"/>
  <c r="Q50" i="2"/>
  <c r="P50" i="2"/>
  <c r="O50" i="2"/>
  <c r="N50" i="2"/>
  <c r="S49" i="2"/>
  <c r="R49" i="2"/>
  <c r="Q49" i="2"/>
  <c r="P49" i="2"/>
  <c r="O49" i="2"/>
  <c r="N49" i="2"/>
  <c r="S48" i="2"/>
  <c r="R48" i="2"/>
  <c r="Q48" i="2"/>
  <c r="P48" i="2"/>
  <c r="O48" i="2"/>
  <c r="N48" i="2"/>
  <c r="S17" i="2"/>
  <c r="R17" i="2"/>
  <c r="Q17" i="2"/>
  <c r="P17" i="2"/>
  <c r="O17" i="2"/>
  <c r="N17" i="2"/>
  <c r="S16" i="2"/>
  <c r="R16" i="2"/>
  <c r="Q16" i="2"/>
  <c r="P16" i="2"/>
  <c r="O16" i="2"/>
  <c r="N16" i="2"/>
  <c r="S15" i="2"/>
  <c r="R15" i="2"/>
  <c r="Q15" i="2"/>
  <c r="P15" i="2"/>
  <c r="O15" i="2"/>
  <c r="N15" i="2"/>
  <c r="S14" i="2"/>
  <c r="R14" i="2"/>
  <c r="Q14" i="2"/>
  <c r="P14" i="2"/>
  <c r="O14" i="2"/>
  <c r="N14" i="2"/>
  <c r="S13" i="2"/>
  <c r="R13" i="2"/>
  <c r="Q13" i="2"/>
  <c r="P13" i="2"/>
  <c r="O13" i="2"/>
  <c r="N13" i="2"/>
  <c r="S12" i="2"/>
  <c r="R12" i="2"/>
  <c r="Q12" i="2"/>
  <c r="P12" i="2"/>
  <c r="O12" i="2"/>
  <c r="N12" i="2"/>
  <c r="S11" i="2"/>
  <c r="R11" i="2"/>
  <c r="Q11" i="2"/>
  <c r="P11" i="2"/>
  <c r="O11" i="2"/>
  <c r="N11" i="2"/>
  <c r="S10" i="2"/>
  <c r="R10" i="2"/>
  <c r="Q10" i="2"/>
  <c r="P10" i="2"/>
  <c r="O10" i="2"/>
  <c r="N10" i="2"/>
  <c r="S29" i="2"/>
  <c r="S30" i="2"/>
  <c r="S31" i="2"/>
  <c r="S32" i="2"/>
  <c r="S33" i="2"/>
  <c r="S34" i="2"/>
  <c r="S35" i="2"/>
  <c r="S36" i="2"/>
  <c r="R36" i="2"/>
  <c r="Q36" i="2"/>
  <c r="P36" i="2"/>
  <c r="O36" i="2"/>
  <c r="N36" i="2"/>
  <c r="R35" i="2"/>
  <c r="Q35" i="2"/>
  <c r="P35" i="2"/>
  <c r="O35" i="2"/>
  <c r="N35" i="2"/>
  <c r="R34" i="2"/>
  <c r="Q34" i="2"/>
  <c r="P34" i="2"/>
  <c r="O34" i="2"/>
  <c r="N34" i="2"/>
  <c r="R33" i="2"/>
  <c r="Q33" i="2"/>
  <c r="P33" i="2"/>
  <c r="O33" i="2"/>
  <c r="N33" i="2"/>
  <c r="R32" i="2"/>
  <c r="Q32" i="2"/>
  <c r="P32" i="2"/>
  <c r="O32" i="2"/>
  <c r="N32" i="2"/>
  <c r="R31" i="2"/>
  <c r="Q31" i="2"/>
  <c r="P31" i="2"/>
  <c r="O31" i="2"/>
  <c r="N31" i="2"/>
  <c r="R30" i="2"/>
  <c r="Q30" i="2"/>
  <c r="P30" i="2"/>
  <c r="O30" i="2"/>
  <c r="N30" i="2"/>
  <c r="R29" i="2"/>
  <c r="Q29" i="2"/>
  <c r="P29" i="2"/>
  <c r="O29" i="2"/>
  <c r="N29" i="2"/>
  <c r="S26" i="2"/>
  <c r="R26" i="2"/>
  <c r="Q26" i="2"/>
  <c r="P26" i="2"/>
  <c r="O26" i="2"/>
  <c r="S25" i="2"/>
  <c r="R25" i="2"/>
  <c r="Q25" i="2"/>
  <c r="P25" i="2"/>
  <c r="O25" i="2"/>
  <c r="S24" i="2"/>
  <c r="R24" i="2"/>
  <c r="Q24" i="2"/>
  <c r="P24" i="2"/>
  <c r="O24" i="2"/>
  <c r="S23" i="2"/>
  <c r="R23" i="2"/>
  <c r="Q23" i="2"/>
  <c r="P23" i="2"/>
  <c r="O23" i="2"/>
  <c r="S22" i="2"/>
  <c r="R22" i="2"/>
  <c r="Q22" i="2"/>
  <c r="P22" i="2"/>
  <c r="O22" i="2"/>
  <c r="S21" i="2"/>
  <c r="R21" i="2"/>
  <c r="Q21" i="2"/>
  <c r="P21" i="2"/>
  <c r="O21" i="2"/>
  <c r="S20" i="2"/>
  <c r="R20" i="2"/>
  <c r="Q20" i="2"/>
  <c r="P20" i="2"/>
  <c r="O20" i="2"/>
  <c r="S19" i="2"/>
  <c r="R19" i="2"/>
  <c r="Q19" i="2"/>
  <c r="P19" i="2"/>
  <c r="O19" i="2"/>
  <c r="O23" i="12" l="1"/>
  <c r="P23" i="12"/>
  <c r="S23" i="12"/>
  <c r="N12" i="10"/>
  <c r="N16" i="10"/>
  <c r="N20" i="10"/>
  <c r="N13" i="9"/>
  <c r="N16" i="9"/>
  <c r="N17" i="9"/>
  <c r="N22" i="7"/>
  <c r="N16" i="6"/>
  <c r="N18" i="6"/>
  <c r="B21" i="5"/>
  <c r="B41" i="5" s="1"/>
  <c r="E9" i="5"/>
  <c r="N18" i="5"/>
  <c r="K9" i="4"/>
  <c r="D9" i="4"/>
  <c r="P9" i="4" s="1"/>
  <c r="L9" i="4"/>
  <c r="R21" i="4"/>
  <c r="G30" i="4"/>
  <c r="E30" i="4"/>
  <c r="C30" i="4"/>
  <c r="B21" i="4"/>
  <c r="B41" i="4" s="1"/>
  <c r="H21" i="4"/>
  <c r="S21" i="4"/>
  <c r="R32" i="4"/>
  <c r="R36" i="4"/>
  <c r="R40" i="4"/>
  <c r="P43" i="4"/>
  <c r="P47" i="4"/>
  <c r="E31" i="4"/>
  <c r="C32" i="4"/>
  <c r="G32" i="4"/>
  <c r="E33" i="4"/>
  <c r="C34" i="4"/>
  <c r="G34" i="4"/>
  <c r="E35" i="4"/>
  <c r="C36" i="4"/>
  <c r="G36" i="4"/>
  <c r="E37" i="4"/>
  <c r="C38" i="4"/>
  <c r="G38" i="4"/>
  <c r="E39" i="4"/>
  <c r="C40" i="4"/>
  <c r="G40" i="4"/>
  <c r="C42" i="4"/>
  <c r="G42" i="4"/>
  <c r="E43" i="4"/>
  <c r="C44" i="4"/>
  <c r="G44" i="4"/>
  <c r="E45" i="4"/>
  <c r="C46" i="4"/>
  <c r="G46" i="4"/>
  <c r="E47" i="4"/>
  <c r="J41" i="4"/>
  <c r="P33" i="4"/>
  <c r="P37" i="4"/>
  <c r="R44" i="4"/>
  <c r="D30" i="4"/>
  <c r="B31" i="4"/>
  <c r="F31" i="4"/>
  <c r="D32" i="4"/>
  <c r="B33" i="4"/>
  <c r="F33" i="4"/>
  <c r="D34" i="4"/>
  <c r="B35" i="4"/>
  <c r="F35" i="4"/>
  <c r="D36" i="4"/>
  <c r="B37" i="4"/>
  <c r="F37" i="4"/>
  <c r="D38" i="4"/>
  <c r="B39" i="4"/>
  <c r="F39" i="4"/>
  <c r="D40" i="4"/>
  <c r="D42" i="4"/>
  <c r="B43" i="4"/>
  <c r="F43" i="4"/>
  <c r="D44" i="4"/>
  <c r="B45" i="4"/>
  <c r="F45" i="4"/>
  <c r="D46" i="4"/>
  <c r="B47" i="4"/>
  <c r="F47" i="4"/>
  <c r="E9" i="4"/>
  <c r="Q9" i="4" s="1"/>
  <c r="Q21" i="4"/>
  <c r="R34" i="4"/>
  <c r="R38" i="4"/>
  <c r="P45" i="4"/>
  <c r="C31" i="4"/>
  <c r="G31" i="4"/>
  <c r="E32" i="4"/>
  <c r="C33" i="4"/>
  <c r="G33" i="4"/>
  <c r="E34" i="4"/>
  <c r="C35" i="4"/>
  <c r="G35" i="4"/>
  <c r="E36" i="4"/>
  <c r="C37" i="4"/>
  <c r="G37" i="4"/>
  <c r="E38" i="4"/>
  <c r="C39" i="4"/>
  <c r="G39" i="4"/>
  <c r="E40" i="4"/>
  <c r="E42" i="4"/>
  <c r="C43" i="4"/>
  <c r="G43" i="4"/>
  <c r="E44" i="4"/>
  <c r="C45" i="4"/>
  <c r="G45" i="4"/>
  <c r="E46" i="4"/>
  <c r="C47" i="4"/>
  <c r="G47" i="4"/>
  <c r="P31" i="4"/>
  <c r="P35" i="4"/>
  <c r="P39" i="4"/>
  <c r="R42" i="4"/>
  <c r="R46" i="4"/>
  <c r="F30" i="4"/>
  <c r="B32" i="4"/>
  <c r="B34" i="4"/>
  <c r="B36" i="4"/>
  <c r="B38" i="4"/>
  <c r="B40" i="4"/>
  <c r="B42" i="4"/>
  <c r="B44" i="4"/>
  <c r="B46" i="4"/>
  <c r="P21" i="4"/>
  <c r="N22" i="4"/>
  <c r="N24" i="4"/>
  <c r="N26" i="4"/>
  <c r="K41" i="4"/>
  <c r="I42" i="4"/>
  <c r="M42" i="4"/>
  <c r="K43" i="4"/>
  <c r="Q43" i="4" s="1"/>
  <c r="I44" i="4"/>
  <c r="M44" i="4"/>
  <c r="K45" i="4"/>
  <c r="I46" i="4"/>
  <c r="O46" i="4" s="1"/>
  <c r="M46" i="4"/>
  <c r="K47" i="4"/>
  <c r="H41" i="4"/>
  <c r="L41" i="4"/>
  <c r="J42" i="4"/>
  <c r="P42" i="4" s="1"/>
  <c r="H43" i="4"/>
  <c r="L43" i="4"/>
  <c r="R43" i="4" s="1"/>
  <c r="J44" i="4"/>
  <c r="P44" i="4" s="1"/>
  <c r="H45" i="4"/>
  <c r="L45" i="4"/>
  <c r="R45" i="4" s="1"/>
  <c r="J46" i="4"/>
  <c r="P46" i="4" s="1"/>
  <c r="H47" i="4"/>
  <c r="L47" i="4"/>
  <c r="R47" i="4" s="1"/>
  <c r="N23" i="4"/>
  <c r="N25" i="4"/>
  <c r="N27" i="4"/>
  <c r="I41" i="4"/>
  <c r="M41" i="4"/>
  <c r="K42" i="4"/>
  <c r="Q42" i="4" s="1"/>
  <c r="I43" i="4"/>
  <c r="M43" i="4"/>
  <c r="K44" i="4"/>
  <c r="I45" i="4"/>
  <c r="O45" i="4" s="1"/>
  <c r="M45" i="4"/>
  <c r="K46" i="4"/>
  <c r="I47" i="4"/>
  <c r="M47" i="4"/>
  <c r="S47" i="4" s="1"/>
  <c r="O21" i="4"/>
  <c r="H42" i="4"/>
  <c r="H44" i="4"/>
  <c r="H46" i="4"/>
  <c r="M9" i="4"/>
  <c r="O10" i="4"/>
  <c r="S10" i="4"/>
  <c r="K31" i="4"/>
  <c r="I32" i="4"/>
  <c r="M32" i="4"/>
  <c r="S32" i="4" s="1"/>
  <c r="K33" i="4"/>
  <c r="I34" i="4"/>
  <c r="M34" i="4"/>
  <c r="K35" i="4"/>
  <c r="Q35" i="4" s="1"/>
  <c r="I36" i="4"/>
  <c r="M36" i="4"/>
  <c r="K37" i="4"/>
  <c r="I38" i="4"/>
  <c r="O38" i="4" s="1"/>
  <c r="M38" i="4"/>
  <c r="K39" i="4"/>
  <c r="I40" i="4"/>
  <c r="M40" i="4"/>
  <c r="S40" i="4" s="1"/>
  <c r="P10" i="4"/>
  <c r="N11" i="4"/>
  <c r="N13" i="4"/>
  <c r="N15" i="4"/>
  <c r="N17" i="4"/>
  <c r="N19" i="4"/>
  <c r="H31" i="4"/>
  <c r="L31" i="4"/>
  <c r="J32" i="4"/>
  <c r="H33" i="4"/>
  <c r="L33" i="4"/>
  <c r="R33" i="4" s="1"/>
  <c r="J34" i="4"/>
  <c r="H35" i="4"/>
  <c r="L35" i="4"/>
  <c r="J36" i="4"/>
  <c r="P36" i="4" s="1"/>
  <c r="H37" i="4"/>
  <c r="L37" i="4"/>
  <c r="J38" i="4"/>
  <c r="H39" i="4"/>
  <c r="L39" i="4"/>
  <c r="J40" i="4"/>
  <c r="Q10" i="4"/>
  <c r="I31" i="4"/>
  <c r="O31" i="4" s="1"/>
  <c r="M31" i="4"/>
  <c r="K32" i="4"/>
  <c r="I33" i="4"/>
  <c r="M33" i="4"/>
  <c r="S33" i="4" s="1"/>
  <c r="K34" i="4"/>
  <c r="I35" i="4"/>
  <c r="M35" i="4"/>
  <c r="K36" i="4"/>
  <c r="Q36" i="4" s="1"/>
  <c r="I37" i="4"/>
  <c r="M37" i="4"/>
  <c r="K38" i="4"/>
  <c r="I39" i="4"/>
  <c r="O39" i="4" s="1"/>
  <c r="M39" i="4"/>
  <c r="K40" i="4"/>
  <c r="R9" i="4"/>
  <c r="R10" i="4"/>
  <c r="N12" i="4"/>
  <c r="N14" i="4"/>
  <c r="N16" i="4"/>
  <c r="N18" i="4"/>
  <c r="N20" i="4"/>
  <c r="H32" i="4"/>
  <c r="H34" i="4"/>
  <c r="H36" i="4"/>
  <c r="H38" i="4"/>
  <c r="H40" i="4"/>
  <c r="B10" i="5"/>
  <c r="B30" i="5" s="1"/>
  <c r="N11" i="5"/>
  <c r="N15" i="5"/>
  <c r="N19" i="5"/>
  <c r="P9" i="5"/>
  <c r="Q9" i="5"/>
  <c r="N13" i="5"/>
  <c r="N17" i="5"/>
  <c r="H10" i="5"/>
  <c r="H30" i="5" s="1"/>
  <c r="I9" i="5"/>
  <c r="M9" i="5"/>
  <c r="E9" i="6"/>
  <c r="S9" i="6"/>
  <c r="N17" i="6"/>
  <c r="B21" i="6"/>
  <c r="B41" i="6" s="1"/>
  <c r="N15" i="6"/>
  <c r="N19" i="6"/>
  <c r="O9" i="6"/>
  <c r="L9" i="6"/>
  <c r="R9" i="6" s="1"/>
  <c r="J9" i="6"/>
  <c r="H10" i="6"/>
  <c r="N23" i="7"/>
  <c r="H10" i="7"/>
  <c r="N12" i="8"/>
  <c r="N16" i="8"/>
  <c r="N20" i="8"/>
  <c r="B10" i="8"/>
  <c r="N10" i="8" s="1"/>
  <c r="N18" i="8"/>
  <c r="B21" i="8"/>
  <c r="B41" i="8" s="1"/>
  <c r="G9" i="8"/>
  <c r="P9" i="8"/>
  <c r="N13" i="8"/>
  <c r="N17" i="8"/>
  <c r="N11" i="8"/>
  <c r="N15" i="8"/>
  <c r="N19" i="8"/>
  <c r="H21" i="8"/>
  <c r="H9" i="8" s="1"/>
  <c r="K9" i="8"/>
  <c r="Q9" i="8" s="1"/>
  <c r="I9" i="8"/>
  <c r="M9" i="8"/>
  <c r="G9" i="9"/>
  <c r="N18" i="9"/>
  <c r="P9" i="9"/>
  <c r="O10" i="9"/>
  <c r="N11" i="9"/>
  <c r="N15" i="9"/>
  <c r="N19" i="9"/>
  <c r="K9" i="9"/>
  <c r="H10" i="9"/>
  <c r="H30" i="9" s="1"/>
  <c r="G9" i="10"/>
  <c r="N11" i="10"/>
  <c r="N15" i="10"/>
  <c r="N19" i="10"/>
  <c r="C9" i="10"/>
  <c r="N13" i="10"/>
  <c r="N17" i="10"/>
  <c r="I41" i="10"/>
  <c r="H30" i="10"/>
  <c r="N10" i="10"/>
  <c r="P9" i="10"/>
  <c r="Q9" i="10"/>
  <c r="B30" i="10"/>
  <c r="B9" i="10"/>
  <c r="B29" i="10" s="1"/>
  <c r="L9" i="10"/>
  <c r="F30" i="10"/>
  <c r="J30" i="10"/>
  <c r="D41" i="10"/>
  <c r="L41" i="10"/>
  <c r="F43" i="10"/>
  <c r="B43" i="10"/>
  <c r="D43" i="10"/>
  <c r="C43" i="10"/>
  <c r="D44" i="10"/>
  <c r="C44" i="10"/>
  <c r="F44" i="10"/>
  <c r="B44" i="10"/>
  <c r="L45" i="10"/>
  <c r="H45" i="10"/>
  <c r="N25" i="10"/>
  <c r="J45" i="10"/>
  <c r="I45" i="10"/>
  <c r="I9" i="10"/>
  <c r="M9" i="10"/>
  <c r="C30" i="10"/>
  <c r="G30" i="10"/>
  <c r="K30" i="10"/>
  <c r="O10" i="10"/>
  <c r="E41" i="10"/>
  <c r="M41" i="10"/>
  <c r="K42" i="10"/>
  <c r="J42" i="10"/>
  <c r="M42" i="10"/>
  <c r="H42" i="10"/>
  <c r="J43" i="10"/>
  <c r="P43" i="10" s="1"/>
  <c r="M43" i="10"/>
  <c r="I43" i="10"/>
  <c r="H43" i="10"/>
  <c r="M44" i="10"/>
  <c r="I44" i="10"/>
  <c r="N24" i="10"/>
  <c r="H44" i="10"/>
  <c r="J44" i="10"/>
  <c r="P44" i="10" s="1"/>
  <c r="F29" i="10"/>
  <c r="D30" i="10"/>
  <c r="L30" i="10"/>
  <c r="R30" i="10" s="1"/>
  <c r="P10" i="10"/>
  <c r="F31" i="10"/>
  <c r="B31" i="10"/>
  <c r="E31" i="10"/>
  <c r="D31" i="10"/>
  <c r="G31" i="10"/>
  <c r="C31" i="10"/>
  <c r="E32" i="10"/>
  <c r="D32" i="10"/>
  <c r="G32" i="10"/>
  <c r="C32" i="10"/>
  <c r="F32" i="10"/>
  <c r="B32" i="10"/>
  <c r="D33" i="10"/>
  <c r="G33" i="10"/>
  <c r="C33" i="10"/>
  <c r="F33" i="10"/>
  <c r="B33" i="10"/>
  <c r="E33" i="10"/>
  <c r="G34" i="10"/>
  <c r="C34" i="10"/>
  <c r="F34" i="10"/>
  <c r="B34" i="10"/>
  <c r="E34" i="10"/>
  <c r="D34" i="10"/>
  <c r="F35" i="10"/>
  <c r="B35" i="10"/>
  <c r="E35" i="10"/>
  <c r="D35" i="10"/>
  <c r="G35" i="10"/>
  <c r="C35" i="10"/>
  <c r="E36" i="10"/>
  <c r="D36" i="10"/>
  <c r="G36" i="10"/>
  <c r="C36" i="10"/>
  <c r="F36" i="10"/>
  <c r="B36" i="10"/>
  <c r="D37" i="10"/>
  <c r="G37" i="10"/>
  <c r="F37" i="10"/>
  <c r="B37" i="10"/>
  <c r="G38" i="10"/>
  <c r="C38" i="10"/>
  <c r="B38" i="10"/>
  <c r="D38" i="10"/>
  <c r="F39" i="10"/>
  <c r="B39" i="10"/>
  <c r="E39" i="10"/>
  <c r="D39" i="10"/>
  <c r="G39" i="10"/>
  <c r="C39" i="10"/>
  <c r="Q40" i="10"/>
  <c r="F41" i="10"/>
  <c r="J41" i="10"/>
  <c r="P41" i="10" s="1"/>
  <c r="R21" i="10"/>
  <c r="G46" i="10"/>
  <c r="C46" i="10"/>
  <c r="F46" i="10"/>
  <c r="B46" i="10"/>
  <c r="E46" i="10"/>
  <c r="D46" i="10"/>
  <c r="C29" i="10"/>
  <c r="G29" i="10"/>
  <c r="E30" i="10"/>
  <c r="I30" i="10"/>
  <c r="O30" i="10" s="1"/>
  <c r="M30" i="10"/>
  <c r="S30" i="10" s="1"/>
  <c r="Q10" i="10"/>
  <c r="J31" i="10"/>
  <c r="M31" i="10"/>
  <c r="S31" i="10" s="1"/>
  <c r="I31" i="10"/>
  <c r="O31" i="10" s="1"/>
  <c r="L31" i="10"/>
  <c r="R31" i="10" s="1"/>
  <c r="H31" i="10"/>
  <c r="K31" i="10"/>
  <c r="M32" i="10"/>
  <c r="S32" i="10" s="1"/>
  <c r="I32" i="10"/>
  <c r="L32" i="10"/>
  <c r="H32" i="10"/>
  <c r="K32" i="10"/>
  <c r="Q32" i="10" s="1"/>
  <c r="J32" i="10"/>
  <c r="L33" i="10"/>
  <c r="H33" i="10"/>
  <c r="K33" i="10"/>
  <c r="Q33" i="10" s="1"/>
  <c r="J33" i="10"/>
  <c r="P33" i="10" s="1"/>
  <c r="M33" i="10"/>
  <c r="I33" i="10"/>
  <c r="K34" i="10"/>
  <c r="Q34" i="10" s="1"/>
  <c r="J34" i="10"/>
  <c r="L34" i="10"/>
  <c r="R34" i="10" s="1"/>
  <c r="H34" i="10"/>
  <c r="J35" i="10"/>
  <c r="M35" i="10"/>
  <c r="S35" i="10" s="1"/>
  <c r="I35" i="10"/>
  <c r="L35" i="10"/>
  <c r="R35" i="10" s="1"/>
  <c r="H35" i="10"/>
  <c r="K35" i="10"/>
  <c r="M36" i="10"/>
  <c r="S36" i="10" s="1"/>
  <c r="I36" i="10"/>
  <c r="L36" i="10"/>
  <c r="H36" i="10"/>
  <c r="K36" i="10"/>
  <c r="J36" i="10"/>
  <c r="L37" i="10"/>
  <c r="H37" i="10"/>
  <c r="K37" i="10"/>
  <c r="J37" i="10"/>
  <c r="P37" i="10" s="1"/>
  <c r="K38" i="10"/>
  <c r="J38" i="10"/>
  <c r="M38" i="10"/>
  <c r="I38" i="10"/>
  <c r="O38" i="10" s="1"/>
  <c r="L38" i="10"/>
  <c r="H38" i="10"/>
  <c r="J39" i="10"/>
  <c r="M39" i="10"/>
  <c r="S39" i="10" s="1"/>
  <c r="I39" i="10"/>
  <c r="L39" i="10"/>
  <c r="R39" i="10" s="1"/>
  <c r="H39" i="10"/>
  <c r="K39" i="10"/>
  <c r="Q39" i="10" s="1"/>
  <c r="S40" i="10"/>
  <c r="C41" i="10"/>
  <c r="G41" i="10"/>
  <c r="K41" i="10"/>
  <c r="Q41" i="10" s="1"/>
  <c r="O21" i="10"/>
  <c r="S21" i="10"/>
  <c r="D45" i="10"/>
  <c r="G45" i="10"/>
  <c r="C45" i="10"/>
  <c r="F45" i="10"/>
  <c r="B45" i="10"/>
  <c r="E45" i="10"/>
  <c r="K46" i="10"/>
  <c r="N26" i="10"/>
  <c r="J46" i="10"/>
  <c r="P46" i="10" s="1"/>
  <c r="M46" i="10"/>
  <c r="S46" i="10" s="1"/>
  <c r="I46" i="10"/>
  <c r="O46" i="10" s="1"/>
  <c r="L46" i="10"/>
  <c r="R46" i="10" s="1"/>
  <c r="H46" i="10"/>
  <c r="C47" i="10"/>
  <c r="G47" i="10"/>
  <c r="K47" i="10"/>
  <c r="D47" i="10"/>
  <c r="P47" i="10" s="1"/>
  <c r="H47" i="10"/>
  <c r="L47" i="10"/>
  <c r="R47" i="10" s="1"/>
  <c r="E47" i="10"/>
  <c r="I47" i="10"/>
  <c r="M47" i="10"/>
  <c r="S47" i="10" s="1"/>
  <c r="N27" i="10"/>
  <c r="B47" i="10"/>
  <c r="Q9" i="9"/>
  <c r="B30" i="9"/>
  <c r="B9" i="9"/>
  <c r="B29" i="9" s="1"/>
  <c r="L9" i="9"/>
  <c r="F30" i="9"/>
  <c r="D41" i="9"/>
  <c r="H21" i="9"/>
  <c r="H9" i="9" s="1"/>
  <c r="G42" i="9"/>
  <c r="C42" i="9"/>
  <c r="F42" i="9"/>
  <c r="B42" i="9"/>
  <c r="E42" i="9"/>
  <c r="D42" i="9"/>
  <c r="F43" i="9"/>
  <c r="B43" i="9"/>
  <c r="D43" i="9"/>
  <c r="C43" i="9"/>
  <c r="D44" i="9"/>
  <c r="C44" i="9"/>
  <c r="F44" i="9"/>
  <c r="B44" i="9"/>
  <c r="L45" i="9"/>
  <c r="H45" i="9"/>
  <c r="N25" i="9"/>
  <c r="J45" i="9"/>
  <c r="I45" i="9"/>
  <c r="I9" i="9"/>
  <c r="M9" i="9"/>
  <c r="C30" i="9"/>
  <c r="G30" i="9"/>
  <c r="E41" i="9"/>
  <c r="I41" i="9"/>
  <c r="M41" i="9"/>
  <c r="K42" i="9"/>
  <c r="J42" i="9"/>
  <c r="M42" i="9"/>
  <c r="S42" i="9" s="1"/>
  <c r="H42" i="9"/>
  <c r="J43" i="9"/>
  <c r="M43" i="9"/>
  <c r="I43" i="9"/>
  <c r="H43" i="9"/>
  <c r="M44" i="9"/>
  <c r="I44" i="9"/>
  <c r="N24" i="9"/>
  <c r="H44" i="9"/>
  <c r="J44" i="9"/>
  <c r="F29" i="9"/>
  <c r="D30" i="9"/>
  <c r="L30" i="9"/>
  <c r="R30" i="9" s="1"/>
  <c r="P10" i="9"/>
  <c r="F31" i="9"/>
  <c r="B31" i="9"/>
  <c r="E31" i="9"/>
  <c r="D31" i="9"/>
  <c r="G31" i="9"/>
  <c r="C31" i="9"/>
  <c r="E32" i="9"/>
  <c r="D32" i="9"/>
  <c r="G32" i="9"/>
  <c r="C32" i="9"/>
  <c r="F32" i="9"/>
  <c r="B32" i="9"/>
  <c r="D33" i="9"/>
  <c r="G33" i="9"/>
  <c r="C33" i="9"/>
  <c r="F33" i="9"/>
  <c r="B33" i="9"/>
  <c r="E33" i="9"/>
  <c r="G34" i="9"/>
  <c r="C34" i="9"/>
  <c r="F34" i="9"/>
  <c r="B34" i="9"/>
  <c r="E34" i="9"/>
  <c r="D34" i="9"/>
  <c r="F35" i="9"/>
  <c r="B35" i="9"/>
  <c r="E35" i="9"/>
  <c r="D35" i="9"/>
  <c r="G35" i="9"/>
  <c r="C35" i="9"/>
  <c r="E36" i="9"/>
  <c r="D36" i="9"/>
  <c r="G36" i="9"/>
  <c r="C36" i="9"/>
  <c r="F36" i="9"/>
  <c r="B36" i="9"/>
  <c r="D37" i="9"/>
  <c r="G37" i="9"/>
  <c r="F37" i="9"/>
  <c r="B37" i="9"/>
  <c r="G38" i="9"/>
  <c r="C38" i="9"/>
  <c r="B38" i="9"/>
  <c r="D38" i="9"/>
  <c r="F39" i="9"/>
  <c r="B39" i="9"/>
  <c r="E39" i="9"/>
  <c r="D39" i="9"/>
  <c r="G39" i="9"/>
  <c r="C39" i="9"/>
  <c r="E40" i="9"/>
  <c r="D40" i="9"/>
  <c r="G40" i="9"/>
  <c r="B40" i="9"/>
  <c r="F41" i="9"/>
  <c r="J41" i="9"/>
  <c r="P41" i="9" s="1"/>
  <c r="R21" i="9"/>
  <c r="G46" i="9"/>
  <c r="C46" i="9"/>
  <c r="F46" i="9"/>
  <c r="B46" i="9"/>
  <c r="E46" i="9"/>
  <c r="D46" i="9"/>
  <c r="C29" i="9"/>
  <c r="G29" i="9"/>
  <c r="E30" i="9"/>
  <c r="Q10" i="9"/>
  <c r="J31" i="9"/>
  <c r="P31" i="9" s="1"/>
  <c r="M31" i="9"/>
  <c r="S31" i="9" s="1"/>
  <c r="I31" i="9"/>
  <c r="L31" i="9"/>
  <c r="R31" i="9" s="1"/>
  <c r="H31" i="9"/>
  <c r="K31" i="9"/>
  <c r="Q31" i="9" s="1"/>
  <c r="M32" i="9"/>
  <c r="S32" i="9" s="1"/>
  <c r="I32" i="9"/>
  <c r="L32" i="9"/>
  <c r="R32" i="9" s="1"/>
  <c r="H32" i="9"/>
  <c r="K32" i="9"/>
  <c r="J32" i="9"/>
  <c r="L33" i="9"/>
  <c r="R33" i="9" s="1"/>
  <c r="H33" i="9"/>
  <c r="K33" i="9"/>
  <c r="J33" i="9"/>
  <c r="P33" i="9" s="1"/>
  <c r="M33" i="9"/>
  <c r="S33" i="9" s="1"/>
  <c r="I33" i="9"/>
  <c r="O33" i="9" s="1"/>
  <c r="K34" i="9"/>
  <c r="J34" i="9"/>
  <c r="L34" i="9"/>
  <c r="R34" i="9" s="1"/>
  <c r="H34" i="9"/>
  <c r="J35" i="9"/>
  <c r="P35" i="9" s="1"/>
  <c r="M35" i="9"/>
  <c r="S35" i="9" s="1"/>
  <c r="I35" i="9"/>
  <c r="L35" i="9"/>
  <c r="R35" i="9" s="1"/>
  <c r="H35" i="9"/>
  <c r="K35" i="9"/>
  <c r="Q35" i="9" s="1"/>
  <c r="M36" i="9"/>
  <c r="S36" i="9" s="1"/>
  <c r="I36" i="9"/>
  <c r="L36" i="9"/>
  <c r="H36" i="9"/>
  <c r="K36" i="9"/>
  <c r="Q36" i="9" s="1"/>
  <c r="J36" i="9"/>
  <c r="L37" i="9"/>
  <c r="R37" i="9" s="1"/>
  <c r="H37" i="9"/>
  <c r="K37" i="9"/>
  <c r="J37" i="9"/>
  <c r="P37" i="9" s="1"/>
  <c r="M37" i="9"/>
  <c r="I37" i="9"/>
  <c r="K38" i="9"/>
  <c r="J38" i="9"/>
  <c r="M38" i="9"/>
  <c r="I38" i="9"/>
  <c r="L38" i="9"/>
  <c r="H38" i="9"/>
  <c r="J39" i="9"/>
  <c r="P39" i="9" s="1"/>
  <c r="M39" i="9"/>
  <c r="S39" i="9" s="1"/>
  <c r="I39" i="9"/>
  <c r="L39" i="9"/>
  <c r="R39" i="9" s="1"/>
  <c r="H39" i="9"/>
  <c r="K39" i="9"/>
  <c r="Q39" i="9" s="1"/>
  <c r="L40" i="9"/>
  <c r="H40" i="9"/>
  <c r="K40" i="9"/>
  <c r="Q40" i="9" s="1"/>
  <c r="J40" i="9"/>
  <c r="P40" i="9" s="1"/>
  <c r="C41" i="9"/>
  <c r="G41" i="9"/>
  <c r="K41" i="9"/>
  <c r="Q41" i="9" s="1"/>
  <c r="O21" i="9"/>
  <c r="S21" i="9"/>
  <c r="D45" i="9"/>
  <c r="G45" i="9"/>
  <c r="C45" i="9"/>
  <c r="F45" i="9"/>
  <c r="B45" i="9"/>
  <c r="E45" i="9"/>
  <c r="K46" i="9"/>
  <c r="Q46" i="9" s="1"/>
  <c r="N26" i="9"/>
  <c r="J46" i="9"/>
  <c r="P46" i="9" s="1"/>
  <c r="M46" i="9"/>
  <c r="I46" i="9"/>
  <c r="O46" i="9" s="1"/>
  <c r="L46" i="9"/>
  <c r="H46" i="9"/>
  <c r="C47" i="9"/>
  <c r="G47" i="9"/>
  <c r="K47" i="9"/>
  <c r="D47" i="9"/>
  <c r="P47" i="9" s="1"/>
  <c r="H47" i="9"/>
  <c r="L47" i="9"/>
  <c r="R47" i="9" s="1"/>
  <c r="E47" i="9"/>
  <c r="I47" i="9"/>
  <c r="M47" i="9"/>
  <c r="N27" i="9"/>
  <c r="B47" i="9"/>
  <c r="H30" i="8"/>
  <c r="J30" i="8"/>
  <c r="D41" i="8"/>
  <c r="G42" i="8"/>
  <c r="C42" i="8"/>
  <c r="F42" i="8"/>
  <c r="B42" i="8"/>
  <c r="E42" i="8"/>
  <c r="D42" i="8"/>
  <c r="F43" i="8"/>
  <c r="B43" i="8"/>
  <c r="D43" i="8"/>
  <c r="C43" i="8"/>
  <c r="D44" i="8"/>
  <c r="C44" i="8"/>
  <c r="F44" i="8"/>
  <c r="B44" i="8"/>
  <c r="C30" i="8"/>
  <c r="G30" i="8"/>
  <c r="K30" i="8"/>
  <c r="O10" i="8"/>
  <c r="E41" i="8"/>
  <c r="I41" i="8"/>
  <c r="K42" i="8"/>
  <c r="J42" i="8"/>
  <c r="M42" i="8"/>
  <c r="H42" i="8"/>
  <c r="J43" i="8"/>
  <c r="P43" i="8" s="1"/>
  <c r="M43" i="8"/>
  <c r="I43" i="8"/>
  <c r="H43" i="8"/>
  <c r="M44" i="8"/>
  <c r="I44" i="8"/>
  <c r="N24" i="8"/>
  <c r="H44" i="8"/>
  <c r="J44" i="8"/>
  <c r="P44" i="8" s="1"/>
  <c r="R9" i="8"/>
  <c r="D30" i="8"/>
  <c r="L30" i="8"/>
  <c r="P10" i="8"/>
  <c r="F31" i="8"/>
  <c r="B31" i="8"/>
  <c r="E31" i="8"/>
  <c r="D31" i="8"/>
  <c r="G31" i="8"/>
  <c r="C31" i="8"/>
  <c r="E32" i="8"/>
  <c r="D32" i="8"/>
  <c r="G32" i="8"/>
  <c r="C32" i="8"/>
  <c r="F32" i="8"/>
  <c r="B32" i="8"/>
  <c r="D33" i="8"/>
  <c r="G33" i="8"/>
  <c r="C33" i="8"/>
  <c r="F33" i="8"/>
  <c r="B33" i="8"/>
  <c r="E33" i="8"/>
  <c r="G34" i="8"/>
  <c r="C34" i="8"/>
  <c r="F34" i="8"/>
  <c r="B34" i="8"/>
  <c r="E34" i="8"/>
  <c r="D34" i="8"/>
  <c r="F35" i="8"/>
  <c r="B35" i="8"/>
  <c r="E35" i="8"/>
  <c r="D35" i="8"/>
  <c r="G35" i="8"/>
  <c r="C35" i="8"/>
  <c r="E36" i="8"/>
  <c r="D36" i="8"/>
  <c r="G36" i="8"/>
  <c r="C36" i="8"/>
  <c r="F36" i="8"/>
  <c r="B36" i="8"/>
  <c r="D37" i="8"/>
  <c r="G37" i="8"/>
  <c r="F37" i="8"/>
  <c r="B37" i="8"/>
  <c r="G38" i="8"/>
  <c r="C38" i="8"/>
  <c r="B38" i="8"/>
  <c r="D38" i="8"/>
  <c r="F39" i="8"/>
  <c r="B39" i="8"/>
  <c r="E39" i="8"/>
  <c r="D39" i="8"/>
  <c r="G39" i="8"/>
  <c r="C39" i="8"/>
  <c r="E40" i="8"/>
  <c r="D40" i="8"/>
  <c r="G40" i="8"/>
  <c r="B40" i="8"/>
  <c r="F41" i="8"/>
  <c r="R21" i="8"/>
  <c r="N22" i="8"/>
  <c r="N23" i="8"/>
  <c r="O9" i="8"/>
  <c r="E30" i="8"/>
  <c r="I30" i="8"/>
  <c r="O30" i="8" s="1"/>
  <c r="M30" i="8"/>
  <c r="Q10" i="8"/>
  <c r="J31" i="8"/>
  <c r="M31" i="8"/>
  <c r="S31" i="8" s="1"/>
  <c r="I31" i="8"/>
  <c r="O31" i="8" s="1"/>
  <c r="L31" i="8"/>
  <c r="H31" i="8"/>
  <c r="K31" i="8"/>
  <c r="Q31" i="8" s="1"/>
  <c r="M32" i="8"/>
  <c r="I32" i="8"/>
  <c r="L32" i="8"/>
  <c r="H32" i="8"/>
  <c r="K32" i="8"/>
  <c r="J32" i="8"/>
  <c r="L33" i="8"/>
  <c r="H33" i="8"/>
  <c r="K33" i="8"/>
  <c r="Q33" i="8" s="1"/>
  <c r="J33" i="8"/>
  <c r="M33" i="8"/>
  <c r="S33" i="8" s="1"/>
  <c r="I33" i="8"/>
  <c r="O33" i="8" s="1"/>
  <c r="K34" i="8"/>
  <c r="J34" i="8"/>
  <c r="L34" i="8"/>
  <c r="H34" i="8"/>
  <c r="J35" i="8"/>
  <c r="M35" i="8"/>
  <c r="S35" i="8" s="1"/>
  <c r="I35" i="8"/>
  <c r="O35" i="8" s="1"/>
  <c r="L35" i="8"/>
  <c r="H35" i="8"/>
  <c r="K35" i="8"/>
  <c r="M36" i="8"/>
  <c r="I36" i="8"/>
  <c r="O36" i="8" s="1"/>
  <c r="L36" i="8"/>
  <c r="H36" i="8"/>
  <c r="K36" i="8"/>
  <c r="J36" i="8"/>
  <c r="L37" i="8"/>
  <c r="H37" i="8"/>
  <c r="K37" i="8"/>
  <c r="J37" i="8"/>
  <c r="K38" i="8"/>
  <c r="J38" i="8"/>
  <c r="M38" i="8"/>
  <c r="I38" i="8"/>
  <c r="O38" i="8" s="1"/>
  <c r="L38" i="8"/>
  <c r="H38" i="8"/>
  <c r="J39" i="8"/>
  <c r="M39" i="8"/>
  <c r="S39" i="8" s="1"/>
  <c r="I39" i="8"/>
  <c r="O39" i="8" s="1"/>
  <c r="L39" i="8"/>
  <c r="H39" i="8"/>
  <c r="K39" i="8"/>
  <c r="Q39" i="8" s="1"/>
  <c r="M40" i="8"/>
  <c r="I40" i="8"/>
  <c r="L40" i="8"/>
  <c r="H40" i="8"/>
  <c r="K40" i="8"/>
  <c r="J40" i="8"/>
  <c r="C41" i="8"/>
  <c r="G41" i="8"/>
  <c r="K41" i="8"/>
  <c r="Q41" i="8" s="1"/>
  <c r="O21" i="8"/>
  <c r="S21" i="8"/>
  <c r="D45" i="8"/>
  <c r="G45" i="8"/>
  <c r="C45" i="8"/>
  <c r="F45" i="8"/>
  <c r="R45" i="8" s="1"/>
  <c r="B45" i="8"/>
  <c r="E45" i="8"/>
  <c r="I45" i="8"/>
  <c r="O45" i="8" s="1"/>
  <c r="D46" i="8"/>
  <c r="H46" i="8"/>
  <c r="L46" i="8"/>
  <c r="C47" i="8"/>
  <c r="G47" i="8"/>
  <c r="K47" i="8"/>
  <c r="J45" i="8"/>
  <c r="E46" i="8"/>
  <c r="Q46" i="8" s="1"/>
  <c r="I46" i="8"/>
  <c r="M46" i="8"/>
  <c r="S46" i="8" s="1"/>
  <c r="D47" i="8"/>
  <c r="P47" i="8" s="1"/>
  <c r="H47" i="8"/>
  <c r="L47" i="8"/>
  <c r="R47" i="8" s="1"/>
  <c r="B46" i="8"/>
  <c r="F46" i="8"/>
  <c r="J46" i="8"/>
  <c r="E47" i="8"/>
  <c r="I47" i="8"/>
  <c r="O47" i="8" s="1"/>
  <c r="M47" i="8"/>
  <c r="N25" i="8"/>
  <c r="N26" i="8"/>
  <c r="N27" i="8"/>
  <c r="H45" i="8"/>
  <c r="C46" i="8"/>
  <c r="B47" i="8"/>
  <c r="K30" i="7"/>
  <c r="O21" i="7"/>
  <c r="O9" i="7" s="1"/>
  <c r="S21" i="7"/>
  <c r="S9" i="7" s="1"/>
  <c r="L45" i="7"/>
  <c r="H45" i="7"/>
  <c r="N25" i="7"/>
  <c r="J45" i="7"/>
  <c r="P45" i="7" s="1"/>
  <c r="I45" i="7"/>
  <c r="P10" i="7"/>
  <c r="F31" i="7"/>
  <c r="B31" i="7"/>
  <c r="E31" i="7"/>
  <c r="D31" i="7"/>
  <c r="G31" i="7"/>
  <c r="C31" i="7"/>
  <c r="E32" i="7"/>
  <c r="D32" i="7"/>
  <c r="G32" i="7"/>
  <c r="C32" i="7"/>
  <c r="F32" i="7"/>
  <c r="B32" i="7"/>
  <c r="D33" i="7"/>
  <c r="G33" i="7"/>
  <c r="C33" i="7"/>
  <c r="F33" i="7"/>
  <c r="B33" i="7"/>
  <c r="E33" i="7"/>
  <c r="G34" i="7"/>
  <c r="C34" i="7"/>
  <c r="F34" i="7"/>
  <c r="B34" i="7"/>
  <c r="E34" i="7"/>
  <c r="D34" i="7"/>
  <c r="F35" i="7"/>
  <c r="B35" i="7"/>
  <c r="E35" i="7"/>
  <c r="D35" i="7"/>
  <c r="G35" i="7"/>
  <c r="C35" i="7"/>
  <c r="E36" i="7"/>
  <c r="D36" i="7"/>
  <c r="G36" i="7"/>
  <c r="C36" i="7"/>
  <c r="F36" i="7"/>
  <c r="B36" i="7"/>
  <c r="D37" i="7"/>
  <c r="G37" i="7"/>
  <c r="F37" i="7"/>
  <c r="B37" i="7"/>
  <c r="G38" i="7"/>
  <c r="C38" i="7"/>
  <c r="B38" i="7"/>
  <c r="D38" i="7"/>
  <c r="F39" i="7"/>
  <c r="B39" i="7"/>
  <c r="E39" i="7"/>
  <c r="D39" i="7"/>
  <c r="G39" i="7"/>
  <c r="C39" i="7"/>
  <c r="E40" i="7"/>
  <c r="D40" i="7"/>
  <c r="G40" i="7"/>
  <c r="B40" i="7"/>
  <c r="B21" i="7"/>
  <c r="B41" i="7" s="1"/>
  <c r="P21" i="7"/>
  <c r="K42" i="7"/>
  <c r="J42" i="7"/>
  <c r="M42" i="7"/>
  <c r="S42" i="7" s="1"/>
  <c r="H42" i="7"/>
  <c r="J43" i="7"/>
  <c r="M43" i="7"/>
  <c r="I43" i="7"/>
  <c r="H43" i="7"/>
  <c r="M44" i="7"/>
  <c r="I44" i="7"/>
  <c r="N24" i="7"/>
  <c r="H44" i="7"/>
  <c r="J44" i="7"/>
  <c r="I30" i="7"/>
  <c r="Q10" i="7"/>
  <c r="J31" i="7"/>
  <c r="P31" i="7" s="1"/>
  <c r="M31" i="7"/>
  <c r="S31" i="7" s="1"/>
  <c r="I31" i="7"/>
  <c r="O31" i="7" s="1"/>
  <c r="L31" i="7"/>
  <c r="R31" i="7" s="1"/>
  <c r="H31" i="7"/>
  <c r="K31" i="7"/>
  <c r="L32" i="7"/>
  <c r="H32" i="7"/>
  <c r="K32" i="7"/>
  <c r="J32" i="7"/>
  <c r="P32" i="7" s="1"/>
  <c r="L33" i="7"/>
  <c r="R33" i="7" s="1"/>
  <c r="H33" i="7"/>
  <c r="K33" i="7"/>
  <c r="J33" i="7"/>
  <c r="P33" i="7" s="1"/>
  <c r="M33" i="7"/>
  <c r="S33" i="7" s="1"/>
  <c r="I33" i="7"/>
  <c r="K34" i="7"/>
  <c r="J34" i="7"/>
  <c r="P34" i="7" s="1"/>
  <c r="L34" i="7"/>
  <c r="H34" i="7"/>
  <c r="J35" i="7"/>
  <c r="P35" i="7" s="1"/>
  <c r="M35" i="7"/>
  <c r="S35" i="7" s="1"/>
  <c r="I35" i="7"/>
  <c r="L35" i="7"/>
  <c r="R35" i="7" s="1"/>
  <c r="H35" i="7"/>
  <c r="K35" i="7"/>
  <c r="Q35" i="7" s="1"/>
  <c r="M36" i="7"/>
  <c r="I36" i="7"/>
  <c r="L36" i="7"/>
  <c r="H36" i="7"/>
  <c r="K36" i="7"/>
  <c r="J36" i="7"/>
  <c r="P36" i="7" s="1"/>
  <c r="L37" i="7"/>
  <c r="R37" i="7" s="1"/>
  <c r="H37" i="7"/>
  <c r="K37" i="7"/>
  <c r="J37" i="7"/>
  <c r="M37" i="7"/>
  <c r="I37" i="7"/>
  <c r="K38" i="7"/>
  <c r="J38" i="7"/>
  <c r="P38" i="7" s="1"/>
  <c r="M38" i="7"/>
  <c r="I38" i="7"/>
  <c r="O38" i="7" s="1"/>
  <c r="L38" i="7"/>
  <c r="H38" i="7"/>
  <c r="J39" i="7"/>
  <c r="P39" i="7" s="1"/>
  <c r="M39" i="7"/>
  <c r="S39" i="7" s="1"/>
  <c r="I39" i="7"/>
  <c r="L39" i="7"/>
  <c r="R39" i="7" s="1"/>
  <c r="H39" i="7"/>
  <c r="K39" i="7"/>
  <c r="Q39" i="7" s="1"/>
  <c r="M40" i="7"/>
  <c r="I40" i="7"/>
  <c r="L40" i="7"/>
  <c r="H40" i="7"/>
  <c r="K40" i="7"/>
  <c r="J40" i="7"/>
  <c r="P40" i="7" s="1"/>
  <c r="Q21" i="7"/>
  <c r="B10" i="7"/>
  <c r="D30" i="7" s="1"/>
  <c r="R10" i="7"/>
  <c r="N11" i="7"/>
  <c r="N12" i="7"/>
  <c r="N13" i="7"/>
  <c r="N14" i="7"/>
  <c r="N15" i="7"/>
  <c r="N16" i="7"/>
  <c r="N17" i="7"/>
  <c r="N18" i="7"/>
  <c r="N19" i="7"/>
  <c r="N20" i="7"/>
  <c r="D41" i="7"/>
  <c r="H21" i="7"/>
  <c r="M41" i="7" s="1"/>
  <c r="R21" i="7"/>
  <c r="Q46" i="7"/>
  <c r="D42" i="7"/>
  <c r="C43" i="7"/>
  <c r="B44" i="7"/>
  <c r="F44" i="7"/>
  <c r="E45" i="7"/>
  <c r="D46" i="7"/>
  <c r="H46" i="7"/>
  <c r="L46" i="7"/>
  <c r="C47" i="7"/>
  <c r="G47" i="7"/>
  <c r="K47" i="7"/>
  <c r="E42" i="7"/>
  <c r="D43" i="7"/>
  <c r="C44" i="7"/>
  <c r="B45" i="7"/>
  <c r="F45" i="7"/>
  <c r="E46" i="7"/>
  <c r="I46" i="7"/>
  <c r="M46" i="7"/>
  <c r="S46" i="7" s="1"/>
  <c r="D47" i="7"/>
  <c r="P47" i="7" s="1"/>
  <c r="H47" i="7"/>
  <c r="L47" i="7"/>
  <c r="R47" i="7" s="1"/>
  <c r="B42" i="7"/>
  <c r="F42" i="7"/>
  <c r="D44" i="7"/>
  <c r="C45" i="7"/>
  <c r="G45" i="7"/>
  <c r="B46" i="7"/>
  <c r="F46" i="7"/>
  <c r="J46" i="7"/>
  <c r="E47" i="7"/>
  <c r="I47" i="7"/>
  <c r="M47" i="7"/>
  <c r="S47" i="7" s="1"/>
  <c r="N26" i="7"/>
  <c r="N27" i="7"/>
  <c r="C42" i="7"/>
  <c r="B43" i="7"/>
  <c r="C46" i="7"/>
  <c r="B47" i="7"/>
  <c r="L30" i="6"/>
  <c r="F31" i="6"/>
  <c r="B31" i="6"/>
  <c r="E31" i="6"/>
  <c r="D31" i="6"/>
  <c r="G31" i="6"/>
  <c r="C31" i="6"/>
  <c r="E32" i="6"/>
  <c r="D32" i="6"/>
  <c r="G32" i="6"/>
  <c r="C32" i="6"/>
  <c r="F32" i="6"/>
  <c r="B32" i="6"/>
  <c r="D33" i="6"/>
  <c r="G33" i="6"/>
  <c r="C33" i="6"/>
  <c r="F33" i="6"/>
  <c r="B33" i="6"/>
  <c r="E33" i="6"/>
  <c r="G34" i="6"/>
  <c r="C34" i="6"/>
  <c r="F34" i="6"/>
  <c r="B34" i="6"/>
  <c r="E34" i="6"/>
  <c r="D34" i="6"/>
  <c r="F35" i="6"/>
  <c r="B35" i="6"/>
  <c r="E35" i="6"/>
  <c r="D35" i="6"/>
  <c r="G35" i="6"/>
  <c r="C35" i="6"/>
  <c r="E36" i="6"/>
  <c r="D36" i="6"/>
  <c r="G36" i="6"/>
  <c r="C36" i="6"/>
  <c r="F36" i="6"/>
  <c r="B36" i="6"/>
  <c r="D37" i="6"/>
  <c r="G37" i="6"/>
  <c r="F37" i="6"/>
  <c r="B37" i="6"/>
  <c r="G38" i="6"/>
  <c r="C38" i="6"/>
  <c r="B38" i="6"/>
  <c r="D38" i="6"/>
  <c r="F39" i="6"/>
  <c r="B39" i="6"/>
  <c r="E39" i="6"/>
  <c r="D39" i="6"/>
  <c r="G39" i="6"/>
  <c r="C39" i="6"/>
  <c r="E40" i="6"/>
  <c r="D40" i="6"/>
  <c r="G40" i="6"/>
  <c r="B40" i="6"/>
  <c r="F41" i="6"/>
  <c r="J41" i="6"/>
  <c r="G42" i="6"/>
  <c r="C42" i="6"/>
  <c r="F42" i="6"/>
  <c r="B42" i="6"/>
  <c r="E42" i="6"/>
  <c r="D42" i="6"/>
  <c r="F43" i="6"/>
  <c r="B43" i="6"/>
  <c r="D43" i="6"/>
  <c r="C43" i="6"/>
  <c r="N24" i="6"/>
  <c r="D44" i="6"/>
  <c r="C44" i="6"/>
  <c r="F44" i="6"/>
  <c r="B44" i="6"/>
  <c r="I30" i="6"/>
  <c r="M30" i="6"/>
  <c r="J31" i="6"/>
  <c r="P31" i="6" s="1"/>
  <c r="M31" i="6"/>
  <c r="I31" i="6"/>
  <c r="O31" i="6" s="1"/>
  <c r="L31" i="6"/>
  <c r="H31" i="6"/>
  <c r="K31" i="6"/>
  <c r="M32" i="6"/>
  <c r="I32" i="6"/>
  <c r="O32" i="6" s="1"/>
  <c r="L32" i="6"/>
  <c r="H32" i="6"/>
  <c r="K32" i="6"/>
  <c r="Q32" i="6" s="1"/>
  <c r="J32" i="6"/>
  <c r="P32" i="6" s="1"/>
  <c r="L33" i="6"/>
  <c r="R33" i="6" s="1"/>
  <c r="H33" i="6"/>
  <c r="K33" i="6"/>
  <c r="Q33" i="6" s="1"/>
  <c r="J33" i="6"/>
  <c r="M33" i="6"/>
  <c r="S33" i="6" s="1"/>
  <c r="I33" i="6"/>
  <c r="K34" i="6"/>
  <c r="Q34" i="6" s="1"/>
  <c r="J34" i="6"/>
  <c r="P34" i="6" s="1"/>
  <c r="L34" i="6"/>
  <c r="H34" i="6"/>
  <c r="J35" i="6"/>
  <c r="P35" i="6" s="1"/>
  <c r="M35" i="6"/>
  <c r="I35" i="6"/>
  <c r="L35" i="6"/>
  <c r="H35" i="6"/>
  <c r="K35" i="6"/>
  <c r="Q35" i="6" s="1"/>
  <c r="M36" i="6"/>
  <c r="I36" i="6"/>
  <c r="O36" i="6" s="1"/>
  <c r="L36" i="6"/>
  <c r="R36" i="6" s="1"/>
  <c r="H36" i="6"/>
  <c r="K36" i="6"/>
  <c r="Q36" i="6" s="1"/>
  <c r="J36" i="6"/>
  <c r="P36" i="6" s="1"/>
  <c r="L37" i="6"/>
  <c r="R37" i="6" s="1"/>
  <c r="H37" i="6"/>
  <c r="K37" i="6"/>
  <c r="J37" i="6"/>
  <c r="M37" i="6"/>
  <c r="S37" i="6" s="1"/>
  <c r="I37" i="6"/>
  <c r="K38" i="6"/>
  <c r="J38" i="6"/>
  <c r="P38" i="6" s="1"/>
  <c r="M38" i="6"/>
  <c r="S38" i="6" s="1"/>
  <c r="I38" i="6"/>
  <c r="L38" i="6"/>
  <c r="H38" i="6"/>
  <c r="J39" i="6"/>
  <c r="P39" i="6" s="1"/>
  <c r="M39" i="6"/>
  <c r="I39" i="6"/>
  <c r="L39" i="6"/>
  <c r="H39" i="6"/>
  <c r="K39" i="6"/>
  <c r="L40" i="6"/>
  <c r="H40" i="6"/>
  <c r="K40" i="6"/>
  <c r="Q40" i="6" s="1"/>
  <c r="J40" i="6"/>
  <c r="P40" i="6" s="1"/>
  <c r="C41" i="6"/>
  <c r="K41" i="6"/>
  <c r="P21" i="6"/>
  <c r="K42" i="6"/>
  <c r="J42" i="6"/>
  <c r="M42" i="6"/>
  <c r="H42" i="6"/>
  <c r="J43" i="6"/>
  <c r="M43" i="6"/>
  <c r="I43" i="6"/>
  <c r="O43" i="6" s="1"/>
  <c r="H43" i="6"/>
  <c r="P9" i="6"/>
  <c r="B10" i="6"/>
  <c r="D30" i="6" s="1"/>
  <c r="J30" i="6"/>
  <c r="R10" i="6"/>
  <c r="N11" i="6"/>
  <c r="N12" i="6"/>
  <c r="N13" i="6"/>
  <c r="D41" i="6"/>
  <c r="L41" i="6"/>
  <c r="N22" i="6"/>
  <c r="N23" i="6"/>
  <c r="Q9" i="6"/>
  <c r="G30" i="6"/>
  <c r="K30" i="6"/>
  <c r="O10" i="6"/>
  <c r="S10" i="6"/>
  <c r="I41" i="6"/>
  <c r="O21" i="6"/>
  <c r="M41" i="6"/>
  <c r="S21" i="6"/>
  <c r="R21" i="6"/>
  <c r="J44" i="6"/>
  <c r="P44" i="6" s="1"/>
  <c r="E45" i="6"/>
  <c r="I45" i="6"/>
  <c r="D46" i="6"/>
  <c r="H46" i="6"/>
  <c r="L46" i="6"/>
  <c r="C47" i="6"/>
  <c r="G47" i="6"/>
  <c r="K47" i="6"/>
  <c r="B45" i="6"/>
  <c r="F45" i="6"/>
  <c r="R45" i="6" s="1"/>
  <c r="J45" i="6"/>
  <c r="P45" i="6" s="1"/>
  <c r="E46" i="6"/>
  <c r="Q46" i="6" s="1"/>
  <c r="I46" i="6"/>
  <c r="M46" i="6"/>
  <c r="S46" i="6" s="1"/>
  <c r="D47" i="6"/>
  <c r="P47" i="6" s="1"/>
  <c r="H47" i="6"/>
  <c r="L47" i="6"/>
  <c r="R47" i="6" s="1"/>
  <c r="H44" i="6"/>
  <c r="C45" i="6"/>
  <c r="G45" i="6"/>
  <c r="B46" i="6"/>
  <c r="F46" i="6"/>
  <c r="J46" i="6"/>
  <c r="E47" i="6"/>
  <c r="I47" i="6"/>
  <c r="M47" i="6"/>
  <c r="S47" i="6" s="1"/>
  <c r="N25" i="6"/>
  <c r="N26" i="6"/>
  <c r="N27" i="6"/>
  <c r="I44" i="6"/>
  <c r="H45" i="6"/>
  <c r="C46" i="6"/>
  <c r="B47" i="6"/>
  <c r="B29" i="5"/>
  <c r="N10" i="5"/>
  <c r="H41" i="5"/>
  <c r="N21" i="5"/>
  <c r="G29" i="5"/>
  <c r="J30" i="5"/>
  <c r="D41" i="5"/>
  <c r="L41" i="5"/>
  <c r="G42" i="5"/>
  <c r="C42" i="5"/>
  <c r="F42" i="5"/>
  <c r="B42" i="5"/>
  <c r="E42" i="5"/>
  <c r="D42" i="5"/>
  <c r="F43" i="5"/>
  <c r="B43" i="5"/>
  <c r="D43" i="5"/>
  <c r="C43" i="5"/>
  <c r="D44" i="5"/>
  <c r="C44" i="5"/>
  <c r="F44" i="5"/>
  <c r="B44" i="5"/>
  <c r="C30" i="5"/>
  <c r="G30" i="5"/>
  <c r="K30" i="5"/>
  <c r="O10" i="5"/>
  <c r="E41" i="5"/>
  <c r="I41" i="5"/>
  <c r="M41" i="5"/>
  <c r="K42" i="5"/>
  <c r="Q42" i="5" s="1"/>
  <c r="J42" i="5"/>
  <c r="M42" i="5"/>
  <c r="S42" i="5" s="1"/>
  <c r="H42" i="5"/>
  <c r="J43" i="5"/>
  <c r="P43" i="5" s="1"/>
  <c r="M43" i="5"/>
  <c r="I43" i="5"/>
  <c r="O43" i="5" s="1"/>
  <c r="H43" i="5"/>
  <c r="M44" i="5"/>
  <c r="I44" i="5"/>
  <c r="N24" i="5"/>
  <c r="H44" i="5"/>
  <c r="J44" i="5"/>
  <c r="P44" i="5" s="1"/>
  <c r="R9" i="5"/>
  <c r="D30" i="5"/>
  <c r="L30" i="5"/>
  <c r="P10" i="5"/>
  <c r="F31" i="5"/>
  <c r="B31" i="5"/>
  <c r="E31" i="5"/>
  <c r="D31" i="5"/>
  <c r="G31" i="5"/>
  <c r="C31" i="5"/>
  <c r="E32" i="5"/>
  <c r="D32" i="5"/>
  <c r="G32" i="5"/>
  <c r="C32" i="5"/>
  <c r="F32" i="5"/>
  <c r="B32" i="5"/>
  <c r="D33" i="5"/>
  <c r="G33" i="5"/>
  <c r="C33" i="5"/>
  <c r="F33" i="5"/>
  <c r="B33" i="5"/>
  <c r="E33" i="5"/>
  <c r="G34" i="5"/>
  <c r="C34" i="5"/>
  <c r="F34" i="5"/>
  <c r="B34" i="5"/>
  <c r="E34" i="5"/>
  <c r="D34" i="5"/>
  <c r="F35" i="5"/>
  <c r="B35" i="5"/>
  <c r="E35" i="5"/>
  <c r="D35" i="5"/>
  <c r="G35" i="5"/>
  <c r="C35" i="5"/>
  <c r="E36" i="5"/>
  <c r="D36" i="5"/>
  <c r="G36" i="5"/>
  <c r="C36" i="5"/>
  <c r="F36" i="5"/>
  <c r="B36" i="5"/>
  <c r="D37" i="5"/>
  <c r="G37" i="5"/>
  <c r="F37" i="5"/>
  <c r="B37" i="5"/>
  <c r="G38" i="5"/>
  <c r="C38" i="5"/>
  <c r="B38" i="5"/>
  <c r="D38" i="5"/>
  <c r="F39" i="5"/>
  <c r="B39" i="5"/>
  <c r="E39" i="5"/>
  <c r="D39" i="5"/>
  <c r="G39" i="5"/>
  <c r="C39" i="5"/>
  <c r="E40" i="5"/>
  <c r="D40" i="5"/>
  <c r="G40" i="5"/>
  <c r="B40" i="5"/>
  <c r="F41" i="5"/>
  <c r="J41" i="5"/>
  <c r="R21" i="5"/>
  <c r="N22" i="5"/>
  <c r="N23" i="5"/>
  <c r="O9" i="5"/>
  <c r="S9" i="5"/>
  <c r="E30" i="5"/>
  <c r="I30" i="5"/>
  <c r="O30" i="5" s="1"/>
  <c r="M30" i="5"/>
  <c r="S30" i="5" s="1"/>
  <c r="Q10" i="5"/>
  <c r="J31" i="5"/>
  <c r="P31" i="5" s="1"/>
  <c r="M31" i="5"/>
  <c r="I31" i="5"/>
  <c r="O31" i="5" s="1"/>
  <c r="L31" i="5"/>
  <c r="H31" i="5"/>
  <c r="K31" i="5"/>
  <c r="L32" i="5"/>
  <c r="H32" i="5"/>
  <c r="K32" i="5"/>
  <c r="J32" i="5"/>
  <c r="P32" i="5" s="1"/>
  <c r="L33" i="5"/>
  <c r="R33" i="5" s="1"/>
  <c r="H33" i="5"/>
  <c r="K33" i="5"/>
  <c r="Q33" i="5" s="1"/>
  <c r="J33" i="5"/>
  <c r="M33" i="5"/>
  <c r="S33" i="5" s="1"/>
  <c r="I33" i="5"/>
  <c r="K34" i="5"/>
  <c r="J34" i="5"/>
  <c r="P34" i="5" s="1"/>
  <c r="L34" i="5"/>
  <c r="H34" i="5"/>
  <c r="J35" i="5"/>
  <c r="P35" i="5" s="1"/>
  <c r="M35" i="5"/>
  <c r="I35" i="5"/>
  <c r="O35" i="5" s="1"/>
  <c r="L35" i="5"/>
  <c r="H35" i="5"/>
  <c r="K35" i="5"/>
  <c r="M36" i="5"/>
  <c r="I36" i="5"/>
  <c r="O36" i="5" s="1"/>
  <c r="L36" i="5"/>
  <c r="R36" i="5" s="1"/>
  <c r="H36" i="5"/>
  <c r="K36" i="5"/>
  <c r="Q36" i="5" s="1"/>
  <c r="J36" i="5"/>
  <c r="P36" i="5" s="1"/>
  <c r="L37" i="5"/>
  <c r="R37" i="5" s="1"/>
  <c r="H37" i="5"/>
  <c r="K37" i="5"/>
  <c r="J37" i="5"/>
  <c r="M37" i="5"/>
  <c r="S37" i="5" s="1"/>
  <c r="I37" i="5"/>
  <c r="K38" i="5"/>
  <c r="J38" i="5"/>
  <c r="P38" i="5" s="1"/>
  <c r="M38" i="5"/>
  <c r="S38" i="5" s="1"/>
  <c r="I38" i="5"/>
  <c r="L38" i="5"/>
  <c r="H38" i="5"/>
  <c r="J39" i="5"/>
  <c r="P39" i="5" s="1"/>
  <c r="M39" i="5"/>
  <c r="I39" i="5"/>
  <c r="O39" i="5" s="1"/>
  <c r="L39" i="5"/>
  <c r="H39" i="5"/>
  <c r="K39" i="5"/>
  <c r="M40" i="5"/>
  <c r="I40" i="5"/>
  <c r="L40" i="5"/>
  <c r="H40" i="5"/>
  <c r="K40" i="5"/>
  <c r="Q40" i="5" s="1"/>
  <c r="J40" i="5"/>
  <c r="P40" i="5" s="1"/>
  <c r="C41" i="5"/>
  <c r="G41" i="5"/>
  <c r="K41" i="5"/>
  <c r="O21" i="5"/>
  <c r="S21" i="5"/>
  <c r="D45" i="5"/>
  <c r="G45" i="5"/>
  <c r="C45" i="5"/>
  <c r="F45" i="5"/>
  <c r="R45" i="5" s="1"/>
  <c r="B45" i="5"/>
  <c r="E45" i="5"/>
  <c r="I45" i="5"/>
  <c r="O45" i="5" s="1"/>
  <c r="D46" i="5"/>
  <c r="H46" i="5"/>
  <c r="L46" i="5"/>
  <c r="C47" i="5"/>
  <c r="G47" i="5"/>
  <c r="K47" i="5"/>
  <c r="J45" i="5"/>
  <c r="E46" i="5"/>
  <c r="Q46" i="5" s="1"/>
  <c r="I46" i="5"/>
  <c r="M46" i="5"/>
  <c r="S46" i="5" s="1"/>
  <c r="D47" i="5"/>
  <c r="P47" i="5" s="1"/>
  <c r="H47" i="5"/>
  <c r="L47" i="5"/>
  <c r="R47" i="5" s="1"/>
  <c r="B46" i="5"/>
  <c r="F46" i="5"/>
  <c r="J46" i="5"/>
  <c r="E47" i="5"/>
  <c r="I47" i="5"/>
  <c r="M47" i="5"/>
  <c r="N25" i="5"/>
  <c r="N26" i="5"/>
  <c r="N27" i="5"/>
  <c r="H45" i="5"/>
  <c r="C46" i="5"/>
  <c r="B47" i="5"/>
  <c r="I9" i="4"/>
  <c r="C9" i="4"/>
  <c r="H10" i="4"/>
  <c r="B9" i="4"/>
  <c r="B29" i="4" s="1"/>
  <c r="E41" i="2"/>
  <c r="B49" i="2"/>
  <c r="G58" i="2" s="1"/>
  <c r="B55" i="2"/>
  <c r="E64" i="2" s="1"/>
  <c r="B54" i="2"/>
  <c r="C63" i="2" s="1"/>
  <c r="B53" i="2"/>
  <c r="D62" i="2" s="1"/>
  <c r="B52" i="2"/>
  <c r="E61" i="2" s="1"/>
  <c r="B51" i="2"/>
  <c r="D60" i="2" s="1"/>
  <c r="B50" i="2"/>
  <c r="E59" i="2" s="1"/>
  <c r="G48" i="2"/>
  <c r="F48" i="2"/>
  <c r="E48" i="2"/>
  <c r="D48" i="2"/>
  <c r="C48" i="2"/>
  <c r="B36" i="2"/>
  <c r="G45" i="2" s="1"/>
  <c r="B35" i="2"/>
  <c r="E44" i="2" s="1"/>
  <c r="B34" i="2"/>
  <c r="G43" i="2" s="1"/>
  <c r="B33" i="2"/>
  <c r="E42" i="2" s="1"/>
  <c r="B32" i="2"/>
  <c r="G41" i="2" s="1"/>
  <c r="B31" i="2"/>
  <c r="E40" i="2" s="1"/>
  <c r="B30" i="2"/>
  <c r="G39" i="2" s="1"/>
  <c r="G29" i="2"/>
  <c r="F29" i="2"/>
  <c r="E29" i="2"/>
  <c r="D29" i="2"/>
  <c r="C29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H55" i="2"/>
  <c r="L64" i="2" s="1"/>
  <c r="H54" i="2"/>
  <c r="H53" i="2"/>
  <c r="J62" i="2" s="1"/>
  <c r="H52" i="2"/>
  <c r="H51" i="2"/>
  <c r="L60" i="2" s="1"/>
  <c r="H50" i="2"/>
  <c r="H49" i="2"/>
  <c r="J58" i="2" s="1"/>
  <c r="H36" i="2"/>
  <c r="H35" i="2"/>
  <c r="H34" i="2"/>
  <c r="H33" i="2"/>
  <c r="L42" i="2" s="1"/>
  <c r="H32" i="2"/>
  <c r="H31" i="2"/>
  <c r="H30" i="2"/>
  <c r="J39" i="2" s="1"/>
  <c r="M17" i="2"/>
  <c r="L17" i="2"/>
  <c r="K17" i="2"/>
  <c r="J17" i="2"/>
  <c r="I17" i="2"/>
  <c r="H17" i="2" s="1"/>
  <c r="M16" i="2"/>
  <c r="L16" i="2"/>
  <c r="K16" i="2"/>
  <c r="J16" i="2"/>
  <c r="I16" i="2"/>
  <c r="M15" i="2"/>
  <c r="L15" i="2"/>
  <c r="K15" i="2"/>
  <c r="J15" i="2"/>
  <c r="I15" i="2"/>
  <c r="M14" i="2"/>
  <c r="L14" i="2"/>
  <c r="K14" i="2"/>
  <c r="J14" i="2"/>
  <c r="I14" i="2"/>
  <c r="M13" i="2"/>
  <c r="L13" i="2"/>
  <c r="K13" i="2"/>
  <c r="K10" i="2" s="1"/>
  <c r="J13" i="2"/>
  <c r="I13" i="2"/>
  <c r="H13" i="2" s="1"/>
  <c r="M12" i="2"/>
  <c r="L12" i="2"/>
  <c r="K12" i="2"/>
  <c r="J12" i="2"/>
  <c r="H12" i="2" s="1"/>
  <c r="I12" i="2"/>
  <c r="J11" i="2"/>
  <c r="K11" i="2"/>
  <c r="L11" i="2"/>
  <c r="M11" i="2"/>
  <c r="I11" i="2"/>
  <c r="M63" i="2"/>
  <c r="L63" i="2"/>
  <c r="K63" i="2"/>
  <c r="J63" i="2"/>
  <c r="I63" i="2"/>
  <c r="H63" i="2"/>
  <c r="M62" i="2"/>
  <c r="M61" i="2"/>
  <c r="L61" i="2"/>
  <c r="K61" i="2"/>
  <c r="J61" i="2"/>
  <c r="I61" i="2"/>
  <c r="H61" i="2"/>
  <c r="K60" i="2"/>
  <c r="M59" i="2"/>
  <c r="L59" i="2"/>
  <c r="K59" i="2"/>
  <c r="J59" i="2"/>
  <c r="I59" i="2"/>
  <c r="H59" i="2"/>
  <c r="I58" i="2"/>
  <c r="M48" i="2"/>
  <c r="L48" i="2"/>
  <c r="K48" i="2"/>
  <c r="J48" i="2"/>
  <c r="I48" i="2"/>
  <c r="M45" i="2"/>
  <c r="L45" i="2"/>
  <c r="K45" i="2"/>
  <c r="J45" i="2"/>
  <c r="I45" i="2"/>
  <c r="H45" i="2"/>
  <c r="M44" i="2"/>
  <c r="L44" i="2"/>
  <c r="K44" i="2"/>
  <c r="J44" i="2"/>
  <c r="I44" i="2"/>
  <c r="H44" i="2"/>
  <c r="M43" i="2"/>
  <c r="L43" i="2"/>
  <c r="K43" i="2"/>
  <c r="J43" i="2"/>
  <c r="I43" i="2"/>
  <c r="H43" i="2"/>
  <c r="M42" i="2"/>
  <c r="I42" i="2"/>
  <c r="M41" i="2"/>
  <c r="L41" i="2"/>
  <c r="K41" i="2"/>
  <c r="J41" i="2"/>
  <c r="I41" i="2"/>
  <c r="H41" i="2"/>
  <c r="M40" i="2"/>
  <c r="L40" i="2"/>
  <c r="K40" i="2"/>
  <c r="J40" i="2"/>
  <c r="I40" i="2"/>
  <c r="H40" i="2"/>
  <c r="M39" i="2"/>
  <c r="K39" i="2"/>
  <c r="I39" i="2"/>
  <c r="M29" i="2"/>
  <c r="L29" i="2"/>
  <c r="K29" i="2"/>
  <c r="J29" i="2"/>
  <c r="I29" i="2"/>
  <c r="L10" i="2"/>
  <c r="J10" i="2"/>
  <c r="Q36" i="10" l="1"/>
  <c r="O35" i="10"/>
  <c r="O33" i="10"/>
  <c r="Q31" i="10"/>
  <c r="O43" i="10"/>
  <c r="O39" i="10"/>
  <c r="Q35" i="10"/>
  <c r="S33" i="10"/>
  <c r="S42" i="10"/>
  <c r="S38" i="9"/>
  <c r="S37" i="9"/>
  <c r="R36" i="9"/>
  <c r="Q32" i="9"/>
  <c r="R46" i="9"/>
  <c r="P38" i="9"/>
  <c r="P36" i="9"/>
  <c r="P34" i="9"/>
  <c r="P32" i="9"/>
  <c r="S47" i="9"/>
  <c r="S46" i="9"/>
  <c r="O38" i="9"/>
  <c r="P46" i="8"/>
  <c r="Q35" i="8"/>
  <c r="R33" i="8"/>
  <c r="P31" i="8"/>
  <c r="B30" i="8"/>
  <c r="B9" i="8"/>
  <c r="P39" i="8"/>
  <c r="R37" i="8"/>
  <c r="P35" i="8"/>
  <c r="P34" i="8"/>
  <c r="P33" i="8"/>
  <c r="P32" i="8"/>
  <c r="R31" i="8"/>
  <c r="F30" i="8"/>
  <c r="R30" i="8" s="1"/>
  <c r="S9" i="8"/>
  <c r="P40" i="8"/>
  <c r="R39" i="8"/>
  <c r="P38" i="8"/>
  <c r="P37" i="8"/>
  <c r="P36" i="8"/>
  <c r="R35" i="8"/>
  <c r="O43" i="8"/>
  <c r="R9" i="7"/>
  <c r="O36" i="7"/>
  <c r="Q33" i="7"/>
  <c r="Q31" i="7"/>
  <c r="H30" i="7"/>
  <c r="H9" i="7"/>
  <c r="P46" i="7"/>
  <c r="F30" i="7"/>
  <c r="O39" i="7"/>
  <c r="O35" i="7"/>
  <c r="O33" i="7"/>
  <c r="P9" i="7"/>
  <c r="Q9" i="7"/>
  <c r="P41" i="5"/>
  <c r="G41" i="7"/>
  <c r="S41" i="7" s="1"/>
  <c r="C41" i="7"/>
  <c r="S37" i="7"/>
  <c r="P37" i="7"/>
  <c r="S38" i="7"/>
  <c r="R36" i="7"/>
  <c r="R32" i="7"/>
  <c r="Q40" i="7"/>
  <c r="S40" i="7"/>
  <c r="Q36" i="7"/>
  <c r="S36" i="7"/>
  <c r="R34" i="7"/>
  <c r="Q32" i="7"/>
  <c r="O39" i="6"/>
  <c r="O35" i="6"/>
  <c r="O33" i="6"/>
  <c r="Q31" i="6"/>
  <c r="Q42" i="6"/>
  <c r="Q39" i="6"/>
  <c r="R32" i="6"/>
  <c r="O44" i="6"/>
  <c r="Q47" i="6"/>
  <c r="O47" i="6"/>
  <c r="R39" i="5"/>
  <c r="P37" i="5"/>
  <c r="R35" i="5"/>
  <c r="Q34" i="5"/>
  <c r="Q32" i="5"/>
  <c r="C29" i="5"/>
  <c r="P42" i="5"/>
  <c r="F30" i="5"/>
  <c r="H9" i="5"/>
  <c r="K29" i="5" s="1"/>
  <c r="Q29" i="5" s="1"/>
  <c r="Q39" i="5"/>
  <c r="R32" i="5"/>
  <c r="F29" i="5"/>
  <c r="O44" i="5"/>
  <c r="E29" i="5"/>
  <c r="R30" i="5"/>
  <c r="D29" i="5"/>
  <c r="P45" i="5"/>
  <c r="Q41" i="5"/>
  <c r="R35" i="4"/>
  <c r="Q40" i="4"/>
  <c r="S37" i="4"/>
  <c r="O35" i="4"/>
  <c r="Q32" i="4"/>
  <c r="P40" i="4"/>
  <c r="R37" i="4"/>
  <c r="P32" i="4"/>
  <c r="Q39" i="4"/>
  <c r="S36" i="4"/>
  <c r="O34" i="4"/>
  <c r="Q31" i="4"/>
  <c r="Q45" i="4"/>
  <c r="S42" i="4"/>
  <c r="P38" i="4"/>
  <c r="S39" i="4"/>
  <c r="O37" i="4"/>
  <c r="Q34" i="4"/>
  <c r="S31" i="4"/>
  <c r="R39" i="4"/>
  <c r="P34" i="4"/>
  <c r="R31" i="4"/>
  <c r="S38" i="4"/>
  <c r="O36" i="4"/>
  <c r="Q33" i="4"/>
  <c r="Q47" i="4"/>
  <c r="S44" i="4"/>
  <c r="O42" i="4"/>
  <c r="Q46" i="4"/>
  <c r="S43" i="4"/>
  <c r="S46" i="4"/>
  <c r="O44" i="4"/>
  <c r="Q38" i="4"/>
  <c r="S35" i="4"/>
  <c r="O33" i="4"/>
  <c r="O40" i="4"/>
  <c r="Q37" i="4"/>
  <c r="S34" i="4"/>
  <c r="O32" i="4"/>
  <c r="C29" i="4"/>
  <c r="S45" i="4"/>
  <c r="O43" i="4"/>
  <c r="G41" i="4"/>
  <c r="S41" i="4" s="1"/>
  <c r="G29" i="4"/>
  <c r="D41" i="4"/>
  <c r="P41" i="4" s="1"/>
  <c r="E41" i="4"/>
  <c r="Q41" i="4" s="1"/>
  <c r="O47" i="4"/>
  <c r="Q44" i="4"/>
  <c r="E29" i="4"/>
  <c r="N21" i="4"/>
  <c r="C41" i="4"/>
  <c r="O41" i="4" s="1"/>
  <c r="F41" i="4"/>
  <c r="R41" i="4" s="1"/>
  <c r="F29" i="4"/>
  <c r="D29" i="4"/>
  <c r="S9" i="4"/>
  <c r="H9" i="4"/>
  <c r="I29" i="4" s="1"/>
  <c r="H30" i="4"/>
  <c r="N10" i="4"/>
  <c r="J30" i="4"/>
  <c r="P30" i="4" s="1"/>
  <c r="K30" i="4"/>
  <c r="Q30" i="4" s="1"/>
  <c r="M30" i="4"/>
  <c r="S30" i="4" s="1"/>
  <c r="O9" i="4"/>
  <c r="L30" i="4"/>
  <c r="R30" i="4" s="1"/>
  <c r="I30" i="4"/>
  <c r="O30" i="4" s="1"/>
  <c r="R46" i="5"/>
  <c r="S40" i="5"/>
  <c r="S36" i="5"/>
  <c r="R34" i="5"/>
  <c r="O47" i="5"/>
  <c r="S39" i="5"/>
  <c r="O38" i="5"/>
  <c r="P46" i="5"/>
  <c r="R39" i="6"/>
  <c r="P37" i="6"/>
  <c r="R35" i="6"/>
  <c r="P33" i="6"/>
  <c r="R31" i="6"/>
  <c r="O46" i="6"/>
  <c r="P43" i="6"/>
  <c r="S42" i="6"/>
  <c r="S36" i="6"/>
  <c r="R34" i="6"/>
  <c r="S32" i="6"/>
  <c r="N21" i="6"/>
  <c r="P46" i="6"/>
  <c r="E41" i="6"/>
  <c r="Q41" i="6" s="1"/>
  <c r="R41" i="6"/>
  <c r="P42" i="6"/>
  <c r="G41" i="6"/>
  <c r="S41" i="6" s="1"/>
  <c r="S39" i="6"/>
  <c r="O38" i="6"/>
  <c r="S35" i="6"/>
  <c r="S31" i="6"/>
  <c r="H30" i="6"/>
  <c r="H9" i="6"/>
  <c r="J29" i="6" s="1"/>
  <c r="O47" i="7"/>
  <c r="N10" i="7"/>
  <c r="Q34" i="7"/>
  <c r="L41" i="7"/>
  <c r="J30" i="7"/>
  <c r="M30" i="7"/>
  <c r="L30" i="7"/>
  <c r="R30" i="7" s="1"/>
  <c r="Q40" i="8"/>
  <c r="S40" i="8"/>
  <c r="Q36" i="8"/>
  <c r="Q34" i="8"/>
  <c r="Q32" i="8"/>
  <c r="S30" i="8"/>
  <c r="S38" i="8"/>
  <c r="R36" i="8"/>
  <c r="R32" i="8"/>
  <c r="F29" i="8"/>
  <c r="N21" i="8"/>
  <c r="P45" i="8"/>
  <c r="S36" i="8"/>
  <c r="R34" i="8"/>
  <c r="S32" i="8"/>
  <c r="Q42" i="8"/>
  <c r="S42" i="8"/>
  <c r="R46" i="8"/>
  <c r="M41" i="8"/>
  <c r="H41" i="8"/>
  <c r="J41" i="8"/>
  <c r="P41" i="8" s="1"/>
  <c r="L41" i="8"/>
  <c r="R41" i="8" s="1"/>
  <c r="L29" i="8"/>
  <c r="M29" i="8"/>
  <c r="J29" i="8"/>
  <c r="K29" i="8"/>
  <c r="I29" i="8"/>
  <c r="O36" i="9"/>
  <c r="O32" i="9"/>
  <c r="P43" i="9"/>
  <c r="O39" i="9"/>
  <c r="O35" i="9"/>
  <c r="Q34" i="9"/>
  <c r="Q33" i="9"/>
  <c r="O31" i="9"/>
  <c r="P44" i="9"/>
  <c r="P42" i="9"/>
  <c r="E29" i="9"/>
  <c r="M30" i="9"/>
  <c r="S30" i="9" s="1"/>
  <c r="K30" i="9"/>
  <c r="Q30" i="9" s="1"/>
  <c r="N10" i="9"/>
  <c r="I30" i="9"/>
  <c r="O30" i="9" s="1"/>
  <c r="J30" i="9"/>
  <c r="P30" i="9" s="1"/>
  <c r="K29" i="9"/>
  <c r="J29" i="9"/>
  <c r="L41" i="9"/>
  <c r="R41" i="9" s="1"/>
  <c r="O40" i="10"/>
  <c r="O36" i="10"/>
  <c r="O32" i="10"/>
  <c r="O44" i="10"/>
  <c r="D29" i="10"/>
  <c r="E29" i="10"/>
  <c r="Q30" i="10"/>
  <c r="P30" i="10"/>
  <c r="N21" i="10"/>
  <c r="H9" i="10"/>
  <c r="M29" i="10" s="1"/>
  <c r="S29" i="10" s="1"/>
  <c r="H41" i="10"/>
  <c r="Q47" i="10"/>
  <c r="R40" i="10"/>
  <c r="P39" i="10"/>
  <c r="S38" i="10"/>
  <c r="R37" i="10"/>
  <c r="R36" i="10"/>
  <c r="P35" i="10"/>
  <c r="R33" i="10"/>
  <c r="R32" i="10"/>
  <c r="P31" i="10"/>
  <c r="P42" i="10"/>
  <c r="R41" i="10"/>
  <c r="R9" i="10"/>
  <c r="Q46" i="10"/>
  <c r="P40" i="10"/>
  <c r="P38" i="10"/>
  <c r="P36" i="10"/>
  <c r="P34" i="10"/>
  <c r="P32" i="10"/>
  <c r="Q42" i="10"/>
  <c r="S9" i="10"/>
  <c r="P45" i="10"/>
  <c r="R45" i="10"/>
  <c r="S41" i="10"/>
  <c r="O9" i="10"/>
  <c r="O47" i="10"/>
  <c r="O41" i="10"/>
  <c r="O45" i="10"/>
  <c r="Q47" i="9"/>
  <c r="O44" i="9"/>
  <c r="M29" i="9"/>
  <c r="S29" i="9" s="1"/>
  <c r="S9" i="9"/>
  <c r="P45" i="9"/>
  <c r="R45" i="9"/>
  <c r="H41" i="9"/>
  <c r="N21" i="9"/>
  <c r="D29" i="9"/>
  <c r="O43" i="9"/>
  <c r="Q42" i="9"/>
  <c r="I29" i="9"/>
  <c r="O29" i="9" s="1"/>
  <c r="O9" i="9"/>
  <c r="L29" i="9"/>
  <c r="R29" i="9" s="1"/>
  <c r="R9" i="9"/>
  <c r="S41" i="9"/>
  <c r="O45" i="9"/>
  <c r="H29" i="9"/>
  <c r="N9" i="9"/>
  <c r="O47" i="9"/>
  <c r="O41" i="9"/>
  <c r="S47" i="8"/>
  <c r="O44" i="8"/>
  <c r="P42" i="8"/>
  <c r="P30" i="8"/>
  <c r="Q47" i="8"/>
  <c r="O32" i="8"/>
  <c r="S41" i="8"/>
  <c r="Q30" i="8"/>
  <c r="O46" i="8"/>
  <c r="O41" i="8"/>
  <c r="H29" i="8"/>
  <c r="N9" i="8"/>
  <c r="O46" i="7"/>
  <c r="Q47" i="7"/>
  <c r="R45" i="7"/>
  <c r="I41" i="7"/>
  <c r="O41" i="7" s="1"/>
  <c r="C30" i="7"/>
  <c r="P30" i="7"/>
  <c r="K41" i="7"/>
  <c r="P44" i="7"/>
  <c r="P43" i="7"/>
  <c r="J41" i="7"/>
  <c r="P41" i="7" s="1"/>
  <c r="E41" i="7"/>
  <c r="O30" i="7"/>
  <c r="O44" i="7"/>
  <c r="P42" i="7"/>
  <c r="F41" i="7"/>
  <c r="O45" i="7"/>
  <c r="R46" i="7"/>
  <c r="H41" i="7"/>
  <c r="N21" i="7"/>
  <c r="B30" i="7"/>
  <c r="B9" i="7"/>
  <c r="E30" i="7"/>
  <c r="Q30" i="7" s="1"/>
  <c r="O43" i="7"/>
  <c r="Q42" i="7"/>
  <c r="G30" i="7"/>
  <c r="S30" i="7" s="1"/>
  <c r="C30" i="6"/>
  <c r="F30" i="6"/>
  <c r="R30" i="6" s="1"/>
  <c r="E30" i="6"/>
  <c r="B30" i="6"/>
  <c r="B9" i="6"/>
  <c r="P41" i="6"/>
  <c r="R46" i="6"/>
  <c r="O45" i="6"/>
  <c r="O41" i="6"/>
  <c r="Q30" i="6"/>
  <c r="N10" i="6"/>
  <c r="S30" i="6"/>
  <c r="P30" i="6"/>
  <c r="O30" i="6"/>
  <c r="S47" i="5"/>
  <c r="Q35" i="5"/>
  <c r="S35" i="5"/>
  <c r="O33" i="5"/>
  <c r="Q31" i="5"/>
  <c r="S31" i="5"/>
  <c r="J29" i="5"/>
  <c r="P29" i="5" s="1"/>
  <c r="P30" i="5"/>
  <c r="Q47" i="5"/>
  <c r="P33" i="5"/>
  <c r="R31" i="5"/>
  <c r="I29" i="5"/>
  <c r="O29" i="5" s="1"/>
  <c r="S41" i="5"/>
  <c r="Q30" i="5"/>
  <c r="R41" i="5"/>
  <c r="O46" i="5"/>
  <c r="O41" i="5"/>
  <c r="H29" i="5"/>
  <c r="N9" i="5"/>
  <c r="B61" i="2"/>
  <c r="E63" i="2"/>
  <c r="B59" i="2"/>
  <c r="D61" i="2"/>
  <c r="G63" i="2"/>
  <c r="D59" i="2"/>
  <c r="F61" i="2"/>
  <c r="F59" i="2"/>
  <c r="B63" i="2"/>
  <c r="B40" i="2"/>
  <c r="B42" i="2"/>
  <c r="B44" i="2"/>
  <c r="F40" i="2"/>
  <c r="C42" i="2"/>
  <c r="F44" i="2"/>
  <c r="D41" i="2"/>
  <c r="F42" i="2"/>
  <c r="D45" i="2"/>
  <c r="G42" i="2"/>
  <c r="E45" i="2"/>
  <c r="C59" i="2"/>
  <c r="G59" i="2"/>
  <c r="E60" i="2"/>
  <c r="C61" i="2"/>
  <c r="G61" i="2"/>
  <c r="E62" i="2"/>
  <c r="D63" i="2"/>
  <c r="B64" i="2"/>
  <c r="F64" i="2"/>
  <c r="B60" i="2"/>
  <c r="F60" i="2"/>
  <c r="B62" i="2"/>
  <c r="F62" i="2"/>
  <c r="C64" i="2"/>
  <c r="G64" i="2"/>
  <c r="D58" i="2"/>
  <c r="C60" i="2"/>
  <c r="G60" i="2"/>
  <c r="C62" i="2"/>
  <c r="G62" i="2"/>
  <c r="F63" i="2"/>
  <c r="D64" i="2"/>
  <c r="D39" i="2"/>
  <c r="C40" i="2"/>
  <c r="G40" i="2"/>
  <c r="B39" i="2"/>
  <c r="F39" i="2"/>
  <c r="D40" i="2"/>
  <c r="B41" i="2"/>
  <c r="F41" i="2"/>
  <c r="D42" i="2"/>
  <c r="B43" i="2"/>
  <c r="F43" i="2"/>
  <c r="D44" i="2"/>
  <c r="B45" i="2"/>
  <c r="F45" i="2"/>
  <c r="D43" i="2"/>
  <c r="E39" i="2"/>
  <c r="E43" i="2"/>
  <c r="C44" i="2"/>
  <c r="G44" i="2"/>
  <c r="C39" i="2"/>
  <c r="C41" i="2"/>
  <c r="C43" i="2"/>
  <c r="C45" i="2"/>
  <c r="E58" i="2"/>
  <c r="F58" i="2"/>
  <c r="B58" i="2"/>
  <c r="C58" i="2"/>
  <c r="G10" i="2"/>
  <c r="B48" i="2"/>
  <c r="C10" i="2"/>
  <c r="D10" i="2"/>
  <c r="E10" i="2"/>
  <c r="F10" i="2"/>
  <c r="B11" i="2"/>
  <c r="B13" i="2"/>
  <c r="B22" i="2" s="1"/>
  <c r="B15" i="2"/>
  <c r="D24" i="2" s="1"/>
  <c r="B17" i="2"/>
  <c r="B26" i="2" s="1"/>
  <c r="B12" i="2"/>
  <c r="B14" i="2"/>
  <c r="F23" i="2" s="1"/>
  <c r="B16" i="2"/>
  <c r="F25" i="2" s="1"/>
  <c r="B29" i="2"/>
  <c r="I62" i="2"/>
  <c r="M58" i="2"/>
  <c r="K64" i="2"/>
  <c r="K58" i="2"/>
  <c r="M60" i="2"/>
  <c r="I64" i="2"/>
  <c r="I60" i="2"/>
  <c r="K62" i="2"/>
  <c r="M64" i="2"/>
  <c r="H14" i="2"/>
  <c r="H23" i="2" s="1"/>
  <c r="J23" i="2"/>
  <c r="H16" i="2"/>
  <c r="K25" i="2" s="1"/>
  <c r="I21" i="2"/>
  <c r="M21" i="2"/>
  <c r="H21" i="2"/>
  <c r="L21" i="2"/>
  <c r="K21" i="2"/>
  <c r="J21" i="2"/>
  <c r="H15" i="2"/>
  <c r="L24" i="2" s="1"/>
  <c r="H48" i="2"/>
  <c r="H57" i="2" s="1"/>
  <c r="H58" i="2"/>
  <c r="L58" i="2"/>
  <c r="J60" i="2"/>
  <c r="H62" i="2"/>
  <c r="L62" i="2"/>
  <c r="J64" i="2"/>
  <c r="M57" i="2"/>
  <c r="H60" i="2"/>
  <c r="H64" i="2"/>
  <c r="J42" i="2"/>
  <c r="K42" i="2"/>
  <c r="H42" i="2"/>
  <c r="H29" i="2"/>
  <c r="H38" i="2" s="1"/>
  <c r="H39" i="2"/>
  <c r="L39" i="2"/>
  <c r="M38" i="2"/>
  <c r="J38" i="2"/>
  <c r="L22" i="2"/>
  <c r="H22" i="2"/>
  <c r="K22" i="2"/>
  <c r="J22" i="2"/>
  <c r="M22" i="2"/>
  <c r="I22" i="2"/>
  <c r="M26" i="2"/>
  <c r="I26" i="2"/>
  <c r="L26" i="2"/>
  <c r="H26" i="2"/>
  <c r="K26" i="2"/>
  <c r="J26" i="2"/>
  <c r="H24" i="2"/>
  <c r="H25" i="2"/>
  <c r="M10" i="2"/>
  <c r="H11" i="2"/>
  <c r="L20" i="2" s="1"/>
  <c r="I10" i="2"/>
  <c r="K23" i="2"/>
  <c r="L23" i="2"/>
  <c r="I20" i="2"/>
  <c r="J20" i="2"/>
  <c r="P29" i="9" l="1"/>
  <c r="R29" i="8"/>
  <c r="P29" i="8"/>
  <c r="S29" i="8"/>
  <c r="B29" i="8"/>
  <c r="E29" i="8"/>
  <c r="C29" i="8"/>
  <c r="O29" i="8" s="1"/>
  <c r="D29" i="8"/>
  <c r="G29" i="8"/>
  <c r="Q29" i="8"/>
  <c r="N9" i="7"/>
  <c r="L29" i="5"/>
  <c r="R29" i="5" s="1"/>
  <c r="M29" i="5"/>
  <c r="S29" i="5" s="1"/>
  <c r="O29" i="4"/>
  <c r="H29" i="4"/>
  <c r="N9" i="4"/>
  <c r="K29" i="4"/>
  <c r="Q29" i="4" s="1"/>
  <c r="L29" i="4"/>
  <c r="R29" i="4" s="1"/>
  <c r="J29" i="4"/>
  <c r="P29" i="4" s="1"/>
  <c r="M29" i="4"/>
  <c r="S29" i="4" s="1"/>
  <c r="H29" i="6"/>
  <c r="M29" i="6"/>
  <c r="K29" i="6"/>
  <c r="L29" i="6"/>
  <c r="I29" i="6"/>
  <c r="Q41" i="7"/>
  <c r="R41" i="7"/>
  <c r="Q29" i="9"/>
  <c r="H29" i="10"/>
  <c r="L29" i="10"/>
  <c r="R29" i="10" s="1"/>
  <c r="I29" i="10"/>
  <c r="O29" i="10" s="1"/>
  <c r="N9" i="10"/>
  <c r="K29" i="10"/>
  <c r="Q29" i="10" s="1"/>
  <c r="J29" i="10"/>
  <c r="P29" i="10" s="1"/>
  <c r="H29" i="7"/>
  <c r="I29" i="7"/>
  <c r="K29" i="7"/>
  <c r="M29" i="7"/>
  <c r="L29" i="7"/>
  <c r="J29" i="7"/>
  <c r="B29" i="7"/>
  <c r="E29" i="7"/>
  <c r="G29" i="7"/>
  <c r="D29" i="7"/>
  <c r="F29" i="7"/>
  <c r="C29" i="7"/>
  <c r="B29" i="6"/>
  <c r="F29" i="6"/>
  <c r="C29" i="6"/>
  <c r="G29" i="6"/>
  <c r="N9" i="6"/>
  <c r="D29" i="6"/>
  <c r="P29" i="6" s="1"/>
  <c r="E29" i="6"/>
  <c r="E22" i="2"/>
  <c r="C26" i="2"/>
  <c r="D23" i="2"/>
  <c r="D22" i="2"/>
  <c r="F26" i="2"/>
  <c r="B21" i="2"/>
  <c r="G21" i="2"/>
  <c r="D21" i="2"/>
  <c r="C21" i="2"/>
  <c r="F20" i="2"/>
  <c r="E20" i="2"/>
  <c r="B20" i="2"/>
  <c r="G38" i="2"/>
  <c r="C38" i="2"/>
  <c r="B38" i="2"/>
  <c r="D38" i="2"/>
  <c r="G20" i="2"/>
  <c r="B25" i="2"/>
  <c r="G25" i="2"/>
  <c r="D25" i="2"/>
  <c r="C25" i="2"/>
  <c r="F24" i="2"/>
  <c r="E24" i="2"/>
  <c r="B24" i="2"/>
  <c r="D26" i="2"/>
  <c r="E38" i="2"/>
  <c r="G24" i="2"/>
  <c r="F38" i="2"/>
  <c r="G22" i="2"/>
  <c r="F22" i="2"/>
  <c r="F21" i="2"/>
  <c r="D20" i="2"/>
  <c r="E21" i="2"/>
  <c r="B23" i="2"/>
  <c r="C23" i="2"/>
  <c r="G23" i="2"/>
  <c r="E25" i="2"/>
  <c r="E23" i="2"/>
  <c r="C24" i="2"/>
  <c r="G26" i="2"/>
  <c r="C22" i="2"/>
  <c r="E26" i="2"/>
  <c r="C20" i="2"/>
  <c r="E57" i="2"/>
  <c r="F57" i="2"/>
  <c r="C57" i="2"/>
  <c r="G57" i="2"/>
  <c r="D57" i="2"/>
  <c r="B57" i="2"/>
  <c r="B10" i="2"/>
  <c r="B19" i="2" s="1"/>
  <c r="M20" i="2"/>
  <c r="K20" i="2"/>
  <c r="J24" i="2"/>
  <c r="H10" i="2"/>
  <c r="H20" i="2"/>
  <c r="I24" i="2"/>
  <c r="I23" i="2"/>
  <c r="K24" i="2"/>
  <c r="M24" i="2"/>
  <c r="M23" i="2"/>
  <c r="M25" i="2"/>
  <c r="L25" i="2"/>
  <c r="J25" i="2"/>
  <c r="I25" i="2"/>
  <c r="I38" i="2"/>
  <c r="K38" i="2"/>
  <c r="J57" i="2"/>
  <c r="I57" i="2"/>
  <c r="L57" i="2"/>
  <c r="K57" i="2"/>
  <c r="L38" i="2"/>
  <c r="M19" i="2"/>
  <c r="L19" i="2"/>
  <c r="J19" i="2"/>
  <c r="K19" i="2"/>
  <c r="I19" i="2"/>
  <c r="H19" i="2"/>
  <c r="R29" i="6" l="1"/>
  <c r="S29" i="6"/>
  <c r="Q29" i="6"/>
  <c r="O29" i="6"/>
  <c r="Q29" i="7"/>
  <c r="P29" i="7"/>
  <c r="O29" i="7"/>
  <c r="R29" i="7"/>
  <c r="S29" i="7"/>
  <c r="F19" i="2"/>
  <c r="D19" i="2"/>
  <c r="C19" i="2"/>
  <c r="G19" i="2"/>
  <c r="E19" i="2"/>
</calcChain>
</file>

<file path=xl/sharedStrings.xml><?xml version="1.0" encoding="utf-8"?>
<sst xmlns="http://schemas.openxmlformats.org/spreadsheetml/2006/main" count="3536" uniqueCount="120">
  <si>
    <t>Zurück zum Inhalt</t>
  </si>
  <si>
    <t>Art des Trägers</t>
  </si>
  <si>
    <t>Insgesamt</t>
  </si>
  <si>
    <t>Öffentliche Träger</t>
  </si>
  <si>
    <t>AWO</t>
  </si>
  <si>
    <t>DRK</t>
  </si>
  <si>
    <t>Sonstige Träger</t>
  </si>
  <si>
    <t>Deutschland</t>
  </si>
  <si>
    <t>noch in Ausbildung oder ohne Abschluss</t>
  </si>
  <si>
    <t>Davon</t>
  </si>
  <si>
    <t>Veränderung 2015 zu 2011</t>
  </si>
  <si>
    <t>Anzahl</t>
  </si>
  <si>
    <t>Anteil in % (Zeilenprozent)</t>
  </si>
  <si>
    <t>Westdeutschland</t>
  </si>
  <si>
    <t>Ostdeutschland</t>
  </si>
  <si>
    <t>Sonstige Abschlüsse</t>
  </si>
  <si>
    <t>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</si>
  <si>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</si>
  <si>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</si>
  <si>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</si>
  <si>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</si>
  <si>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</si>
  <si>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</si>
  <si>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</si>
  <si>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</si>
  <si>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</si>
  <si>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</si>
  <si>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</si>
  <si>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</si>
  <si>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</si>
  <si>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</si>
  <si>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</si>
  <si>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</si>
  <si>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Veränderung 2015 zu 2011 in Prozentpunkten</t>
  </si>
  <si>
    <t>/</t>
  </si>
  <si>
    <t>.</t>
  </si>
  <si>
    <t>Anteil in %</t>
  </si>
  <si>
    <t>EKD/Diakonie</t>
  </si>
  <si>
    <t>unter 20</t>
  </si>
  <si>
    <t>Im Alter von … 
bis … Jahren</t>
  </si>
  <si>
    <t>20 - 24</t>
  </si>
  <si>
    <t>25 - 29</t>
  </si>
  <si>
    <t>30 - 34</t>
  </si>
  <si>
    <t>35 - 39</t>
  </si>
  <si>
    <t>40 - 44</t>
  </si>
  <si>
    <t>50 - 54</t>
  </si>
  <si>
    <t>45 - 49</t>
  </si>
  <si>
    <t>55 - 59</t>
  </si>
  <si>
    <t>60 - 64</t>
  </si>
  <si>
    <t>65 und älter</t>
  </si>
  <si>
    <t>Öffentlicher Träger</t>
  </si>
  <si>
    <t>Abschnitt</t>
  </si>
  <si>
    <t>Veränderung 2015 zu 2012</t>
  </si>
  <si>
    <t>Gruppe für 
Kinder im Kindergartenalter</t>
  </si>
  <si>
    <t>Gruppen mit ausschließlich Schulkindern</t>
  </si>
  <si>
    <t>Gruppe für Kinder im Alter von 
unter 3 Jahren</t>
  </si>
  <si>
    <t>Gruppe für Kinder im Alter von
unter 4 Jahren</t>
  </si>
  <si>
    <t>Tab. 4.2: Personalschlüssel in Kindertageseinrichtungen 2012 und 2015 nach Gruppentypen und Ländern</t>
  </si>
  <si>
    <t>Tab. 4.2-1: Personalschlüssel in Kindertageseinrichtungen in Trägerschaft öffentlicher Träger 2012 und 2015 nach Gruppentypen und Ländern</t>
  </si>
  <si>
    <t>Katholische Kirche/Caritas</t>
  </si>
  <si>
    <t>Der Paritätische</t>
  </si>
  <si>
    <t>Tab. 4.2-2: Personalschlüssel in Kindertageseinrichtungen in Trägerschaft der EKD/Diakonie 2012 und 2015 nach Gruppentypen und Ländern</t>
  </si>
  <si>
    <t>Tab. 4.2-3: Personalschlüssel in Kindertageseinrichtungen in Trägerschaft der katholischen Kirche/Caritas 2012 und 2015 nach Gruppentypen und Ländern</t>
  </si>
  <si>
    <t>Tab. 4.2-4: Personalschlüssel in Kindertageseinrichtungen in Trägerschaft der AWO 2012 und 2015 nach Gruppentypen und Ländern</t>
  </si>
  <si>
    <t>Tab. 4.2-5: Personalschlüssel in Kindertageseinrichtungen in Trägerschaft des Paritätischen 2012 und 2015 nach Gruppentypen und Ländern</t>
  </si>
  <si>
    <t>Tab. 4.2-6: Personalschlüssel in Kindertageseinrichtungen in Trägerschaft des DRK 2012 und 2015 nach Gruppentypen und Ländern</t>
  </si>
  <si>
    <t>4.1</t>
  </si>
  <si>
    <t>Tab. 4.3: Pädagogisch tätiges Personal in Kindertageseinrichtungen 2011 und 2015 nach Ausbildungsabschluss, Trägern und Ländergruppen</t>
  </si>
  <si>
    <t>Tab. 4.4: Pädagogisch tätiges Personal in Kindertageseinrichtungen 2011 und 2015 nach Ausbildungsabschluss und Ländern</t>
  </si>
  <si>
    <t>Tab. 4.4-1: Pädagogisch tätiges Personal in Kindertageseinrichtungen in Trägerschaft öffentlicher Träger 2011 und 2015 nach Ausbildungsabschluss und Ländern</t>
  </si>
  <si>
    <t>Tab. 4.4-2: Pädagogisch tätiges Personal in Kindertageseinrichtungen in Trägerschaft der EKD/Diakonie 2011 und 2015 nach Ausbildungsabschluss und Ländern</t>
  </si>
  <si>
    <t>Tab. 4.4-3: Pädagogisch tätiges Personal in Kindertageseinrichtungen in Trägerschaft der katholischen Kirche/Caritas 2011 und 2015 nach Ausbildungsabschluss und Ländern</t>
  </si>
  <si>
    <t>Tab. 4.4-4: Pädagogisch tätiges Personal in Kindertageseinrichtungen in Trägerschaft der AWO 2011 und 2015 nach Ausbildungsabschluss und Ländern</t>
  </si>
  <si>
    <t>Tab. 4.4-5: Pädagogisch tätiges Personal in Kindertageseinrichtungen in Trägerschaft des Paritätischen 2011 und 2015 nach Ausbildungsabschluss und Ländern</t>
  </si>
  <si>
    <t>Tab. 4.4-6: Pädagogisch tätiges Personal in Kindertageseinrichtungen in Trägerschaft des DRK 2011 und 2015 nach Ausbildungsabschluss und Ländern</t>
  </si>
  <si>
    <t>Tab. 4.1: Personalschlüssel in Kindertageseinrichtungen 2012 und 2015 nach Gruppentypen und Trägern</t>
  </si>
  <si>
    <t>4.2</t>
  </si>
  <si>
    <t>Vollzeitbeschäftigungsäquivalent : Ganztagsbetreuungsäquivalent (1 : xx)</t>
  </si>
  <si>
    <t>Sozial-pädagog*innen/
Kindheits-pädagog*innen</t>
  </si>
  <si>
    <t>Erzieher*innen</t>
  </si>
  <si>
    <t>Kinder-pfleger*innen</t>
  </si>
  <si>
    <t>●</t>
  </si>
  <si>
    <t>Veränderung in Prozentpunkten</t>
  </si>
  <si>
    <t>Kindheits-
pädagog*innen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</si>
  <si>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</si>
  <si>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Zeichenerklärung</t>
  </si>
  <si>
    <t>Keine Werte vorhanden</t>
  </si>
  <si>
    <t>-</t>
  </si>
  <si>
    <t>Wert nicht ausweisbar</t>
  </si>
  <si>
    <t>Anonymisierter Wert zur Gewährleistung des Datenschutzes</t>
  </si>
  <si>
    <t>Tab. 4.6: Pädagogisch tätiges Personal in Kindertageseinrichtungen 2011 und 2015 nach Ausbildungsabschluss, Altersgruppen und Trägern</t>
  </si>
  <si>
    <t>Tab. 4.5: Kindheitspädagog*innen in Kindertageseinrichtungen 2015 nach Trägern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</si>
  <si>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</si>
  <si>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Tab. 4.2: Personalschlüssel (ohne Leitung) in Kindertageseinrichtungen 2012 und 2015 nach Gruppentypen und Ländern</t>
  </si>
  <si>
    <t>Tab. 4.1: Personalschlüssel (ohne Leitung) in Kindertageseinrichtungen 2012 und 2015 nach Gruppentypen und Trägern</t>
  </si>
  <si>
    <t>Ländergruppe</t>
  </si>
  <si>
    <t>mit 1 oder 
2 Kindern
unter 3 Jahren</t>
  </si>
  <si>
    <t>mit 3 und
mehr Kindern
unter 3 Jahren</t>
  </si>
  <si>
    <t>Geöffnete 
Kindergarten-
gruppen</t>
  </si>
  <si>
    <t>Altersüber-greifende Gruppen mit Schulkindern
(ohne reine Hortgruppen)</t>
  </si>
  <si>
    <t>Altersgemischte Gruppen 
(ohne 
Schulkinder)</t>
  </si>
  <si>
    <t>Tab. 4.2-1: Personalschlüssel (ohne Leitung) in Kindertageseinrichtungen in Trägerschaft öffentlicher Träger 2012 und 2015 nach Gruppentypen und Ländergruppen</t>
  </si>
  <si>
    <t>Tab. 4.2-2: Personalschlüssel (ohne Leitung) in Kindertageseinrichtungen in Trägerschaft der EKD/Diakonie 2012 und 2015 nach Gruppentypen und Ländern</t>
  </si>
  <si>
    <t>Tab. 4.2-3: Personalschlüssel (ohne Leitung) in Kindertageseinrichtungen in Trägerschaft der katholischen Kirche/Caritas 2012 und 2015 nach Gruppentypen und Ländern</t>
  </si>
  <si>
    <t>Tab. 4.2-4: Personalschlüssel (ohne Leitung) in Kindertageseinrichtungen in Trägerschaft der AWO 2012 und 2015 nach Gruppentypen und Ländern</t>
  </si>
  <si>
    <t>Tab. 4.2-5: Personalschlüssel (ohne Leitung) in Kindertageseinrichtungen in Trägerschaft des Paritätischen 2012 und 2015 nach Gruppentypen und Ländern</t>
  </si>
  <si>
    <t>Tab. 4.2-6: Personalschlüssel (ohne Leitung) in Kindertageseinrichtungen in Trägerschaft des DRK 2012 und 2015 nach Gruppentypen und Ländern</t>
  </si>
  <si>
    <t>Tab. 4.7: Pädagogisch tätiges Personal in Kindertageseinrichtungen 2015 nach Ausbildungsabschluss und Altersgruppen</t>
  </si>
  <si>
    <t>unter 25</t>
  </si>
  <si>
    <t>25 - 34</t>
  </si>
  <si>
    <t>35 - 44</t>
  </si>
  <si>
    <t>45 - 54</t>
  </si>
  <si>
    <t>55 und älter</t>
  </si>
  <si>
    <t>Tab. 4.7-1: Pädagogisch tätiges Personal in Kindertageseinrichtungen in Trägerschaft öffentlicher Träger 2015 nach Ausbildungsabschluss und Altersgruppen</t>
  </si>
  <si>
    <t>Tab. 4.7-2: Pädagogisch tätiges Personal in Kindertageseinrichtungen in Trägerschaft der EKD/Diakonie 2015 nach Ausbildungsabschluss und Altersgruppen</t>
  </si>
  <si>
    <t>Tab. 4.7-3: Pädagogisch tätiges Personal in Kindertageseinrichtungen in Trägerschaft der katholischen Kirche/Caritas 2015 nach Ausbildungsabschluss und Altersgruppen</t>
  </si>
  <si>
    <t>Tab. 4.7-4: Pädagogisch tätiges Personal in Kindertageseinrichtungen in Trägerschaft der AWO 2015 nach Ausbildungsabschluss und Altersgruppen</t>
  </si>
  <si>
    <t>Tab. 4.7-5: Pädagogisch tätiges Personal in Kindertageseinrichtungen in Trägerschaft des Paritätischen 2015 nach Ausbildungsabschluss und Altersgruppen</t>
  </si>
  <si>
    <t>Tab. 4.7-6: Pädagogisch tätiges Personal in Kindertageseinrichtungen in Trägerschaft des DRK 2015 nach Ausbildungsabschluss und Altersgruppen</t>
  </si>
  <si>
    <t>Inhalt: Kapitel 4 - Qualitätsaspekte der Kindertageseinrichtungen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</si>
</sst>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\ ##0\ _-;\-* #\ ##0\ \ _-;_-* &quot;-&quot;\ \ _-;_-@_-"/>
    <numFmt numFmtId="165" formatCode="##\ ##"/>
    <numFmt numFmtId="166" formatCode="##\ ##\ #"/>
    <numFmt numFmtId="167" formatCode="##\ ##\ ##"/>
    <numFmt numFmtId="168" formatCode="##\ ##\ ##\ ###"/>
    <numFmt numFmtId="169" formatCode="#,##0.0"/>
    <numFmt numFmtId="170" formatCode="\+#,##0;\ \-#,##0"/>
    <numFmt numFmtId="171" formatCode="\+#,##0.0;\ \-#,##0.0"/>
    <numFmt numFmtId="172" formatCode="\+0.0;\ \-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MetaNormalLF-Roman"/>
    </font>
    <font>
      <sz val="7.5"/>
      <name val="MetaNormalLF-Roman"/>
      <family val="2"/>
    </font>
    <font>
      <sz val="7"/>
      <name val="MetaNormalLF-Roman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07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165" fontId="14" fillId="0" borderId="5">
      <alignment horizontal="left"/>
    </xf>
    <xf numFmtId="165" fontId="14" fillId="0" borderId="5">
      <alignment horizontal="left"/>
    </xf>
    <xf numFmtId="165" fontId="14" fillId="0" borderId="6">
      <alignment horizontal="left"/>
    </xf>
    <xf numFmtId="165" fontId="14" fillId="0" borderId="6">
      <alignment horizontal="left"/>
    </xf>
    <xf numFmtId="165" fontId="14" fillId="0" borderId="6">
      <alignment horizontal="left"/>
    </xf>
    <xf numFmtId="165" fontId="14" fillId="0" borderId="6">
      <alignment horizontal="left"/>
    </xf>
    <xf numFmtId="165" fontId="14" fillId="0" borderId="5">
      <alignment horizontal="left"/>
    </xf>
    <xf numFmtId="165" fontId="14" fillId="0" borderId="6">
      <alignment horizontal="left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166" fontId="14" fillId="0" borderId="5">
      <alignment horizontal="left"/>
    </xf>
    <xf numFmtId="166" fontId="14" fillId="0" borderId="5">
      <alignment horizontal="left"/>
    </xf>
    <xf numFmtId="166" fontId="14" fillId="0" borderId="6">
      <alignment horizontal="left"/>
    </xf>
    <xf numFmtId="166" fontId="14" fillId="0" borderId="6">
      <alignment horizontal="left"/>
    </xf>
    <xf numFmtId="166" fontId="14" fillId="0" borderId="6">
      <alignment horizontal="left"/>
    </xf>
    <xf numFmtId="166" fontId="14" fillId="0" borderId="6">
      <alignment horizontal="left"/>
    </xf>
    <xf numFmtId="166" fontId="14" fillId="0" borderId="5">
      <alignment horizontal="left"/>
    </xf>
    <xf numFmtId="166" fontId="14" fillId="0" borderId="6">
      <alignment horizontal="left"/>
    </xf>
    <xf numFmtId="167" fontId="14" fillId="0" borderId="5">
      <alignment horizontal="left"/>
    </xf>
    <xf numFmtId="167" fontId="14" fillId="0" borderId="5">
      <alignment horizontal="left"/>
    </xf>
    <xf numFmtId="167" fontId="14" fillId="0" borderId="6">
      <alignment horizontal="left"/>
    </xf>
    <xf numFmtId="167" fontId="14" fillId="0" borderId="6">
      <alignment horizontal="left"/>
    </xf>
    <xf numFmtId="167" fontId="14" fillId="0" borderId="6">
      <alignment horizontal="left"/>
    </xf>
    <xf numFmtId="167" fontId="14" fillId="0" borderId="6">
      <alignment horizontal="left"/>
    </xf>
    <xf numFmtId="167" fontId="14" fillId="0" borderId="5">
      <alignment horizontal="left"/>
    </xf>
    <xf numFmtId="167" fontId="14" fillId="0" borderId="6">
      <alignment horizontal="left"/>
    </xf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68" fontId="14" fillId="0" borderId="5">
      <alignment horizontal="left"/>
    </xf>
    <xf numFmtId="168" fontId="14" fillId="0" borderId="5">
      <alignment horizontal="left"/>
    </xf>
    <xf numFmtId="168" fontId="14" fillId="0" borderId="6">
      <alignment horizontal="left"/>
    </xf>
    <xf numFmtId="168" fontId="14" fillId="0" borderId="6">
      <alignment horizontal="left"/>
    </xf>
    <xf numFmtId="168" fontId="14" fillId="0" borderId="6">
      <alignment horizontal="left"/>
    </xf>
    <xf numFmtId="168" fontId="14" fillId="0" borderId="6">
      <alignment horizontal="left"/>
    </xf>
    <xf numFmtId="168" fontId="14" fillId="0" borderId="5">
      <alignment horizontal="left"/>
    </xf>
    <xf numFmtId="168" fontId="14" fillId="0" borderId="6">
      <alignment horizontal="left"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Alignment="0" applyProtection="0"/>
    <xf numFmtId="0" fontId="17" fillId="23" borderId="8" applyNumberFormat="0" applyAlignment="0" applyProtection="0"/>
    <xf numFmtId="0" fontId="18" fillId="10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5" fillId="25" borderId="10" applyNumberFormat="0" applyFont="0" applyAlignment="0" applyProtection="0"/>
    <xf numFmtId="0" fontId="26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9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indent="1"/>
    </xf>
    <xf numFmtId="3" fontId="6" fillId="3" borderId="1" xfId="0" applyNumberFormat="1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2"/>
    </xf>
    <xf numFmtId="3" fontId="6" fillId="4" borderId="1" xfId="0" applyNumberFormat="1" applyFont="1" applyFill="1" applyBorder="1" applyAlignment="1">
      <alignment horizontal="right" vertical="center" indent="1"/>
    </xf>
    <xf numFmtId="3" fontId="6" fillId="4" borderId="1" xfId="0" applyNumberFormat="1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indent="2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9" fillId="0" borderId="4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11" fillId="0" borderId="0" xfId="2" applyFont="1" applyFill="1" applyBorder="1" applyAlignment="1">
      <alignment horizontal="center" vertical="center" wrapText="1"/>
    </xf>
    <xf numFmtId="1" fontId="4" fillId="0" borderId="0" xfId="0" applyNumberFormat="1" applyFont="1" applyBorder="1"/>
    <xf numFmtId="0" fontId="11" fillId="0" borderId="0" xfId="2" applyFont="1" applyFill="1" applyBorder="1"/>
    <xf numFmtId="0" fontId="11" fillId="0" borderId="0" xfId="3" applyFont="1" applyBorder="1" applyAlignment="1">
      <alignment horizontal="center" vertical="center" wrapText="1"/>
    </xf>
    <xf numFmtId="164" fontId="12" fillId="0" borderId="0" xfId="3" applyNumberFormat="1" applyFont="1" applyBorder="1"/>
    <xf numFmtId="164" fontId="12" fillId="0" borderId="0" xfId="3" applyNumberFormat="1" applyFont="1"/>
    <xf numFmtId="1" fontId="4" fillId="0" borderId="0" xfId="0" applyNumberFormat="1" applyFont="1"/>
    <xf numFmtId="0" fontId="35" fillId="0" borderId="2" xfId="0" applyFont="1" applyBorder="1" applyAlignment="1">
      <alignment vertical="center"/>
    </xf>
    <xf numFmtId="0" fontId="36" fillId="0" borderId="0" xfId="0" applyFont="1"/>
    <xf numFmtId="169" fontId="6" fillId="4" borderId="1" xfId="0" applyNumberFormat="1" applyFont="1" applyFill="1" applyBorder="1" applyAlignment="1">
      <alignment horizontal="right" vertical="center" indent="1"/>
    </xf>
    <xf numFmtId="169" fontId="6" fillId="4" borderId="1" xfId="0" applyNumberFormat="1" applyFont="1" applyFill="1" applyBorder="1" applyAlignment="1">
      <alignment horizontal="right" vertical="center" wrapText="1" indent="1"/>
    </xf>
    <xf numFmtId="169" fontId="6" fillId="3" borderId="1" xfId="0" applyNumberFormat="1" applyFont="1" applyFill="1" applyBorder="1" applyAlignment="1">
      <alignment horizontal="right" vertical="center" wrapText="1" indent="1"/>
    </xf>
    <xf numFmtId="170" fontId="6" fillId="3" borderId="1" xfId="0" applyNumberFormat="1" applyFont="1" applyFill="1" applyBorder="1" applyAlignment="1">
      <alignment horizontal="right" vertical="center" indent="1"/>
    </xf>
    <xf numFmtId="170" fontId="6" fillId="4" borderId="1" xfId="0" applyNumberFormat="1" applyFont="1" applyFill="1" applyBorder="1" applyAlignment="1">
      <alignment horizontal="right" vertical="center" wrapText="1" indent="1"/>
    </xf>
    <xf numFmtId="170" fontId="6" fillId="3" borderId="1" xfId="0" applyNumberFormat="1" applyFont="1" applyFill="1" applyBorder="1" applyAlignment="1">
      <alignment horizontal="right" vertical="center" wrapText="1" indent="1"/>
    </xf>
    <xf numFmtId="170" fontId="6" fillId="4" borderId="1" xfId="0" applyNumberFormat="1" applyFont="1" applyFill="1" applyBorder="1" applyAlignment="1">
      <alignment horizontal="right" vertical="center" indent="1"/>
    </xf>
    <xf numFmtId="171" fontId="6" fillId="3" borderId="1" xfId="0" applyNumberFormat="1" applyFont="1" applyFill="1" applyBorder="1" applyAlignment="1">
      <alignment horizontal="right" vertical="center" wrapText="1" indent="1"/>
    </xf>
    <xf numFmtId="171" fontId="6" fillId="4" borderId="1" xfId="0" applyNumberFormat="1" applyFont="1" applyFill="1" applyBorder="1" applyAlignment="1">
      <alignment horizontal="right" vertical="center" wrapText="1" indent="1"/>
    </xf>
    <xf numFmtId="171" fontId="6" fillId="4" borderId="1" xfId="0" applyNumberFormat="1" applyFont="1" applyFill="1" applyBorder="1" applyAlignment="1">
      <alignment horizontal="right" vertical="center" indent="1"/>
    </xf>
    <xf numFmtId="172" fontId="6" fillId="3" borderId="1" xfId="0" applyNumberFormat="1" applyFont="1" applyFill="1" applyBorder="1" applyAlignment="1">
      <alignment horizontal="right" vertical="center" wrapText="1" indent="1"/>
    </xf>
    <xf numFmtId="172" fontId="6" fillId="4" borderId="1" xfId="0" applyNumberFormat="1" applyFont="1" applyFill="1" applyBorder="1" applyAlignment="1">
      <alignment horizontal="right" vertical="center" wrapText="1" inden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3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indent="1"/>
    </xf>
    <xf numFmtId="3" fontId="6" fillId="4" borderId="1" xfId="0" applyNumberFormat="1" applyFont="1" applyFill="1" applyBorder="1" applyAlignment="1">
      <alignment horizontal="right" vertical="center" wrapText="1" indent="1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172" fontId="6" fillId="3" borderId="1" xfId="0" applyNumberFormat="1" applyFont="1" applyFill="1" applyBorder="1" applyAlignment="1">
      <alignment horizontal="right" vertical="center" indent="1"/>
    </xf>
    <xf numFmtId="172" fontId="6" fillId="4" borderId="1" xfId="0" applyNumberFormat="1" applyFont="1" applyFill="1" applyBorder="1" applyAlignment="1">
      <alignment horizontal="right" vertical="center" indent="1"/>
    </xf>
    <xf numFmtId="0" fontId="3" fillId="0" borderId="0" xfId="1" applyFont="1" applyAlignment="1">
      <alignment vertical="center"/>
    </xf>
    <xf numFmtId="0" fontId="6" fillId="3" borderId="1" xfId="0" applyFont="1" applyFill="1" applyBorder="1" applyAlignment="1">
      <alignment horizontal="left" vertical="center" indent="2"/>
    </xf>
    <xf numFmtId="0" fontId="6" fillId="4" borderId="1" xfId="0" applyFont="1" applyFill="1" applyBorder="1" applyAlignment="1">
      <alignment horizontal="left" vertical="center" indent="2"/>
    </xf>
    <xf numFmtId="0" fontId="9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37" fillId="3" borderId="1" xfId="74" applyNumberFormat="1" applyFont="1" applyFill="1" applyBorder="1" applyAlignment="1">
      <alignment horizontal="left" vertical="center" indent="3"/>
    </xf>
    <xf numFmtId="3" fontId="37" fillId="4" borderId="1" xfId="74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9" fontId="6" fillId="3" borderId="1" xfId="0" applyNumberFormat="1" applyFont="1" applyFill="1" applyBorder="1" applyAlignment="1">
      <alignment horizontal="right" vertical="center" wrapText="1" indent="1"/>
    </xf>
    <xf numFmtId="169" fontId="6" fillId="4" borderId="1" xfId="0" applyNumberFormat="1" applyFont="1" applyFill="1" applyBorder="1" applyAlignment="1">
      <alignment horizontal="right" vertical="center" wrapText="1" indent="1"/>
    </xf>
    <xf numFmtId="169" fontId="6" fillId="3" borderId="1" xfId="0" applyNumberFormat="1" applyFont="1" applyFill="1" applyBorder="1" applyAlignment="1">
      <alignment horizontal="right" vertical="center" indent="1"/>
    </xf>
    <xf numFmtId="169" fontId="6" fillId="4" borderId="1" xfId="0" applyNumberFormat="1" applyFont="1" applyFill="1" applyBorder="1" applyAlignment="1">
      <alignment horizontal="right" vertical="center" indent="1"/>
    </xf>
    <xf numFmtId="3" fontId="6" fillId="4" borderId="1" xfId="0" quotePrefix="1" applyNumberFormat="1" applyFont="1" applyFill="1" applyBorder="1" applyAlignment="1">
      <alignment horizontal="right" vertical="center" wrapText="1" indent="1"/>
    </xf>
    <xf numFmtId="169" fontId="6" fillId="4" borderId="1" xfId="0" quotePrefix="1" applyNumberFormat="1" applyFont="1" applyFill="1" applyBorder="1" applyAlignment="1">
      <alignment horizontal="right" vertical="center" wrapText="1" indent="1"/>
    </xf>
    <xf numFmtId="3" fontId="6" fillId="3" borderId="1" xfId="0" quotePrefix="1" applyNumberFormat="1" applyFont="1" applyFill="1" applyBorder="1" applyAlignment="1">
      <alignment horizontal="right" vertical="center" indent="1"/>
    </xf>
    <xf numFmtId="169" fontId="6" fillId="3" borderId="1" xfId="0" quotePrefix="1" applyNumberFormat="1" applyFont="1" applyFill="1" applyBorder="1" applyAlignment="1">
      <alignment horizontal="right" vertical="center" indent="1"/>
    </xf>
    <xf numFmtId="3" fontId="6" fillId="3" borderId="1" xfId="0" quotePrefix="1" applyNumberFormat="1" applyFont="1" applyFill="1" applyBorder="1" applyAlignment="1">
      <alignment horizontal="right" vertical="center" wrapText="1" indent="1"/>
    </xf>
    <xf numFmtId="0" fontId="38" fillId="0" borderId="0" xfId="0" applyFont="1"/>
    <xf numFmtId="0" fontId="6" fillId="0" borderId="0" xfId="0" applyFont="1" applyAlignment="1">
      <alignment horizontal="right" indent="1"/>
    </xf>
    <xf numFmtId="0" fontId="6" fillId="0" borderId="0" xfId="0" quotePrefix="1" applyFont="1" applyAlignment="1">
      <alignment horizontal="right" indent="1"/>
    </xf>
    <xf numFmtId="0" fontId="5" fillId="0" borderId="0" xfId="1" applyFont="1"/>
    <xf numFmtId="0" fontId="9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3" fontId="40" fillId="3" borderId="1" xfId="0" applyNumberFormat="1" applyFont="1" applyFill="1" applyBorder="1" applyAlignment="1">
      <alignment horizontal="right" vertical="center" indent="1"/>
    </xf>
    <xf numFmtId="0" fontId="40" fillId="0" borderId="0" xfId="0" applyFont="1" applyAlignment="1">
      <alignment horizontal="right" indent="1"/>
    </xf>
    <xf numFmtId="0" fontId="40" fillId="0" borderId="0" xfId="0" quotePrefix="1" applyFont="1" applyAlignment="1">
      <alignment horizontal="right" indent="1"/>
    </xf>
    <xf numFmtId="169" fontId="6" fillId="3" borderId="18" xfId="0" applyNumberFormat="1" applyFont="1" applyFill="1" applyBorder="1" applyAlignment="1">
      <alignment horizontal="right" vertical="center" wrapText="1" indent="1"/>
    </xf>
    <xf numFmtId="169" fontId="6" fillId="3" borderId="1" xfId="0" quotePrefix="1" applyNumberFormat="1" applyFont="1" applyFill="1" applyBorder="1" applyAlignment="1">
      <alignment horizontal="right" vertical="center" wrapText="1" indent="1"/>
    </xf>
    <xf numFmtId="0" fontId="35" fillId="0" borderId="22" xfId="0" applyFont="1" applyBorder="1" applyAlignment="1">
      <alignment vertical="center"/>
    </xf>
    <xf numFmtId="169" fontId="40" fillId="4" borderId="1" xfId="0" applyNumberFormat="1" applyFont="1" applyFill="1" applyBorder="1" applyAlignment="1">
      <alignment horizontal="right" vertical="center" indent="1"/>
    </xf>
    <xf numFmtId="0" fontId="39" fillId="0" borderId="0" xfId="0" applyFont="1" applyBorder="1" applyAlignment="1">
      <alignment wrapText="1"/>
    </xf>
    <xf numFmtId="0" fontId="2" fillId="0" borderId="0" xfId="1"/>
    <xf numFmtId="3" fontId="6" fillId="4" borderId="23" xfId="0" quotePrefix="1" applyNumberFormat="1" applyFont="1" applyFill="1" applyBorder="1" applyAlignment="1">
      <alignment horizontal="right" vertical="center" wrapText="1" indent="1"/>
    </xf>
    <xf numFmtId="171" fontId="6" fillId="4" borderId="23" xfId="0" applyNumberFormat="1" applyFont="1" applyFill="1" applyBorder="1" applyAlignment="1">
      <alignment horizontal="right" vertical="center" indent="1"/>
    </xf>
    <xf numFmtId="169" fontId="6" fillId="4" borderId="23" xfId="0" applyNumberFormat="1" applyFont="1" applyFill="1" applyBorder="1" applyAlignment="1">
      <alignment horizontal="right" vertical="center" indent="1"/>
    </xf>
    <xf numFmtId="171" fontId="6" fillId="3" borderId="18" xfId="0" applyNumberFormat="1" applyFont="1" applyFill="1" applyBorder="1" applyAlignment="1">
      <alignment horizontal="right" vertical="center" wrapText="1" indent="1"/>
    </xf>
    <xf numFmtId="3" fontId="6" fillId="3" borderId="18" xfId="0" applyNumberFormat="1" applyFont="1" applyFill="1" applyBorder="1" applyAlignment="1">
      <alignment horizontal="right" vertical="center" wrapText="1" indent="1"/>
    </xf>
    <xf numFmtId="170" fontId="6" fillId="4" borderId="23" xfId="0" applyNumberFormat="1" applyFont="1" applyFill="1" applyBorder="1" applyAlignment="1">
      <alignment horizontal="right" vertical="center" indent="1"/>
    </xf>
    <xf numFmtId="3" fontId="6" fillId="4" borderId="23" xfId="0" applyNumberFormat="1" applyFont="1" applyFill="1" applyBorder="1" applyAlignment="1">
      <alignment horizontal="right" vertical="center" indent="1"/>
    </xf>
    <xf numFmtId="170" fontId="6" fillId="3" borderId="18" xfId="0" applyNumberFormat="1" applyFont="1" applyFill="1" applyBorder="1" applyAlignment="1">
      <alignment horizontal="right" vertical="center" indent="1"/>
    </xf>
    <xf numFmtId="3" fontId="6" fillId="3" borderId="18" xfId="0" applyNumberFormat="1" applyFont="1" applyFill="1" applyBorder="1" applyAlignment="1">
      <alignment horizontal="right" vertical="center" indent="1"/>
    </xf>
    <xf numFmtId="0" fontId="8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0" fontId="9" fillId="0" borderId="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</cellXfs>
  <cellStyles count="707">
    <cellStyle name="20 % - Akzent1 2" xfId="4"/>
    <cellStyle name="20 % - Akzent2 2" xfId="5"/>
    <cellStyle name="20 % - Akzent3 2" xfId="6"/>
    <cellStyle name="20 % - Akzent4 2" xfId="7"/>
    <cellStyle name="20 % - Akzent5 2" xfId="8"/>
    <cellStyle name="20 % - Akzent6 2" xfId="9"/>
    <cellStyle name="4" xfId="10"/>
    <cellStyle name="4_5225402107005(1)" xfId="11"/>
    <cellStyle name="4_DeckblattNeu" xfId="12"/>
    <cellStyle name="4_III_Tagesbetreuung_2010_Rev1" xfId="13"/>
    <cellStyle name="4_leertabellen_teil_iii" xfId="14"/>
    <cellStyle name="4_Merkmalsuebersicht_neu" xfId="15"/>
    <cellStyle name="4_Tab_III_1_1-10_neu_Endgueltig" xfId="16"/>
    <cellStyle name="4_tabellen_teil_iii_2011_l12" xfId="17"/>
    <cellStyle name="40 % - Akzent1 2" xfId="18"/>
    <cellStyle name="40 % - Akzent2 2" xfId="19"/>
    <cellStyle name="40 % - Akzent3 2" xfId="20"/>
    <cellStyle name="40 % - Akzent4 2" xfId="21"/>
    <cellStyle name="40 % - Akzent5 2" xfId="22"/>
    <cellStyle name="40 % - Akzent6 2" xfId="23"/>
    <cellStyle name="5" xfId="24"/>
    <cellStyle name="5_5225402107005(1)" xfId="25"/>
    <cellStyle name="5_DeckblattNeu" xfId="26"/>
    <cellStyle name="5_III_Tagesbetreuung_2010_Rev1" xfId="27"/>
    <cellStyle name="5_leertabellen_teil_iii" xfId="28"/>
    <cellStyle name="5_Merkmalsuebersicht_neu" xfId="29"/>
    <cellStyle name="5_Tab_III_1_1-10_neu_Endgueltig" xfId="30"/>
    <cellStyle name="5_tabellen_teil_iii_2011_l12" xfId="31"/>
    <cellStyle name="6" xfId="32"/>
    <cellStyle name="6_5225402107005(1)" xfId="33"/>
    <cellStyle name="6_DeckblattNeu" xfId="34"/>
    <cellStyle name="6_III_Tagesbetreuung_2010_Rev1" xfId="35"/>
    <cellStyle name="6_leertabellen_teil_iii" xfId="36"/>
    <cellStyle name="6_Merkmalsuebersicht_neu" xfId="37"/>
    <cellStyle name="6_Tab_III_1_1-10_neu_Endgueltig" xfId="38"/>
    <cellStyle name="6_tabellen_teil_iii_2011_l12" xfId="39"/>
    <cellStyle name="60 % - Akzent1 2" xfId="40"/>
    <cellStyle name="60 % - Akzent2 2" xfId="41"/>
    <cellStyle name="60 % - Akzent3 2" xfId="42"/>
    <cellStyle name="60 % - Akzent4 2" xfId="43"/>
    <cellStyle name="60 % - Akzent5 2" xfId="44"/>
    <cellStyle name="60 % - Akzent6 2" xfId="45"/>
    <cellStyle name="9" xfId="46"/>
    <cellStyle name="9_5225402107005(1)" xfId="47"/>
    <cellStyle name="9_DeckblattNeu" xfId="48"/>
    <cellStyle name="9_III_Tagesbetreuung_2010_Rev1" xfId="49"/>
    <cellStyle name="9_leertabellen_teil_iii" xfId="50"/>
    <cellStyle name="9_Merkmalsuebersicht_neu" xfId="51"/>
    <cellStyle name="9_Tab_III_1_1-10_neu_Endgueltig" xfId="52"/>
    <cellStyle name="9_tabellen_teil_iii_2011_l12" xfId="53"/>
    <cellStyle name="Akzent1 2" xfId="54"/>
    <cellStyle name="Akzent2 2" xfId="55"/>
    <cellStyle name="Akzent3 2" xfId="56"/>
    <cellStyle name="Akzent4 2" xfId="57"/>
    <cellStyle name="Akzent5 2" xfId="58"/>
    <cellStyle name="Akzent6 2" xfId="59"/>
    <cellStyle name="Ausgabe 2" xfId="60"/>
    <cellStyle name="Berechnung 2" xfId="61"/>
    <cellStyle name="Eingabe 2" xfId="62"/>
    <cellStyle name="Ergebnis 2" xfId="63"/>
    <cellStyle name="Erklärender Text 2" xfId="64"/>
    <cellStyle name="Gut 2" xfId="65"/>
    <cellStyle name="Hyperlink" xfId="1" builtinId="8"/>
    <cellStyle name="Hyperlink 2" xfId="66"/>
    <cellStyle name="Hyperlink 3" xfId="67"/>
    <cellStyle name="Hyperlink 4" xfId="68"/>
    <cellStyle name="Neutral 2" xfId="69"/>
    <cellStyle name="Notiz 2" xfId="70"/>
    <cellStyle name="Schlecht 2" xfId="71"/>
    <cellStyle name="Standard" xfId="0" builtinId="0"/>
    <cellStyle name="Standard 2" xfId="72"/>
    <cellStyle name="Standard 2 2" xfId="73"/>
    <cellStyle name="Standard 3" xfId="74"/>
    <cellStyle name="Standard 3 2" xfId="75"/>
    <cellStyle name="Standard 4" xfId="76"/>
    <cellStyle name="Standard 5" xfId="77"/>
    <cellStyle name="Standard 6" xfId="78"/>
    <cellStyle name="Standard_Tab_02_Teil3_1_1998" xfId="2"/>
    <cellStyle name="Standard_Tab_02_Teil3_1_2002" xfId="3"/>
    <cellStyle name="style1467306968194" xfId="79"/>
    <cellStyle name="style1467306968429" xfId="80"/>
    <cellStyle name="style1467306968523" xfId="81"/>
    <cellStyle name="style1467306968616" xfId="82"/>
    <cellStyle name="style1467306968726" xfId="83"/>
    <cellStyle name="style1467306968819" xfId="84"/>
    <cellStyle name="style1467306968913" xfId="85"/>
    <cellStyle name="style1467306968991" xfId="86"/>
    <cellStyle name="style1467306969085" xfId="87"/>
    <cellStyle name="style1467306969179" xfId="88"/>
    <cellStyle name="style1467306969257" xfId="89"/>
    <cellStyle name="style1467306969351" xfId="90"/>
    <cellStyle name="style1467306969413" xfId="91"/>
    <cellStyle name="style1467306969476" xfId="92"/>
    <cellStyle name="style1467306969554" xfId="93"/>
    <cellStyle name="style1467306969632" xfId="94"/>
    <cellStyle name="style1467306969694" xfId="95"/>
    <cellStyle name="style1467306969757" xfId="96"/>
    <cellStyle name="style1467306969866" xfId="97"/>
    <cellStyle name="style1467306969944" xfId="98"/>
    <cellStyle name="style1467306970038" xfId="99"/>
    <cellStyle name="style1467306970116" xfId="100"/>
    <cellStyle name="style1467306970210" xfId="101"/>
    <cellStyle name="style1467306970288" xfId="102"/>
    <cellStyle name="style1467306970366" xfId="103"/>
    <cellStyle name="style1467306970460" xfId="104"/>
    <cellStyle name="style1467306970538" xfId="105"/>
    <cellStyle name="style1467306970632" xfId="106"/>
    <cellStyle name="style1467306970710" xfId="107"/>
    <cellStyle name="style1467306970804" xfId="108"/>
    <cellStyle name="style1467306970882" xfId="109"/>
    <cellStyle name="style1467306970944" xfId="110"/>
    <cellStyle name="style1467306971054" xfId="111"/>
    <cellStyle name="style1467306971132" xfId="112"/>
    <cellStyle name="style1467306971210" xfId="113"/>
    <cellStyle name="style1467306971273" xfId="114"/>
    <cellStyle name="style1467306971335" xfId="115"/>
    <cellStyle name="style1467306971398" xfId="116"/>
    <cellStyle name="style1467306971491" xfId="117"/>
    <cellStyle name="style1467306971569" xfId="118"/>
    <cellStyle name="style1467306971663" xfId="119"/>
    <cellStyle name="style1467306971757" xfId="120"/>
    <cellStyle name="style1467306971835" xfId="121"/>
    <cellStyle name="style1467306971929" xfId="122"/>
    <cellStyle name="style1467306972023" xfId="123"/>
    <cellStyle name="style1467306972101" xfId="124"/>
    <cellStyle name="style1467306972382" xfId="125"/>
    <cellStyle name="style1467306972445" xfId="126"/>
    <cellStyle name="style1467306973273" xfId="127"/>
    <cellStyle name="style1467306973523" xfId="128"/>
    <cellStyle name="style1467306973601" xfId="129"/>
    <cellStyle name="style1467306973695" xfId="130"/>
    <cellStyle name="style1467306973773" xfId="131"/>
    <cellStyle name="style1467306973835" xfId="132"/>
    <cellStyle name="style1467306973898" xfId="133"/>
    <cellStyle name="style1467306973991" xfId="134"/>
    <cellStyle name="style1467306974070" xfId="135"/>
    <cellStyle name="style1467306974163" xfId="136"/>
    <cellStyle name="style1467306974226" xfId="137"/>
    <cellStyle name="style1467306974320" xfId="138"/>
    <cellStyle name="style1467306974398" xfId="139"/>
    <cellStyle name="style1467306974523" xfId="140"/>
    <cellStyle name="style1467306975054" xfId="141"/>
    <cellStyle name="style1467306975132" xfId="142"/>
    <cellStyle name="style1467306975195" xfId="143"/>
    <cellStyle name="style1467306975257" xfId="144"/>
    <cellStyle name="style1467306975320" xfId="145"/>
    <cellStyle name="style1467306975382" xfId="146"/>
    <cellStyle name="style1467306975460" xfId="147"/>
    <cellStyle name="style1467306976726" xfId="148"/>
    <cellStyle name="style1467306976788" xfId="149"/>
    <cellStyle name="style1467306977116" xfId="150"/>
    <cellStyle name="style1467306977210" xfId="151"/>
    <cellStyle name="style1467306977273" xfId="152"/>
    <cellStyle name="style1467306977335" xfId="153"/>
    <cellStyle name="style1467306977445" xfId="154"/>
    <cellStyle name="style1467306977507" xfId="155"/>
    <cellStyle name="style1467306980101" xfId="156"/>
    <cellStyle name="style1467306980273" xfId="157"/>
    <cellStyle name="style1467306981038" xfId="158"/>
    <cellStyle name="style1467307233948" xfId="159"/>
    <cellStyle name="style1467307234057" xfId="160"/>
    <cellStyle name="style1467307234135" xfId="161"/>
    <cellStyle name="style1467307234198" xfId="162"/>
    <cellStyle name="style1467307234276" xfId="163"/>
    <cellStyle name="style1467307234370" xfId="164"/>
    <cellStyle name="style1467307234510" xfId="165"/>
    <cellStyle name="style1467307234667" xfId="166"/>
    <cellStyle name="style1467307234823" xfId="167"/>
    <cellStyle name="style1467307234979" xfId="168"/>
    <cellStyle name="style1467307235135" xfId="169"/>
    <cellStyle name="style1467307235245" xfId="170"/>
    <cellStyle name="style1467307235323" xfId="171"/>
    <cellStyle name="style1467307235432" xfId="172"/>
    <cellStyle name="style1467307235604" xfId="173"/>
    <cellStyle name="style1467307235729" xfId="174"/>
    <cellStyle name="style1467307235854" xfId="175"/>
    <cellStyle name="style1467307235979" xfId="176"/>
    <cellStyle name="style1467307236104" xfId="177"/>
    <cellStyle name="style1467307236260" xfId="178"/>
    <cellStyle name="style1467307236370" xfId="179"/>
    <cellStyle name="style1467307236526" xfId="180"/>
    <cellStyle name="style1467307236682" xfId="181"/>
    <cellStyle name="style1467307236854" xfId="182"/>
    <cellStyle name="style1467307237010" xfId="183"/>
    <cellStyle name="style1467307237182" xfId="184"/>
    <cellStyle name="style1467307237339" xfId="185"/>
    <cellStyle name="style1467307237495" xfId="186"/>
    <cellStyle name="style1467307237667" xfId="187"/>
    <cellStyle name="style1467307237839" xfId="188"/>
    <cellStyle name="style1467307238010" xfId="189"/>
    <cellStyle name="style1467307238135" xfId="190"/>
    <cellStyle name="style1467307238292" xfId="191"/>
    <cellStyle name="style1467307238432" xfId="192"/>
    <cellStyle name="style1467307238557" xfId="193"/>
    <cellStyle name="style1467307238682" xfId="194"/>
    <cellStyle name="style1467307238807" xfId="195"/>
    <cellStyle name="style1467307239010" xfId="196"/>
    <cellStyle name="style1467307239182" xfId="197"/>
    <cellStyle name="style1467307239339" xfId="198"/>
    <cellStyle name="style1467307239510" xfId="199"/>
    <cellStyle name="style1467307239667" xfId="200"/>
    <cellStyle name="style1467307239823" xfId="201"/>
    <cellStyle name="style1467307240010" xfId="202"/>
    <cellStyle name="style1467307240182" xfId="203"/>
    <cellStyle name="style1467307240339" xfId="204"/>
    <cellStyle name="style1467307240839" xfId="205"/>
    <cellStyle name="style1467307240964" xfId="206"/>
    <cellStyle name="style1467307242698" xfId="207"/>
    <cellStyle name="style1467307242870" xfId="208"/>
    <cellStyle name="style1467307243026" xfId="209"/>
    <cellStyle name="style1467307243182" xfId="210"/>
    <cellStyle name="style1467307243354" xfId="211"/>
    <cellStyle name="style1467307243479" xfId="212"/>
    <cellStyle name="style1467307243589" xfId="213"/>
    <cellStyle name="style1467307243760" xfId="214"/>
    <cellStyle name="style1467307243932" xfId="215"/>
    <cellStyle name="style1467307244104" xfId="216"/>
    <cellStyle name="style1467307244245" xfId="217"/>
    <cellStyle name="style1467307244401" xfId="218"/>
    <cellStyle name="style1467307244573" xfId="219"/>
    <cellStyle name="style1467307244776" xfId="220"/>
    <cellStyle name="style1467307246073" xfId="221"/>
    <cellStyle name="style1467307246198" xfId="222"/>
    <cellStyle name="style1467307246307" xfId="223"/>
    <cellStyle name="style1467307246432" xfId="224"/>
    <cellStyle name="style1467307246557" xfId="225"/>
    <cellStyle name="style1467307246682" xfId="226"/>
    <cellStyle name="style1467307246807" xfId="227"/>
    <cellStyle name="style1467307249261" xfId="228"/>
    <cellStyle name="style1467307249386" xfId="229"/>
    <cellStyle name="style1467307250011" xfId="230"/>
    <cellStyle name="style1467307250198" xfId="231"/>
    <cellStyle name="style1467307250323" xfId="232"/>
    <cellStyle name="style1467307250448" xfId="233"/>
    <cellStyle name="style1467307250620" xfId="234"/>
    <cellStyle name="style1467307250745" xfId="235"/>
    <cellStyle name="style1467307257917" xfId="236"/>
    <cellStyle name="style1467307258011" xfId="237"/>
    <cellStyle name="style1467307259448" xfId="238"/>
    <cellStyle name="style1467963868888" xfId="259"/>
    <cellStyle name="style1467963869013" xfId="260"/>
    <cellStyle name="style1467963869138" xfId="265"/>
    <cellStyle name="style1467963869263" xfId="266"/>
    <cellStyle name="style1467963873139" xfId="253"/>
    <cellStyle name="style1467963873232" xfId="254"/>
    <cellStyle name="style1467963873342" xfId="255"/>
    <cellStyle name="style1467963873420" xfId="256"/>
    <cellStyle name="style1467963873514" xfId="258"/>
    <cellStyle name="style1467963873639" xfId="261"/>
    <cellStyle name="style1467963873764" xfId="262"/>
    <cellStyle name="style1467963873982" xfId="264"/>
    <cellStyle name="style1467963874123" xfId="267"/>
    <cellStyle name="style1467963874217" xfId="268"/>
    <cellStyle name="style1467963874342" xfId="270"/>
    <cellStyle name="style1467963874670" xfId="257"/>
    <cellStyle name="style1467963874795" xfId="263"/>
    <cellStyle name="style1467963874967" xfId="269"/>
    <cellStyle name="style1467963876311" xfId="286"/>
    <cellStyle name="style1467963876576" xfId="284"/>
    <cellStyle name="style1467963876686" xfId="285"/>
    <cellStyle name="style1467963876826" xfId="287"/>
    <cellStyle name="style1467963876967" xfId="288"/>
    <cellStyle name="style1467963877139" xfId="289"/>
    <cellStyle name="style1467963877326" xfId="290"/>
    <cellStyle name="style1468244005493" xfId="249"/>
    <cellStyle name="style1468244005696" xfId="250"/>
    <cellStyle name="style1468244005868" xfId="251"/>
    <cellStyle name="style1468244006025" xfId="252"/>
    <cellStyle name="style1468244011025" xfId="247"/>
    <cellStyle name="style1468244011150" xfId="248"/>
    <cellStyle name="style1468244011290" xfId="291"/>
    <cellStyle name="style1468244011384" xfId="273"/>
    <cellStyle name="style1468244011509" xfId="272"/>
    <cellStyle name="style1468244011634" xfId="274"/>
    <cellStyle name="style1468244011759" xfId="292"/>
    <cellStyle name="style1468244011853" xfId="278"/>
    <cellStyle name="style1468244011962" xfId="275"/>
    <cellStyle name="style1468244012087" xfId="276"/>
    <cellStyle name="style1468244013947" xfId="279"/>
    <cellStyle name="style1468244014228" xfId="271"/>
    <cellStyle name="style1468244014337" xfId="277"/>
    <cellStyle name="style1468244014462" xfId="280"/>
    <cellStyle name="style1468244014619" xfId="281"/>
    <cellStyle name="style1468244014744" xfId="282"/>
    <cellStyle name="style1468244014900" xfId="283"/>
    <cellStyle name="style1471268566043" xfId="526"/>
    <cellStyle name="style1471268566387" xfId="525"/>
    <cellStyle name="style1471268566528" xfId="524"/>
    <cellStyle name="style1471268566684" xfId="523"/>
    <cellStyle name="style1471268566965" xfId="522"/>
    <cellStyle name="style1471268567137" xfId="521"/>
    <cellStyle name="style1471268567262" xfId="520"/>
    <cellStyle name="style1471268567418" xfId="519"/>
    <cellStyle name="style1471268567559" xfId="518"/>
    <cellStyle name="style1471268567715" xfId="517"/>
    <cellStyle name="style1471268567872" xfId="516"/>
    <cellStyle name="style1471268568028" xfId="515"/>
    <cellStyle name="style1471268568184" xfId="514"/>
    <cellStyle name="style1471268568325" xfId="513"/>
    <cellStyle name="style1471268568497" xfId="512"/>
    <cellStyle name="style1471268568653" xfId="511"/>
    <cellStyle name="style1471268568872" xfId="510"/>
    <cellStyle name="style1471268569106" xfId="509"/>
    <cellStyle name="style1471268569231" xfId="508"/>
    <cellStyle name="style1471268569356" xfId="507"/>
    <cellStyle name="style1471268569481" xfId="506"/>
    <cellStyle name="style1471268569590" xfId="505"/>
    <cellStyle name="style1471268569747" xfId="504"/>
    <cellStyle name="style1471268569872" xfId="503"/>
    <cellStyle name="style1471268570012" xfId="502"/>
    <cellStyle name="style1471268570153" xfId="501"/>
    <cellStyle name="style1471268570293" xfId="500"/>
    <cellStyle name="style1471268570434" xfId="499"/>
    <cellStyle name="style1471268570684" xfId="498"/>
    <cellStyle name="style1471268570840" xfId="497"/>
    <cellStyle name="style1471268570965" xfId="496"/>
    <cellStyle name="style1471268571106" xfId="495"/>
    <cellStyle name="style1471268571231" xfId="494"/>
    <cellStyle name="style1471268571372" xfId="493"/>
    <cellStyle name="style1471268571497" xfId="492"/>
    <cellStyle name="style1471268571637" xfId="491"/>
    <cellStyle name="style1471268571762" xfId="490"/>
    <cellStyle name="style1471268571997" xfId="489"/>
    <cellStyle name="style1471268572106" xfId="488"/>
    <cellStyle name="style1471268572200" xfId="487"/>
    <cellStyle name="style1471268572340" xfId="486"/>
    <cellStyle name="style1471268572465" xfId="485"/>
    <cellStyle name="style1471268572622" xfId="484"/>
    <cellStyle name="style1471268572794" xfId="483"/>
    <cellStyle name="style1471268573059" xfId="482"/>
    <cellStyle name="style1471268573153" xfId="481"/>
    <cellStyle name="style1471268573262" xfId="480"/>
    <cellStyle name="style1471268573387" xfId="479"/>
    <cellStyle name="style1471268573528" xfId="478"/>
    <cellStyle name="style1471268573684" xfId="477"/>
    <cellStyle name="style1471268573825" xfId="476"/>
    <cellStyle name="style1471268573950" xfId="475"/>
    <cellStyle name="style1471268574075" xfId="474"/>
    <cellStyle name="style1471268574200" xfId="473"/>
    <cellStyle name="style1471268574340" xfId="472"/>
    <cellStyle name="style1471268574465" xfId="471"/>
    <cellStyle name="style1471268574606" xfId="470"/>
    <cellStyle name="style1471268574731" xfId="469"/>
    <cellStyle name="style1471268574856" xfId="468"/>
    <cellStyle name="style1471268575075" xfId="467"/>
    <cellStyle name="style1471268575231" xfId="466"/>
    <cellStyle name="style1471268575356" xfId="465"/>
    <cellStyle name="style1471268575481" xfId="464"/>
    <cellStyle name="style1471268575606" xfId="463"/>
    <cellStyle name="style1471268575747" xfId="462"/>
    <cellStyle name="style1471268575840" xfId="461"/>
    <cellStyle name="style1471268576059" xfId="460"/>
    <cellStyle name="style1471268576200" xfId="459"/>
    <cellStyle name="style1471268576325" xfId="458"/>
    <cellStyle name="style1471268576450" xfId="457"/>
    <cellStyle name="style1471268576590" xfId="456"/>
    <cellStyle name="style1471268576809" xfId="455"/>
    <cellStyle name="style1471268576903" xfId="454"/>
    <cellStyle name="style1471268576997" xfId="453"/>
    <cellStyle name="style1471268577122" xfId="452"/>
    <cellStyle name="style1471268577215" xfId="451"/>
    <cellStyle name="style1471268577294" xfId="450"/>
    <cellStyle name="style1471268577387" xfId="449"/>
    <cellStyle name="style1471268577512" xfId="448"/>
    <cellStyle name="style1471268577606" xfId="447"/>
    <cellStyle name="style1471268577700" xfId="446"/>
    <cellStyle name="style1471268577809" xfId="445"/>
    <cellStyle name="style1471268577934" xfId="444"/>
    <cellStyle name="style1471268578309" xfId="443"/>
    <cellStyle name="style1471268578419" xfId="442"/>
    <cellStyle name="style1471268578512" xfId="441"/>
    <cellStyle name="style1471268578637" xfId="440"/>
    <cellStyle name="style1471268578747" xfId="439"/>
    <cellStyle name="style1471268579169" xfId="438"/>
    <cellStyle name="style1471268579309" xfId="437"/>
    <cellStyle name="style1471268579466" xfId="436"/>
    <cellStyle name="style1471268579653" xfId="435"/>
    <cellStyle name="style1471268579778" xfId="434"/>
    <cellStyle name="style1471268580044" xfId="433"/>
    <cellStyle name="style1471268580184" xfId="432"/>
    <cellStyle name="style1471268580309" xfId="431"/>
    <cellStyle name="style1471268580403" xfId="430"/>
    <cellStyle name="style1471268580512" xfId="429"/>
    <cellStyle name="style1471268580606" xfId="428"/>
    <cellStyle name="style1471268580716" xfId="427"/>
    <cellStyle name="style1471268580794" xfId="426"/>
    <cellStyle name="style1471268580934" xfId="425"/>
    <cellStyle name="style1471268581028" xfId="424"/>
    <cellStyle name="style1471268581262" xfId="423"/>
    <cellStyle name="style1471268581356" xfId="422"/>
    <cellStyle name="style1471268581450" xfId="421"/>
    <cellStyle name="style1471268582122" xfId="420"/>
    <cellStyle name="style1471268582809" xfId="419"/>
    <cellStyle name="style1471268582997" xfId="418"/>
    <cellStyle name="style1471268583137" xfId="417"/>
    <cellStyle name="style1471268583294" xfId="416"/>
    <cellStyle name="style1471268583466" xfId="415"/>
    <cellStyle name="style1471268583606" xfId="414"/>
    <cellStyle name="style1471268583684" xfId="413"/>
    <cellStyle name="style1471268583856" xfId="412"/>
    <cellStyle name="style1471268584059" xfId="411"/>
    <cellStyle name="style1471268584169" xfId="293"/>
    <cellStyle name="style1471270096682" xfId="294"/>
    <cellStyle name="style1471270096885" xfId="295"/>
    <cellStyle name="style1471270097042" xfId="296"/>
    <cellStyle name="style1471270097260" xfId="297"/>
    <cellStyle name="style1471270097479" xfId="298"/>
    <cellStyle name="style1471270097620" xfId="299"/>
    <cellStyle name="style1471270097760" xfId="300"/>
    <cellStyle name="style1471270097995" xfId="301"/>
    <cellStyle name="style1471270098182" xfId="302"/>
    <cellStyle name="style1471270098370" xfId="303"/>
    <cellStyle name="style1471270098573" xfId="304"/>
    <cellStyle name="style1471270098713" xfId="305"/>
    <cellStyle name="style1471270098917" xfId="306"/>
    <cellStyle name="style1471270099026" xfId="307"/>
    <cellStyle name="style1471270099198" xfId="308"/>
    <cellStyle name="style1471270099354" xfId="309"/>
    <cellStyle name="style1471270099510" xfId="310"/>
    <cellStyle name="style1471270099698" xfId="311"/>
    <cellStyle name="style1471270099807" xfId="312"/>
    <cellStyle name="style1471270099995" xfId="313"/>
    <cellStyle name="style1471270100151" xfId="314"/>
    <cellStyle name="style1471270100307" xfId="315"/>
    <cellStyle name="style1471270100479" xfId="316"/>
    <cellStyle name="style1471270100604" xfId="317"/>
    <cellStyle name="style1471270100729" xfId="318"/>
    <cellStyle name="style1471270100839" xfId="319"/>
    <cellStyle name="style1471270100995" xfId="320"/>
    <cellStyle name="style1471270101135" xfId="321"/>
    <cellStyle name="style1471270101339" xfId="322"/>
    <cellStyle name="style1471270101542" xfId="323"/>
    <cellStyle name="style1471270101745" xfId="324"/>
    <cellStyle name="style1471270101964" xfId="325"/>
    <cellStyle name="style1471270102151" xfId="326"/>
    <cellStyle name="style1471270102339" xfId="327"/>
    <cellStyle name="style1471270102557" xfId="328"/>
    <cellStyle name="style1471270102760" xfId="329"/>
    <cellStyle name="style1471270102964" xfId="330"/>
    <cellStyle name="style1471270103214" xfId="331"/>
    <cellStyle name="style1471270103370" xfId="332"/>
    <cellStyle name="style1471270103542" xfId="333"/>
    <cellStyle name="style1471270103745" xfId="334"/>
    <cellStyle name="style1471270103885" xfId="335"/>
    <cellStyle name="style1471270104089" xfId="336"/>
    <cellStyle name="style1471270104292" xfId="337"/>
    <cellStyle name="style1471270104573" xfId="338"/>
    <cellStyle name="style1471270104729" xfId="339"/>
    <cellStyle name="style1471270104885" xfId="340"/>
    <cellStyle name="style1471270105057" xfId="341"/>
    <cellStyle name="style1471270105260" xfId="342"/>
    <cellStyle name="style1471270105479" xfId="343"/>
    <cellStyle name="style1471270105682" xfId="344"/>
    <cellStyle name="style1471270105885" xfId="345"/>
    <cellStyle name="style1471270106089" xfId="346"/>
    <cellStyle name="style1471270106229" xfId="347"/>
    <cellStyle name="style1471270106417" xfId="348"/>
    <cellStyle name="style1471270106635" xfId="349"/>
    <cellStyle name="style1471270106839" xfId="350"/>
    <cellStyle name="style1471270107057" xfId="351"/>
    <cellStyle name="style1471270107260" xfId="352"/>
    <cellStyle name="style1471270107464" xfId="353"/>
    <cellStyle name="style1471270107682" xfId="354"/>
    <cellStyle name="style1471270107886" xfId="355"/>
    <cellStyle name="style1471270108057" xfId="356"/>
    <cellStyle name="style1471270108261" xfId="357"/>
    <cellStyle name="style1471270108479" xfId="358"/>
    <cellStyle name="style1471270108620" xfId="359"/>
    <cellStyle name="style1471270108792" xfId="360"/>
    <cellStyle name="style1471270108995" xfId="361"/>
    <cellStyle name="style1471270109198" xfId="362"/>
    <cellStyle name="style1471270109401" xfId="363"/>
    <cellStyle name="style1471270109620" xfId="364"/>
    <cellStyle name="style1471270109807" xfId="365"/>
    <cellStyle name="style1471270109964" xfId="366"/>
    <cellStyle name="style1471270110104" xfId="367"/>
    <cellStyle name="style1471270110323" xfId="368"/>
    <cellStyle name="style1471270110479" xfId="369"/>
    <cellStyle name="style1471270110636" xfId="370"/>
    <cellStyle name="style1471270110792" xfId="371"/>
    <cellStyle name="style1471270110995" xfId="372"/>
    <cellStyle name="style1471270111151" xfId="373"/>
    <cellStyle name="style1471270111292" xfId="374"/>
    <cellStyle name="style1471270111417" xfId="375"/>
    <cellStyle name="style1471270111526" xfId="376"/>
    <cellStyle name="style1471270111682" xfId="377"/>
    <cellStyle name="style1471270111823" xfId="378"/>
    <cellStyle name="style1471270111979" xfId="379"/>
    <cellStyle name="style1471270112182" xfId="380"/>
    <cellStyle name="style1471270112370" xfId="381"/>
    <cellStyle name="style1471270112682" xfId="382"/>
    <cellStyle name="style1471270112901" xfId="383"/>
    <cellStyle name="style1471270113042" xfId="384"/>
    <cellStyle name="style1471270113245" xfId="385"/>
    <cellStyle name="style1471270113448" xfId="386"/>
    <cellStyle name="style1471270113698" xfId="387"/>
    <cellStyle name="style1471270113901" xfId="388"/>
    <cellStyle name="style1471270113995" xfId="389"/>
    <cellStyle name="style1471270114073" xfId="390"/>
    <cellStyle name="style1471270114167" xfId="391"/>
    <cellStyle name="style1471270114261" xfId="392"/>
    <cellStyle name="style1471270114401" xfId="393"/>
    <cellStyle name="style1471270114558" xfId="394"/>
    <cellStyle name="style1471270114761" xfId="395"/>
    <cellStyle name="style1471270114901" xfId="396"/>
    <cellStyle name="style1471270115073" xfId="397"/>
    <cellStyle name="style1471270115323" xfId="398"/>
    <cellStyle name="style1471270115479" xfId="399"/>
    <cellStyle name="style1471270115620" xfId="400"/>
    <cellStyle name="style1471270117089" xfId="401"/>
    <cellStyle name="style1471270117245" xfId="402"/>
    <cellStyle name="style1471270117417" xfId="403"/>
    <cellStyle name="style1471270117573" xfId="404"/>
    <cellStyle name="style1471270117698" xfId="405"/>
    <cellStyle name="style1471270117823" xfId="406"/>
    <cellStyle name="style1471270117979" xfId="407"/>
    <cellStyle name="style1471270118136" xfId="408"/>
    <cellStyle name="style1471270118323" xfId="409"/>
    <cellStyle name="style1471270118479" xfId="410"/>
    <cellStyle name="style1471439509416" xfId="706"/>
    <cellStyle name="style1471439509682" xfId="705"/>
    <cellStyle name="style1471439509854" xfId="704"/>
    <cellStyle name="style1471439510057" xfId="703"/>
    <cellStyle name="style1471439510291" xfId="702"/>
    <cellStyle name="style1471439510494" xfId="701"/>
    <cellStyle name="style1471439510666" xfId="700"/>
    <cellStyle name="style1471439510901" xfId="699"/>
    <cellStyle name="style1471439511151" xfId="698"/>
    <cellStyle name="style1471439511369" xfId="697"/>
    <cellStyle name="style1471439511557" xfId="696"/>
    <cellStyle name="style1471439511682" xfId="695"/>
    <cellStyle name="style1471439511807" xfId="694"/>
    <cellStyle name="style1471439512010" xfId="693"/>
    <cellStyle name="style1471439512229" xfId="692"/>
    <cellStyle name="style1471439512385" xfId="691"/>
    <cellStyle name="style1471439512541" xfId="690"/>
    <cellStyle name="style1471439512760" xfId="689"/>
    <cellStyle name="style1471439512916" xfId="688"/>
    <cellStyle name="style1471439513073" xfId="687"/>
    <cellStyle name="style1471439513260" xfId="686"/>
    <cellStyle name="style1471439513463" xfId="685"/>
    <cellStyle name="style1471439513588" xfId="684"/>
    <cellStyle name="style1471439513698" xfId="683"/>
    <cellStyle name="style1471439513901" xfId="682"/>
    <cellStyle name="style1471439514119" xfId="681"/>
    <cellStyle name="style1471439514338" xfId="680"/>
    <cellStyle name="style1471439514541" xfId="679"/>
    <cellStyle name="style1471439514682" xfId="678"/>
    <cellStyle name="style1471439514791" xfId="677"/>
    <cellStyle name="style1471439514901" xfId="676"/>
    <cellStyle name="style1471439515026" xfId="675"/>
    <cellStyle name="style1471439515135" xfId="674"/>
    <cellStyle name="style1471439515244" xfId="673"/>
    <cellStyle name="style1471439515369" xfId="672"/>
    <cellStyle name="style1471439515479" xfId="671"/>
    <cellStyle name="style1471439515588" xfId="670"/>
    <cellStyle name="style1471439515713" xfId="669"/>
    <cellStyle name="style1471439515823" xfId="668"/>
    <cellStyle name="style1471439515932" xfId="667"/>
    <cellStyle name="style1471439516026" xfId="666"/>
    <cellStyle name="style1471439516151" xfId="665"/>
    <cellStyle name="style1471439516323" xfId="664"/>
    <cellStyle name="style1471439516541" xfId="663"/>
    <cellStyle name="style1471439516745" xfId="662"/>
    <cellStyle name="style1471439516963" xfId="661"/>
    <cellStyle name="style1471439517182" xfId="660"/>
    <cellStyle name="style1471439517338" xfId="659"/>
    <cellStyle name="style1471439517526" xfId="658"/>
    <cellStyle name="style1471439517745" xfId="657"/>
    <cellStyle name="style1471439517901" xfId="656"/>
    <cellStyle name="style1471439518026" xfId="655"/>
    <cellStyle name="style1471439518182" xfId="654"/>
    <cellStyle name="style1471439518354" xfId="653"/>
    <cellStyle name="style1471439518526" xfId="652"/>
    <cellStyle name="style1471439518760" xfId="651"/>
    <cellStyle name="style1471439518901" xfId="650"/>
    <cellStyle name="style1471439519026" xfId="649"/>
    <cellStyle name="style1471439519151" xfId="648"/>
    <cellStyle name="style1471439519323" xfId="647"/>
    <cellStyle name="style1471439519510" xfId="646"/>
    <cellStyle name="style1471439519729" xfId="645"/>
    <cellStyle name="style1471439519948" xfId="644"/>
    <cellStyle name="style1471439520166" xfId="643"/>
    <cellStyle name="style1471439520448" xfId="642"/>
    <cellStyle name="style1471439520620" xfId="641"/>
    <cellStyle name="style1471439520807" xfId="640"/>
    <cellStyle name="style1471439521026" xfId="639"/>
    <cellStyle name="style1471439521307" xfId="638"/>
    <cellStyle name="style1471439521526" xfId="637"/>
    <cellStyle name="style1471439521745" xfId="636"/>
    <cellStyle name="style1471439521963" xfId="635"/>
    <cellStyle name="style1471439522401" xfId="634"/>
    <cellStyle name="style1471439522510" xfId="633"/>
    <cellStyle name="style1471439522620" xfId="632"/>
    <cellStyle name="style1471439522745" xfId="631"/>
    <cellStyle name="style1471439523088" xfId="630"/>
    <cellStyle name="style1471439523260" xfId="629"/>
    <cellStyle name="style1471439523448" xfId="628"/>
    <cellStyle name="style1471439523995" xfId="627"/>
    <cellStyle name="style1471439524213" xfId="626"/>
    <cellStyle name="style1471439524432" xfId="625"/>
    <cellStyle name="style1471439524651" xfId="624"/>
    <cellStyle name="style1471439524854" xfId="623"/>
    <cellStyle name="style1471439524963" xfId="622"/>
    <cellStyle name="style1471439525088" xfId="621"/>
    <cellStyle name="style1471439525213" xfId="620"/>
    <cellStyle name="style1471439525651" xfId="619"/>
    <cellStyle name="style1471439525745" xfId="618"/>
    <cellStyle name="style1471439567214" xfId="527"/>
    <cellStyle name="style1471439567511" xfId="528"/>
    <cellStyle name="style1471439567667" xfId="529"/>
    <cellStyle name="style1471439567870" xfId="530"/>
    <cellStyle name="style1471439568089" xfId="531"/>
    <cellStyle name="style1471439568308" xfId="532"/>
    <cellStyle name="style1471439568402" xfId="533"/>
    <cellStyle name="style1471439568542" xfId="534"/>
    <cellStyle name="style1471439568652" xfId="535"/>
    <cellStyle name="style1471439568792" xfId="536"/>
    <cellStyle name="style1471439568964" xfId="537"/>
    <cellStyle name="style1471439569152" xfId="538"/>
    <cellStyle name="style1471439569355" xfId="539"/>
    <cellStyle name="style1471439569574" xfId="540"/>
    <cellStyle name="style1471439569792" xfId="541"/>
    <cellStyle name="style1471439569949" xfId="542"/>
    <cellStyle name="style1471439570121" xfId="543"/>
    <cellStyle name="style1471439570339" xfId="544"/>
    <cellStyle name="style1471439570496" xfId="545"/>
    <cellStyle name="style1471439570714" xfId="546"/>
    <cellStyle name="style1471439570902" xfId="547"/>
    <cellStyle name="style1471439571011" xfId="548"/>
    <cellStyle name="style1471439571167" xfId="549"/>
    <cellStyle name="style1471439571386" xfId="550"/>
    <cellStyle name="style1471439571605" xfId="551"/>
    <cellStyle name="style1471439571824" xfId="552"/>
    <cellStyle name="style1471439572042" xfId="553"/>
    <cellStyle name="style1471439572261" xfId="554"/>
    <cellStyle name="style1471439572464" xfId="555"/>
    <cellStyle name="style1471439572683" xfId="556"/>
    <cellStyle name="style1471439572902" xfId="557"/>
    <cellStyle name="style1471439573121" xfId="558"/>
    <cellStyle name="style1471439573339" xfId="559"/>
    <cellStyle name="style1471439573558" xfId="560"/>
    <cellStyle name="style1471439573777" xfId="561"/>
    <cellStyle name="style1471439573980" xfId="562"/>
    <cellStyle name="style1471439574199" xfId="563"/>
    <cellStyle name="style1471439574402" xfId="564"/>
    <cellStyle name="style1471439574636" xfId="565"/>
    <cellStyle name="style1471439574839" xfId="566"/>
    <cellStyle name="style1471439574996" xfId="567"/>
    <cellStyle name="style1471439575152" xfId="568"/>
    <cellStyle name="style1471439575324" xfId="569"/>
    <cellStyle name="style1471439575527" xfId="570"/>
    <cellStyle name="style1471439575746" xfId="571"/>
    <cellStyle name="style1471439575964" xfId="572"/>
    <cellStyle name="style1471439576183" xfId="573"/>
    <cellStyle name="style1471439576339" xfId="574"/>
    <cellStyle name="style1471439576511" xfId="575"/>
    <cellStyle name="style1471439576730" xfId="576"/>
    <cellStyle name="style1471439576949" xfId="577"/>
    <cellStyle name="style1471439577136" xfId="578"/>
    <cellStyle name="style1471439577246" xfId="579"/>
    <cellStyle name="style1471439577402" xfId="580"/>
    <cellStyle name="style1471439577605" xfId="581"/>
    <cellStyle name="style1471439577839" xfId="582"/>
    <cellStyle name="style1471439578058" xfId="583"/>
    <cellStyle name="style1471439578277" xfId="584"/>
    <cellStyle name="style1471439578480" xfId="585"/>
    <cellStyle name="style1471439578699" xfId="586"/>
    <cellStyle name="style1471439578918" xfId="587"/>
    <cellStyle name="style1471439579136" xfId="588"/>
    <cellStyle name="style1471439579339" xfId="589"/>
    <cellStyle name="style1471439579543" xfId="590"/>
    <cellStyle name="style1471439579714" xfId="591"/>
    <cellStyle name="style1471439579902" xfId="592"/>
    <cellStyle name="style1471439580105" xfId="593"/>
    <cellStyle name="style1471439580324" xfId="594"/>
    <cellStyle name="style1471439580605" xfId="595"/>
    <cellStyle name="style1471439580761" xfId="596"/>
    <cellStyle name="style1471439580964" xfId="597"/>
    <cellStyle name="style1471439581183" xfId="598"/>
    <cellStyle name="style1471439581590" xfId="599"/>
    <cellStyle name="style1471439581761" xfId="600"/>
    <cellStyle name="style1471439581918" xfId="601"/>
    <cellStyle name="style1471439582261" xfId="602"/>
    <cellStyle name="style1471439582480" xfId="603"/>
    <cellStyle name="style1471439582730" xfId="604"/>
    <cellStyle name="style1471439583246" xfId="605"/>
    <cellStyle name="style1471439583465" xfId="606"/>
    <cellStyle name="style1471439583683" xfId="607"/>
    <cellStyle name="style1471439583886" xfId="608"/>
    <cellStyle name="style1471439584121" xfId="609"/>
    <cellStyle name="style1471439584324" xfId="610"/>
    <cellStyle name="style1471439584543" xfId="611"/>
    <cellStyle name="style1471439584761" xfId="612"/>
    <cellStyle name="style1471439585433" xfId="613"/>
    <cellStyle name="style1471439586074" xfId="614"/>
    <cellStyle name="style1471439586824" xfId="615"/>
    <cellStyle name="style1471439588262" xfId="616"/>
    <cellStyle name="style1471439588387" xfId="617"/>
    <cellStyle name="Überschrift 1 2" xfId="239"/>
    <cellStyle name="Überschrift 2 2" xfId="240"/>
    <cellStyle name="Überschrift 3 2" xfId="241"/>
    <cellStyle name="Überschrift 4 2" xfId="242"/>
    <cellStyle name="Überschrift 5" xfId="243"/>
    <cellStyle name="Verknüpfte Zelle 2" xfId="244"/>
    <cellStyle name="Warnender Text 2" xfId="245"/>
    <cellStyle name="Zelle überprüfen 2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4"/>
  <sheetViews>
    <sheetView tabSelected="1" workbookViewId="0"/>
  </sheetViews>
  <sheetFormatPr baseColWidth="10" defaultColWidth="10.81640625" defaultRowHeight="14"/>
  <cols>
    <col min="1" max="1" width="11.1796875" style="71" customWidth="1"/>
    <col min="2" max="2" width="133.54296875" style="40" customWidth="1"/>
    <col min="3" max="16384" width="10.81640625" style="40"/>
  </cols>
  <sheetData>
    <row r="2" spans="1:2" ht="18">
      <c r="B2" s="70" t="s">
        <v>119</v>
      </c>
    </row>
    <row r="3" spans="1:2">
      <c r="A3" s="71" t="s">
        <v>51</v>
      </c>
      <c r="B3" s="41"/>
    </row>
    <row r="4" spans="1:2">
      <c r="A4" s="72" t="s">
        <v>66</v>
      </c>
      <c r="B4" s="73" t="s">
        <v>75</v>
      </c>
    </row>
    <row r="5" spans="1:2">
      <c r="A5" s="71" t="s">
        <v>66</v>
      </c>
      <c r="B5" s="73" t="s">
        <v>57</v>
      </c>
    </row>
    <row r="6" spans="1:2">
      <c r="A6" s="71" t="s">
        <v>66</v>
      </c>
      <c r="B6" s="73" t="s">
        <v>58</v>
      </c>
    </row>
    <row r="7" spans="1:2">
      <c r="A7" s="71" t="s">
        <v>66</v>
      </c>
      <c r="B7" s="73" t="s">
        <v>61</v>
      </c>
    </row>
    <row r="8" spans="1:2">
      <c r="A8" s="71" t="s">
        <v>66</v>
      </c>
      <c r="B8" s="73" t="s">
        <v>62</v>
      </c>
    </row>
    <row r="9" spans="1:2">
      <c r="A9" s="71" t="s">
        <v>66</v>
      </c>
      <c r="B9" s="73" t="s">
        <v>63</v>
      </c>
    </row>
    <row r="10" spans="1:2">
      <c r="A10" s="71" t="s">
        <v>66</v>
      </c>
      <c r="B10" s="73" t="s">
        <v>64</v>
      </c>
    </row>
    <row r="11" spans="1:2">
      <c r="A11" s="71" t="s">
        <v>66</v>
      </c>
      <c r="B11" s="73" t="s">
        <v>65</v>
      </c>
    </row>
    <row r="12" spans="1:2">
      <c r="A12" s="71" t="s">
        <v>76</v>
      </c>
      <c r="B12" s="73" t="s">
        <v>67</v>
      </c>
    </row>
    <row r="13" spans="1:2">
      <c r="A13" s="71" t="s">
        <v>76</v>
      </c>
      <c r="B13" s="73" t="s">
        <v>68</v>
      </c>
    </row>
    <row r="14" spans="1:2">
      <c r="A14" s="71" t="s">
        <v>76</v>
      </c>
      <c r="B14" s="73" t="s">
        <v>69</v>
      </c>
    </row>
    <row r="15" spans="1:2">
      <c r="A15" s="71" t="s">
        <v>76</v>
      </c>
      <c r="B15" s="73" t="s">
        <v>70</v>
      </c>
    </row>
    <row r="16" spans="1:2">
      <c r="A16" s="71" t="s">
        <v>76</v>
      </c>
      <c r="B16" s="73" t="s">
        <v>71</v>
      </c>
    </row>
    <row r="17" spans="1:3">
      <c r="A17" s="71" t="s">
        <v>76</v>
      </c>
      <c r="B17" s="73" t="s">
        <v>72</v>
      </c>
    </row>
    <row r="18" spans="1:3">
      <c r="A18" s="71" t="s">
        <v>76</v>
      </c>
      <c r="B18" s="73" t="s">
        <v>73</v>
      </c>
    </row>
    <row r="19" spans="1:3">
      <c r="A19" s="71" t="s">
        <v>76</v>
      </c>
      <c r="B19" s="73" t="s">
        <v>74</v>
      </c>
    </row>
    <row r="20" spans="1:3">
      <c r="A20" s="71" t="s">
        <v>76</v>
      </c>
      <c r="B20" s="73" t="s">
        <v>91</v>
      </c>
    </row>
    <row r="21" spans="1:3">
      <c r="A21" s="71" t="s">
        <v>76</v>
      </c>
      <c r="B21" s="73" t="s">
        <v>90</v>
      </c>
    </row>
    <row r="22" spans="1:3">
      <c r="A22" s="71" t="s">
        <v>76</v>
      </c>
      <c r="B22" s="73" t="s">
        <v>107</v>
      </c>
      <c r="C22" s="41"/>
    </row>
    <row r="23" spans="1:3">
      <c r="A23" s="71" t="s">
        <v>76</v>
      </c>
      <c r="B23" s="73" t="s">
        <v>113</v>
      </c>
      <c r="C23" s="41"/>
    </row>
    <row r="24" spans="1:3">
      <c r="A24" s="71" t="s">
        <v>76</v>
      </c>
      <c r="B24" s="73" t="s">
        <v>114</v>
      </c>
      <c r="C24" s="41"/>
    </row>
    <row r="25" spans="1:3">
      <c r="A25" s="71" t="s">
        <v>76</v>
      </c>
      <c r="B25" s="73" t="s">
        <v>115</v>
      </c>
      <c r="C25" s="41"/>
    </row>
    <row r="26" spans="1:3">
      <c r="A26" s="71" t="s">
        <v>76</v>
      </c>
      <c r="B26" s="73" t="s">
        <v>116</v>
      </c>
      <c r="C26" s="41"/>
    </row>
    <row r="27" spans="1:3">
      <c r="A27" s="71" t="s">
        <v>76</v>
      </c>
      <c r="B27" s="73" t="s">
        <v>117</v>
      </c>
      <c r="C27" s="41"/>
    </row>
    <row r="28" spans="1:3">
      <c r="A28" s="71" t="s">
        <v>76</v>
      </c>
      <c r="B28" s="73" t="s">
        <v>118</v>
      </c>
      <c r="C28" s="41"/>
    </row>
    <row r="29" spans="1:3" ht="14.5">
      <c r="B29" s="85"/>
    </row>
    <row r="30" spans="1:3">
      <c r="B30" s="41"/>
    </row>
    <row r="31" spans="1:3">
      <c r="A31" s="98" t="s">
        <v>85</v>
      </c>
      <c r="B31" s="98"/>
    </row>
    <row r="32" spans="1:3">
      <c r="A32" s="78" t="s">
        <v>81</v>
      </c>
      <c r="B32" s="41" t="s">
        <v>86</v>
      </c>
    </row>
    <row r="33" spans="1:2">
      <c r="A33" s="79" t="s">
        <v>87</v>
      </c>
      <c r="B33" s="41" t="s">
        <v>88</v>
      </c>
    </row>
    <row r="34" spans="1:2">
      <c r="A34" s="72" t="s">
        <v>34</v>
      </c>
      <c r="B34" s="41" t="s">
        <v>89</v>
      </c>
    </row>
  </sheetData>
  <mergeCells count="1">
    <mergeCell ref="A31:B31"/>
  </mergeCells>
  <hyperlinks>
    <hyperlink ref="B4" location="'Tab. 4.1'!A1" display="Tab. 4.1: Personalschlüssel in Kindeertageseinrichtungen 2012 und 2015 nach Gruppentypen und Trägern"/>
    <hyperlink ref="B5" location="'Tab. 4.2'!A1" display="Tab. 4.2: Personalschlüssel in Kindertageseinrichtungen 2012 und 2015 nach Gruppentypen und Ländern"/>
    <hyperlink ref="B6" location="'Tab. 4.2-1'!A1" display="Tab. 4.2-1: Personalschlüssel in Kindertageseinrichtungen in Trägerschaft öffentlicher Träger 2012 und 2015 nach Gruppentypen und Ländern"/>
    <hyperlink ref="B7" location="'Tab. 4.2-2'!A1" display="Tab. 4.2-2: Personalschlüssel in Kindertageseinrichtungen in Trägerschaft der EKD/Diakonie 2012 und 2015 nach Gruppentypen und Ländern"/>
    <hyperlink ref="B8" location="'Tab. 4.2-3'!A1" display="Tab. 4.2-3: Personalschlüssel in Kindertageseinrichtungen in Trägerschaft der katholischen Kirche/Caritas 2012 und 2015 nach Gruppentypen und Ländern"/>
    <hyperlink ref="B9" location="'Tab. 4.2-4'!A1" display="Tab. 4.2-4: Personalschlüssel in Kindertageseinrichtungen in Trägerschaft der AWO 2012 und 2015 nach Gruppentypen und Ländern"/>
    <hyperlink ref="B10" location="'Tab. 4.2-5'!A1" display="Tab. 4.2-5: Personalschlüssel in Kindertageseinrichtungen in Trägerschaft des Paritätischen 2012 und 2015 nach Gruppentypen und Ländern"/>
    <hyperlink ref="B11" location="'Tab. 4.2-6'!A1" display="Tab. 4.2-6: Personalschlüssel in Kindertageseinrichtungen in Trägerschaft des DRK 2012 und 2015 nach Gruppentypen und Ländern"/>
    <hyperlink ref="B12" location="'Tab. 4.3'!A1" display="Tab. 4.3: Pädagogisch tätige Personen in Kindertageseinrichtungen 2011 und 2015 nach Ausbildungsabschluss, Trägern und Ländergruppen"/>
    <hyperlink ref="B13" location="'Tab. 4.4'!A1" display="Tab. 4.4: Pädagogisch tätige Personen in Kindertageseinrichtungen 2011 und 2015 nach Ausbildungsabschluss und Ländern"/>
    <hyperlink ref="B14" location="'Tab. 4.4-1'!A1" display="Tab. 4.4-1: Pädagogisch tätige Personen in Kindertageseinrichtungen in Trägerschaft öffentlicher Träger 2011 und 2015 nach Ausbildungsabschluss und Ländern"/>
    <hyperlink ref="B15" location="'Tab. 4.4-2'!A1" display="Tab. 4.4-2: Pädagogisch tätige Personen in Kindertageseinrichtungen in Trägerschaft der EKD/Diakonie 2011 und 2015 nach Ausbildungsabschluss und Ländern"/>
    <hyperlink ref="B16" location="'Tab. 4.4-3'!A1" display="Tab. 4.4-3: Pädagogisch tätige Personen in Kindertageseinrichtungen in Trägerschaft der katholischen Kirche/Caritas 2011 und 2015 nach Ausbildungsabschluss und Ländern"/>
    <hyperlink ref="B17" location="'Tab. 4.4-4'!A1" display="Tab. 4.4-4: Pädagogisch tätige Personen in Kindertageseinrichtungen in Trägerschaft der AWO 2011 und 2015 nach Ausbildungsabschluss und Ländern"/>
    <hyperlink ref="B18" location="'Tab. 4.4-5'!A1" display="Tab. 4.4-5: Pädagogisch tätige Personen in Kindertageseinrichtungen in Trägerschaft des Paritätischen 2011 und 2015 nach Ausbildungsabschluss und Ländern"/>
    <hyperlink ref="B19" location="'Tab. 4.4-6'!A1" display="Tab. 4.4-6: Pädagogisch tätiges Personal in Kindertageseinrichtungen in Trägerschaft des DRK 2011 und 2015 nach Ausbildungsabschluss und Ländern"/>
    <hyperlink ref="B20" location="'Tab. 4.5'!A1" display="Tab. 4.5: Kindheitspädagog*innen in Kindertageseinrichtungen 2011 und 2015 nach Trägern"/>
    <hyperlink ref="B21" location="'Tab. 4.6'!A1" display="Tab. 4.6: Pädagogisch tätiges Personal in Kindertageseinrichtungen 2011 und 2015 nach Ausbildungsabschluss, Altersgruppen und Trägern"/>
    <hyperlink ref="B22" location="'Tab. 4.7'!A1" display="Tab. 4.7: Pädagogisch tätiges Personal in Kindertageseinrichtungen 2015 nach Ausbildungsabschluss und Altersgruppen"/>
    <hyperlink ref="B23" location="'Tab. 4.7-1'!A1" display="Tab. 4.7-1: Pädagogisch tätiges Personal in Kindertageseinrichtungen in Trägerschaft öffentlicher Träger 2015 nach Ausbildungsabschluss und Altersgruppen"/>
    <hyperlink ref="B24" location="'Tab. 4.7-2'!A1" display="Tab. 4.7-2: Pädagogisch tätiges Personal in Kindertageseinrichtungen in Trägerschaft der EKD/Diakonie 2015 nach Ausbildungsabschluss und Altersgruppen"/>
    <hyperlink ref="B25" location="'Tab. 4.7-3'!A1" display="Tab. 4.7-3: Pädagogisch tätiges Personal in Kindertageseinrichtungen in Trägerschaft der katholischen Kirche/Caritas 2015 nach Ausbildungsabschluss und Altersgruppen"/>
    <hyperlink ref="B26" location="'Tab. 4.7-4'!A1" display="Tab. 4.7-4: Pädagogisch tätiges Personal in Kindertageseinrichtungen in Trägerschaft der AWO 2015 nach Ausbildungsabschluss und Altersgruppen"/>
    <hyperlink ref="B27" location="'Tab. 4.7-5'!A1" display="Tab. 4.7-5: Pädagogisch tätiges Personal in Kindertageseinrichtungen in Trägerschaft des Paritätischen 2015 nach Ausbildungsabschluss und Altersgruppen"/>
    <hyperlink ref="B28" location="'Tab. 4.7-6'!A1" display="Tab. 4.7-6: Pädagogisch tätiges Personal in Kindertageseinrichtungen in Trägerschaft des DRK 2015 nach Ausbildungsabschluss und Altersgruppen"/>
  </hyperlinks>
  <pageMargins left="0.7" right="0.7" top="0.78740157499999996" bottom="0.78740157499999996" header="0.3" footer="0.3"/>
  <pageSetup paperSize="9" scale="91" fitToHeight="0" orientation="landscape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>
      <selection activeCell="C4" sqref="C4"/>
    </sheetView>
  </sheetViews>
  <sheetFormatPr baseColWidth="10" defaultColWidth="8.7265625" defaultRowHeight="14"/>
  <cols>
    <col min="1" max="1" width="23.453125" style="7" customWidth="1"/>
    <col min="2" max="19" width="13.1796875" style="7" customWidth="1"/>
    <col min="20" max="16384" width="8.7265625" style="7"/>
  </cols>
  <sheetData>
    <row r="1" spans="1:19" s="2" customFormat="1" ht="20.149999999999999" customHeight="1">
      <c r="A1" s="1" t="s">
        <v>0</v>
      </c>
      <c r="B1" s="1"/>
    </row>
    <row r="2" spans="1:19" s="4" customFormat="1" ht="14.5" customHeight="1">
      <c r="A2" s="3"/>
      <c r="B2" s="3"/>
    </row>
    <row r="3" spans="1:19" s="5" customFormat="1" ht="14.5" customHeight="1">
      <c r="A3" s="56" t="s">
        <v>67</v>
      </c>
      <c r="B3" s="2"/>
    </row>
    <row r="4" spans="1:19" s="4" customFormat="1" ht="14.5" customHeight="1">
      <c r="A4" s="6"/>
    </row>
    <row r="5" spans="1:19" s="4" customFormat="1" ht="14.5" customHeight="1">
      <c r="A5" s="111" t="s">
        <v>1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" customFormat="1" ht="14.5" customHeight="1">
      <c r="A6" s="112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2"/>
      <c r="B7" s="114"/>
      <c r="C7" s="96" t="s">
        <v>78</v>
      </c>
      <c r="D7" s="97" t="s">
        <v>79</v>
      </c>
      <c r="E7" s="96" t="s">
        <v>80</v>
      </c>
      <c r="F7" s="96" t="s">
        <v>15</v>
      </c>
      <c r="G7" s="96" t="s">
        <v>8</v>
      </c>
      <c r="H7" s="114"/>
      <c r="I7" s="96" t="s">
        <v>78</v>
      </c>
      <c r="J7" s="97" t="s">
        <v>79</v>
      </c>
      <c r="K7" s="96" t="s">
        <v>80</v>
      </c>
      <c r="L7" s="96" t="s">
        <v>15</v>
      </c>
      <c r="M7" s="96" t="s">
        <v>8</v>
      </c>
      <c r="N7" s="114"/>
      <c r="O7" s="96" t="s">
        <v>78</v>
      </c>
      <c r="P7" s="97" t="s">
        <v>79</v>
      </c>
      <c r="Q7" s="96" t="s">
        <v>80</v>
      </c>
      <c r="R7" s="96" t="s">
        <v>15</v>
      </c>
      <c r="S7" s="96" t="s">
        <v>8</v>
      </c>
    </row>
    <row r="8" spans="1:19" s="27" customFormat="1" ht="14.5" customHeight="1">
      <c r="A8" s="26"/>
      <c r="B8" s="110" t="s">
        <v>7</v>
      </c>
      <c r="C8" s="110"/>
      <c r="D8" s="110"/>
      <c r="E8" s="110"/>
      <c r="F8" s="110"/>
      <c r="G8" s="110"/>
      <c r="H8" s="110" t="s">
        <v>7</v>
      </c>
      <c r="I8" s="110"/>
      <c r="J8" s="110"/>
      <c r="K8" s="110"/>
      <c r="L8" s="110"/>
      <c r="M8" s="110"/>
      <c r="N8" s="110" t="s">
        <v>7</v>
      </c>
      <c r="O8" s="110"/>
      <c r="P8" s="110"/>
      <c r="Q8" s="110"/>
      <c r="R8" s="110"/>
      <c r="S8" s="110"/>
    </row>
    <row r="9" spans="1:19" ht="14.5" customHeight="1">
      <c r="A9" s="8"/>
      <c r="B9" s="99" t="s">
        <v>11</v>
      </c>
      <c r="C9" s="99"/>
      <c r="D9" s="99"/>
      <c r="E9" s="99"/>
      <c r="F9" s="99"/>
      <c r="G9" s="99"/>
      <c r="H9" s="99" t="s">
        <v>11</v>
      </c>
      <c r="I9" s="99"/>
      <c r="J9" s="99"/>
      <c r="K9" s="99"/>
      <c r="L9" s="99"/>
      <c r="M9" s="99"/>
      <c r="N9" s="99" t="s">
        <v>11</v>
      </c>
      <c r="O9" s="99"/>
      <c r="P9" s="99"/>
      <c r="Q9" s="99"/>
      <c r="R9" s="99"/>
      <c r="S9" s="99"/>
    </row>
    <row r="10" spans="1:19" ht="14.5" customHeight="1">
      <c r="A10" s="9" t="s">
        <v>2</v>
      </c>
      <c r="B10" s="94">
        <f>SUM(B11:B17)</f>
        <v>443460</v>
      </c>
      <c r="C10" s="94">
        <f>SUM(C11:C17)</f>
        <v>18100</v>
      </c>
      <c r="D10" s="94">
        <f t="shared" ref="D10:G10" si="0">SUM(D11:D17)</f>
        <v>320823</v>
      </c>
      <c r="E10" s="94">
        <f t="shared" si="0"/>
        <v>57041</v>
      </c>
      <c r="F10" s="94">
        <f t="shared" si="0"/>
        <v>22195</v>
      </c>
      <c r="G10" s="94">
        <f t="shared" si="0"/>
        <v>25301</v>
      </c>
      <c r="H10" s="94">
        <f>SUM(H11:H17)</f>
        <v>555024</v>
      </c>
      <c r="I10" s="94">
        <f>SUM(I11:I17)</f>
        <v>29766</v>
      </c>
      <c r="J10" s="94">
        <f t="shared" ref="J10:M10" si="1">SUM(J11:J17)</f>
        <v>386716</v>
      </c>
      <c r="K10" s="94">
        <f t="shared" si="1"/>
        <v>70642</v>
      </c>
      <c r="L10" s="94">
        <f t="shared" si="1"/>
        <v>28945</v>
      </c>
      <c r="M10" s="94">
        <f t="shared" si="1"/>
        <v>38955</v>
      </c>
      <c r="N10" s="93">
        <f t="shared" ref="N10:N17" si="2">H10-B10</f>
        <v>111564</v>
      </c>
      <c r="O10" s="93">
        <f t="shared" ref="O10:O17" si="3">I10-C10</f>
        <v>11666</v>
      </c>
      <c r="P10" s="93">
        <f t="shared" ref="P10:P17" si="4">J10-D10</f>
        <v>65893</v>
      </c>
      <c r="Q10" s="93">
        <f t="shared" ref="Q10:Q17" si="5">K10-E10</f>
        <v>13601</v>
      </c>
      <c r="R10" s="93">
        <f t="shared" ref="R10:R17" si="6">L10-F10</f>
        <v>6750</v>
      </c>
      <c r="S10" s="93">
        <f t="shared" ref="S10:S17" si="7">M10-G10</f>
        <v>13654</v>
      </c>
    </row>
    <row r="11" spans="1:19" ht="14.5" customHeight="1">
      <c r="A11" s="11" t="s">
        <v>3</v>
      </c>
      <c r="B11" s="13">
        <f>SUM(C11:G11)</f>
        <v>148334</v>
      </c>
      <c r="C11" s="13">
        <f>C30+C49</f>
        <v>4624</v>
      </c>
      <c r="D11" s="13">
        <f t="shared" ref="D11:G11" si="8">D30+D49</f>
        <v>112491</v>
      </c>
      <c r="E11" s="13">
        <f t="shared" si="8"/>
        <v>19165</v>
      </c>
      <c r="F11" s="13">
        <f t="shared" si="8"/>
        <v>4764</v>
      </c>
      <c r="G11" s="13">
        <f t="shared" si="8"/>
        <v>7290</v>
      </c>
      <c r="H11" s="13">
        <f>SUM(I11:M11)</f>
        <v>187936</v>
      </c>
      <c r="I11" s="13">
        <f>I30+I49</f>
        <v>7433</v>
      </c>
      <c r="J11" s="13">
        <f t="shared" ref="J11:M11" si="9">J30+J49</f>
        <v>138404</v>
      </c>
      <c r="K11" s="13">
        <f t="shared" si="9"/>
        <v>23593</v>
      </c>
      <c r="L11" s="13">
        <f t="shared" si="9"/>
        <v>6780</v>
      </c>
      <c r="M11" s="13">
        <f t="shared" si="9"/>
        <v>11726</v>
      </c>
      <c r="N11" s="32">
        <f t="shared" si="2"/>
        <v>39602</v>
      </c>
      <c r="O11" s="32">
        <f t="shared" si="3"/>
        <v>2809</v>
      </c>
      <c r="P11" s="32">
        <f t="shared" si="4"/>
        <v>25913</v>
      </c>
      <c r="Q11" s="32">
        <f t="shared" si="5"/>
        <v>4428</v>
      </c>
      <c r="R11" s="32">
        <f t="shared" si="6"/>
        <v>2016</v>
      </c>
      <c r="S11" s="32">
        <f t="shared" si="7"/>
        <v>4436</v>
      </c>
    </row>
    <row r="12" spans="1:19" ht="14.5" customHeight="1">
      <c r="A12" s="53" t="s">
        <v>37</v>
      </c>
      <c r="B12" s="15">
        <f t="shared" ref="B12:B17" si="10">SUM(C12:G12)</f>
        <v>72271</v>
      </c>
      <c r="C12" s="15">
        <f t="shared" ref="C12:G12" si="11">C31+C50</f>
        <v>2594</v>
      </c>
      <c r="D12" s="15">
        <f t="shared" si="11"/>
        <v>52558</v>
      </c>
      <c r="E12" s="15">
        <f t="shared" si="11"/>
        <v>10253</v>
      </c>
      <c r="F12" s="15">
        <f t="shared" si="11"/>
        <v>2708</v>
      </c>
      <c r="G12" s="15">
        <f t="shared" si="11"/>
        <v>4158</v>
      </c>
      <c r="H12" s="15">
        <f t="shared" ref="H12:H17" si="12">SUM(I12:M12)</f>
        <v>86852</v>
      </c>
      <c r="I12" s="15">
        <f t="shared" ref="I12:M12" si="13">I31+I50</f>
        <v>4210</v>
      </c>
      <c r="J12" s="15">
        <f t="shared" si="13"/>
        <v>61928</v>
      </c>
      <c r="K12" s="15">
        <f t="shared" si="13"/>
        <v>11942</v>
      </c>
      <c r="L12" s="15">
        <f t="shared" si="13"/>
        <v>3339</v>
      </c>
      <c r="M12" s="15">
        <f t="shared" si="13"/>
        <v>5433</v>
      </c>
      <c r="N12" s="33">
        <f t="shared" si="2"/>
        <v>14581</v>
      </c>
      <c r="O12" s="33">
        <f t="shared" si="3"/>
        <v>1616</v>
      </c>
      <c r="P12" s="33">
        <f t="shared" si="4"/>
        <v>9370</v>
      </c>
      <c r="Q12" s="33">
        <f t="shared" si="5"/>
        <v>1689</v>
      </c>
      <c r="R12" s="33">
        <f t="shared" si="6"/>
        <v>631</v>
      </c>
      <c r="S12" s="33">
        <f t="shared" si="7"/>
        <v>1275</v>
      </c>
    </row>
    <row r="13" spans="1:19" ht="14.5" customHeight="1">
      <c r="A13" s="54" t="s">
        <v>59</v>
      </c>
      <c r="B13" s="13">
        <f t="shared" si="10"/>
        <v>82197</v>
      </c>
      <c r="C13" s="13">
        <f t="shared" ref="C13:G13" si="14">C32+C51</f>
        <v>2196</v>
      </c>
      <c r="D13" s="13">
        <f t="shared" si="14"/>
        <v>57350</v>
      </c>
      <c r="E13" s="13">
        <f t="shared" si="14"/>
        <v>15010</v>
      </c>
      <c r="F13" s="13">
        <f t="shared" si="14"/>
        <v>3198</v>
      </c>
      <c r="G13" s="13">
        <f t="shared" si="14"/>
        <v>4443</v>
      </c>
      <c r="H13" s="13">
        <f t="shared" si="12"/>
        <v>99363</v>
      </c>
      <c r="I13" s="13">
        <f t="shared" ref="I13:M13" si="15">I32+I51</f>
        <v>3769</v>
      </c>
      <c r="J13" s="13">
        <f t="shared" si="15"/>
        <v>67002</v>
      </c>
      <c r="K13" s="13">
        <f t="shared" si="15"/>
        <v>17624</v>
      </c>
      <c r="L13" s="13">
        <f t="shared" si="15"/>
        <v>4331</v>
      </c>
      <c r="M13" s="13">
        <f t="shared" si="15"/>
        <v>6637</v>
      </c>
      <c r="N13" s="32">
        <f t="shared" si="2"/>
        <v>17166</v>
      </c>
      <c r="O13" s="32">
        <f t="shared" si="3"/>
        <v>1573</v>
      </c>
      <c r="P13" s="32">
        <f t="shared" si="4"/>
        <v>9652</v>
      </c>
      <c r="Q13" s="32">
        <f t="shared" si="5"/>
        <v>2614</v>
      </c>
      <c r="R13" s="32">
        <f t="shared" si="6"/>
        <v>1133</v>
      </c>
      <c r="S13" s="32">
        <f t="shared" si="7"/>
        <v>2194</v>
      </c>
    </row>
    <row r="14" spans="1:19" ht="14.5" customHeight="1">
      <c r="A14" s="53" t="s">
        <v>4</v>
      </c>
      <c r="B14" s="15">
        <f t="shared" si="10"/>
        <v>22250</v>
      </c>
      <c r="C14" s="15">
        <f t="shared" ref="C14:G14" si="16">C33+C52</f>
        <v>893</v>
      </c>
      <c r="D14" s="15">
        <f t="shared" si="16"/>
        <v>16465</v>
      </c>
      <c r="E14" s="15">
        <f t="shared" si="16"/>
        <v>2635</v>
      </c>
      <c r="F14" s="15">
        <f t="shared" si="16"/>
        <v>943</v>
      </c>
      <c r="G14" s="15">
        <f t="shared" si="16"/>
        <v>1314</v>
      </c>
      <c r="H14" s="15">
        <f t="shared" si="12"/>
        <v>28218</v>
      </c>
      <c r="I14" s="15">
        <f t="shared" ref="I14:M14" si="17">I33+I52</f>
        <v>1567</v>
      </c>
      <c r="J14" s="15">
        <f t="shared" si="17"/>
        <v>19939</v>
      </c>
      <c r="K14" s="15">
        <f t="shared" si="17"/>
        <v>3588</v>
      </c>
      <c r="L14" s="15">
        <f t="shared" si="17"/>
        <v>1231</v>
      </c>
      <c r="M14" s="15">
        <f t="shared" si="17"/>
        <v>1893</v>
      </c>
      <c r="N14" s="33">
        <f t="shared" si="2"/>
        <v>5968</v>
      </c>
      <c r="O14" s="33">
        <f t="shared" si="3"/>
        <v>674</v>
      </c>
      <c r="P14" s="33">
        <f t="shared" si="4"/>
        <v>3474</v>
      </c>
      <c r="Q14" s="33">
        <f t="shared" si="5"/>
        <v>953</v>
      </c>
      <c r="R14" s="33">
        <f t="shared" si="6"/>
        <v>288</v>
      </c>
      <c r="S14" s="33">
        <f t="shared" si="7"/>
        <v>579</v>
      </c>
    </row>
    <row r="15" spans="1:19" ht="14.5" customHeight="1">
      <c r="A15" s="54" t="s">
        <v>60</v>
      </c>
      <c r="B15" s="13">
        <f t="shared" si="10"/>
        <v>44700</v>
      </c>
      <c r="C15" s="13">
        <f t="shared" ref="C15:G15" si="18">C34+C53</f>
        <v>2646</v>
      </c>
      <c r="D15" s="13">
        <f t="shared" si="18"/>
        <v>33014</v>
      </c>
      <c r="E15" s="13">
        <f t="shared" si="18"/>
        <v>2508</v>
      </c>
      <c r="F15" s="13">
        <f t="shared" si="18"/>
        <v>3432</v>
      </c>
      <c r="G15" s="13">
        <f t="shared" si="18"/>
        <v>3100</v>
      </c>
      <c r="H15" s="13">
        <f t="shared" si="12"/>
        <v>54095</v>
      </c>
      <c r="I15" s="13">
        <f t="shared" ref="I15:M15" si="19">I34+I53</f>
        <v>4164</v>
      </c>
      <c r="J15" s="13">
        <f t="shared" si="19"/>
        <v>38170</v>
      </c>
      <c r="K15" s="13">
        <f t="shared" si="19"/>
        <v>3365</v>
      </c>
      <c r="L15" s="13">
        <f t="shared" si="19"/>
        <v>3798</v>
      </c>
      <c r="M15" s="13">
        <f t="shared" si="19"/>
        <v>4598</v>
      </c>
      <c r="N15" s="32">
        <f t="shared" si="2"/>
        <v>9395</v>
      </c>
      <c r="O15" s="32">
        <f t="shared" si="3"/>
        <v>1518</v>
      </c>
      <c r="P15" s="32">
        <f t="shared" si="4"/>
        <v>5156</v>
      </c>
      <c r="Q15" s="32">
        <f t="shared" si="5"/>
        <v>857</v>
      </c>
      <c r="R15" s="32">
        <f t="shared" si="6"/>
        <v>366</v>
      </c>
      <c r="S15" s="32">
        <f t="shared" si="7"/>
        <v>1498</v>
      </c>
    </row>
    <row r="16" spans="1:19" ht="14.5" customHeight="1">
      <c r="A16" s="14" t="s">
        <v>5</v>
      </c>
      <c r="B16" s="15">
        <f t="shared" si="10"/>
        <v>12477</v>
      </c>
      <c r="C16" s="15">
        <f t="shared" ref="C16:G16" si="20">C35+C54</f>
        <v>428</v>
      </c>
      <c r="D16" s="15">
        <f t="shared" si="20"/>
        <v>9714</v>
      </c>
      <c r="E16" s="15">
        <f t="shared" si="20"/>
        <v>1343</v>
      </c>
      <c r="F16" s="15">
        <f t="shared" si="20"/>
        <v>477</v>
      </c>
      <c r="G16" s="15">
        <f t="shared" si="20"/>
        <v>515</v>
      </c>
      <c r="H16" s="15">
        <f t="shared" si="12"/>
        <v>16022</v>
      </c>
      <c r="I16" s="15">
        <f t="shared" ref="I16:M16" si="21">I35+I54</f>
        <v>713</v>
      </c>
      <c r="J16" s="15">
        <f t="shared" si="21"/>
        <v>12009</v>
      </c>
      <c r="K16" s="15">
        <f t="shared" si="21"/>
        <v>1896</v>
      </c>
      <c r="L16" s="15">
        <f t="shared" si="21"/>
        <v>577</v>
      </c>
      <c r="M16" s="15">
        <f t="shared" si="21"/>
        <v>827</v>
      </c>
      <c r="N16" s="33">
        <f t="shared" si="2"/>
        <v>3545</v>
      </c>
      <c r="O16" s="33">
        <f t="shared" si="3"/>
        <v>285</v>
      </c>
      <c r="P16" s="33">
        <f t="shared" si="4"/>
        <v>2295</v>
      </c>
      <c r="Q16" s="33">
        <f t="shared" si="5"/>
        <v>553</v>
      </c>
      <c r="R16" s="33">
        <f t="shared" si="6"/>
        <v>100</v>
      </c>
      <c r="S16" s="33">
        <f t="shared" si="7"/>
        <v>312</v>
      </c>
    </row>
    <row r="17" spans="1:21" ht="14.5" customHeight="1">
      <c r="A17" s="11" t="s">
        <v>6</v>
      </c>
      <c r="B17" s="12">
        <f t="shared" si="10"/>
        <v>61231</v>
      </c>
      <c r="C17" s="12">
        <f t="shared" ref="C17:G17" si="22">C36+C55</f>
        <v>4719</v>
      </c>
      <c r="D17" s="12">
        <f t="shared" si="22"/>
        <v>39231</v>
      </c>
      <c r="E17" s="12">
        <f t="shared" si="22"/>
        <v>6127</v>
      </c>
      <c r="F17" s="12">
        <f t="shared" si="22"/>
        <v>6673</v>
      </c>
      <c r="G17" s="12">
        <f t="shared" si="22"/>
        <v>4481</v>
      </c>
      <c r="H17" s="12">
        <f t="shared" si="12"/>
        <v>82538</v>
      </c>
      <c r="I17" s="12">
        <f t="shared" ref="I17:M17" si="23">I36+I55</f>
        <v>7910</v>
      </c>
      <c r="J17" s="12">
        <f t="shared" si="23"/>
        <v>49264</v>
      </c>
      <c r="K17" s="12">
        <f t="shared" si="23"/>
        <v>8634</v>
      </c>
      <c r="L17" s="12">
        <f t="shared" si="23"/>
        <v>8889</v>
      </c>
      <c r="M17" s="12">
        <f t="shared" si="23"/>
        <v>7841</v>
      </c>
      <c r="N17" s="34">
        <f t="shared" si="2"/>
        <v>21307</v>
      </c>
      <c r="O17" s="34">
        <f t="shared" si="3"/>
        <v>3191</v>
      </c>
      <c r="P17" s="34">
        <f t="shared" si="4"/>
        <v>10033</v>
      </c>
      <c r="Q17" s="34">
        <f t="shared" si="5"/>
        <v>2507</v>
      </c>
      <c r="R17" s="34">
        <f t="shared" si="6"/>
        <v>2216</v>
      </c>
      <c r="S17" s="34">
        <f t="shared" si="7"/>
        <v>3360</v>
      </c>
    </row>
    <row r="18" spans="1:21" ht="14.5" customHeight="1">
      <c r="A18" s="16"/>
      <c r="B18" s="109" t="s">
        <v>12</v>
      </c>
      <c r="C18" s="109"/>
      <c r="D18" s="109"/>
      <c r="E18" s="109"/>
      <c r="F18" s="109"/>
      <c r="G18" s="109"/>
      <c r="H18" s="109" t="s">
        <v>12</v>
      </c>
      <c r="I18" s="109"/>
      <c r="J18" s="109"/>
      <c r="K18" s="109"/>
      <c r="L18" s="109"/>
      <c r="M18" s="109"/>
      <c r="N18" s="109" t="s">
        <v>82</v>
      </c>
      <c r="O18" s="109"/>
      <c r="P18" s="109"/>
      <c r="Q18" s="109"/>
      <c r="R18" s="109"/>
      <c r="S18" s="109"/>
      <c r="T18" s="17"/>
      <c r="U18" s="18"/>
    </row>
    <row r="19" spans="1:21" ht="14.5" customHeight="1">
      <c r="A19" s="9" t="s">
        <v>2</v>
      </c>
      <c r="B19" s="15">
        <f>B10*100/$B10</f>
        <v>100</v>
      </c>
      <c r="C19" s="30">
        <f t="shared" ref="C19:G19" si="24">C10*100/$B10</f>
        <v>4.0815406124565916</v>
      </c>
      <c r="D19" s="30">
        <f t="shared" si="24"/>
        <v>72.345420105533762</v>
      </c>
      <c r="E19" s="30">
        <f t="shared" si="24"/>
        <v>12.862715915753395</v>
      </c>
      <c r="F19" s="30">
        <f t="shared" si="24"/>
        <v>5.0049609885897262</v>
      </c>
      <c r="G19" s="30">
        <f t="shared" si="24"/>
        <v>5.705362377666531</v>
      </c>
      <c r="H19" s="15">
        <f>H10*100/$H10</f>
        <v>100</v>
      </c>
      <c r="I19" s="30">
        <f t="shared" ref="I19:M19" si="25">I10*100/$H10</f>
        <v>5.3630113292398169</v>
      </c>
      <c r="J19" s="30">
        <f t="shared" si="25"/>
        <v>69.675545561993715</v>
      </c>
      <c r="K19" s="30">
        <f t="shared" si="25"/>
        <v>12.727737899622358</v>
      </c>
      <c r="L19" s="30">
        <f t="shared" si="25"/>
        <v>5.2150897979186484</v>
      </c>
      <c r="M19" s="30">
        <f t="shared" si="25"/>
        <v>7.0186154112254604</v>
      </c>
      <c r="N19" s="35" t="s">
        <v>81</v>
      </c>
      <c r="O19" s="35">
        <f t="shared" ref="O19:O26" si="26">I19-C19</f>
        <v>1.2814707167832253</v>
      </c>
      <c r="P19" s="35">
        <f t="shared" ref="P19:P26" si="27">J19-D19</f>
        <v>-2.6698745435400468</v>
      </c>
      <c r="Q19" s="35">
        <f t="shared" ref="Q19:Q26" si="28">K19-E19</f>
        <v>-0.13497801613103633</v>
      </c>
      <c r="R19" s="35">
        <f t="shared" ref="R19:R26" si="29">L19-F19</f>
        <v>0.21012880932892219</v>
      </c>
      <c r="S19" s="35">
        <f t="shared" ref="S19:S26" si="30">M19-G19</f>
        <v>1.3132530335589294</v>
      </c>
      <c r="T19" s="19"/>
      <c r="U19" s="20"/>
    </row>
    <row r="20" spans="1:21" ht="14.5" customHeight="1">
      <c r="A20" s="11" t="s">
        <v>3</v>
      </c>
      <c r="B20" s="13">
        <f t="shared" ref="B20:G20" si="31">B11*100/$B11</f>
        <v>100</v>
      </c>
      <c r="C20" s="29">
        <f t="shared" si="31"/>
        <v>3.117289360497256</v>
      </c>
      <c r="D20" s="29">
        <f t="shared" si="31"/>
        <v>75.836288376232019</v>
      </c>
      <c r="E20" s="29">
        <f t="shared" si="31"/>
        <v>12.9201666509364</v>
      </c>
      <c r="F20" s="29">
        <f t="shared" si="31"/>
        <v>3.2116709587822077</v>
      </c>
      <c r="G20" s="29">
        <f t="shared" si="31"/>
        <v>4.9145846535521187</v>
      </c>
      <c r="H20" s="13">
        <f t="shared" ref="H20:M20" si="32">H11*100/$H11</f>
        <v>100</v>
      </c>
      <c r="I20" s="29">
        <f t="shared" si="32"/>
        <v>3.9550698109994893</v>
      </c>
      <c r="J20" s="29">
        <f t="shared" si="32"/>
        <v>73.644219308700841</v>
      </c>
      <c r="K20" s="29">
        <f t="shared" si="32"/>
        <v>12.55374169930189</v>
      </c>
      <c r="L20" s="29">
        <f t="shared" si="32"/>
        <v>3.6076111016516261</v>
      </c>
      <c r="M20" s="29">
        <f t="shared" si="32"/>
        <v>6.23935807934616</v>
      </c>
      <c r="N20" s="36" t="s">
        <v>81</v>
      </c>
      <c r="O20" s="36">
        <f t="shared" si="26"/>
        <v>0.83778045050223326</v>
      </c>
      <c r="P20" s="36">
        <f t="shared" si="27"/>
        <v>-2.1920690675311789</v>
      </c>
      <c r="Q20" s="36">
        <f t="shared" si="28"/>
        <v>-0.36642495163451017</v>
      </c>
      <c r="R20" s="36">
        <f t="shared" si="29"/>
        <v>0.39594014286941848</v>
      </c>
      <c r="S20" s="36">
        <f t="shared" si="30"/>
        <v>1.3247734257940413</v>
      </c>
      <c r="T20" s="21"/>
      <c r="U20" s="20"/>
    </row>
    <row r="21" spans="1:21" ht="14.5" customHeight="1">
      <c r="A21" s="53" t="s">
        <v>37</v>
      </c>
      <c r="B21" s="15">
        <f t="shared" ref="B21:G21" si="33">B12*100/$B12</f>
        <v>100</v>
      </c>
      <c r="C21" s="30">
        <f t="shared" si="33"/>
        <v>3.5892681711889969</v>
      </c>
      <c r="D21" s="30">
        <f t="shared" si="33"/>
        <v>72.72349905217861</v>
      </c>
      <c r="E21" s="30">
        <f t="shared" si="33"/>
        <v>14.186879938011097</v>
      </c>
      <c r="F21" s="30">
        <f t="shared" si="33"/>
        <v>3.7470077901232859</v>
      </c>
      <c r="G21" s="30">
        <f t="shared" si="33"/>
        <v>5.753345048498014</v>
      </c>
      <c r="H21" s="15">
        <f t="shared" ref="H21:M21" si="34">H12*100/$H12</f>
        <v>100</v>
      </c>
      <c r="I21" s="30">
        <f t="shared" si="34"/>
        <v>4.8473264864366969</v>
      </c>
      <c r="J21" s="30">
        <f>J12*100/$H12</f>
        <v>71.302906093123937</v>
      </c>
      <c r="K21" s="30">
        <f t="shared" si="34"/>
        <v>13.749827292405472</v>
      </c>
      <c r="L21" s="30">
        <f t="shared" si="34"/>
        <v>3.844471054207157</v>
      </c>
      <c r="M21" s="30">
        <f t="shared" si="34"/>
        <v>6.25546907382674</v>
      </c>
      <c r="N21" s="35" t="s">
        <v>81</v>
      </c>
      <c r="O21" s="35">
        <f t="shared" si="26"/>
        <v>1.2580583152477001</v>
      </c>
      <c r="P21" s="35">
        <f t="shared" si="27"/>
        <v>-1.4205929590546731</v>
      </c>
      <c r="Q21" s="35">
        <f t="shared" si="28"/>
        <v>-0.4370526456056254</v>
      </c>
      <c r="R21" s="35">
        <f t="shared" si="29"/>
        <v>9.7463264083871071E-2</v>
      </c>
      <c r="S21" s="35">
        <f t="shared" si="30"/>
        <v>0.50212402532872602</v>
      </c>
      <c r="T21" s="22"/>
      <c r="U21" s="20"/>
    </row>
    <row r="22" spans="1:21" ht="14.5" customHeight="1">
      <c r="A22" s="54" t="s">
        <v>59</v>
      </c>
      <c r="B22" s="13">
        <f t="shared" ref="B22:G22" si="35">B13*100/$B13</f>
        <v>100</v>
      </c>
      <c r="C22" s="29">
        <f t="shared" si="35"/>
        <v>2.6716303514726816</v>
      </c>
      <c r="D22" s="29">
        <f t="shared" si="35"/>
        <v>69.771402849252411</v>
      </c>
      <c r="E22" s="29">
        <f t="shared" si="35"/>
        <v>18.26100709271628</v>
      </c>
      <c r="F22" s="29">
        <f t="shared" si="35"/>
        <v>3.8906529435380852</v>
      </c>
      <c r="G22" s="29">
        <f t="shared" si="35"/>
        <v>5.4053067630205485</v>
      </c>
      <c r="H22" s="13">
        <f t="shared" ref="H22:M22" si="36">H13*100/$H13</f>
        <v>100</v>
      </c>
      <c r="I22" s="29">
        <f t="shared" si="36"/>
        <v>3.7931624447732055</v>
      </c>
      <c r="J22" s="29">
        <f t="shared" si="36"/>
        <v>67.4315389028109</v>
      </c>
      <c r="K22" s="29">
        <f t="shared" si="36"/>
        <v>17.736984591850085</v>
      </c>
      <c r="L22" s="29">
        <f t="shared" si="36"/>
        <v>4.3587653351851294</v>
      </c>
      <c r="M22" s="29">
        <f t="shared" si="36"/>
        <v>6.6795487253806751</v>
      </c>
      <c r="N22" s="36" t="s">
        <v>81</v>
      </c>
      <c r="O22" s="36">
        <f t="shared" si="26"/>
        <v>1.1215320933005239</v>
      </c>
      <c r="P22" s="36">
        <f t="shared" si="27"/>
        <v>-2.3398639464415112</v>
      </c>
      <c r="Q22" s="36">
        <f t="shared" si="28"/>
        <v>-0.52402250086619517</v>
      </c>
      <c r="R22" s="36">
        <f t="shared" si="29"/>
        <v>0.46811239164704421</v>
      </c>
      <c r="S22" s="36">
        <f t="shared" si="30"/>
        <v>1.2742419623601267</v>
      </c>
      <c r="T22" s="23"/>
      <c r="U22" s="20"/>
    </row>
    <row r="23" spans="1:21" ht="14.5" customHeight="1">
      <c r="A23" s="53" t="s">
        <v>4</v>
      </c>
      <c r="B23" s="15">
        <f t="shared" ref="B23:G23" si="37">B14*100/$B14</f>
        <v>100</v>
      </c>
      <c r="C23" s="30">
        <f t="shared" si="37"/>
        <v>4.0134831460674159</v>
      </c>
      <c r="D23" s="30">
        <f t="shared" si="37"/>
        <v>74</v>
      </c>
      <c r="E23" s="30">
        <f t="shared" si="37"/>
        <v>11.842696629213483</v>
      </c>
      <c r="F23" s="30">
        <f t="shared" si="37"/>
        <v>4.238202247191011</v>
      </c>
      <c r="G23" s="30">
        <f t="shared" si="37"/>
        <v>5.9056179775280899</v>
      </c>
      <c r="H23" s="15">
        <f t="shared" ref="H23:M23" si="38">H14*100/$H14</f>
        <v>100</v>
      </c>
      <c r="I23" s="30">
        <f t="shared" si="38"/>
        <v>5.5531929973775602</v>
      </c>
      <c r="J23" s="30">
        <f t="shared" si="38"/>
        <v>70.660571266567445</v>
      </c>
      <c r="K23" s="30">
        <f t="shared" si="38"/>
        <v>12.715288113969807</v>
      </c>
      <c r="L23" s="30">
        <f t="shared" si="38"/>
        <v>4.3624636756680131</v>
      </c>
      <c r="M23" s="30">
        <f t="shared" si="38"/>
        <v>6.7084839464171804</v>
      </c>
      <c r="N23" s="35" t="s">
        <v>81</v>
      </c>
      <c r="O23" s="35">
        <f t="shared" si="26"/>
        <v>1.5397098513101444</v>
      </c>
      <c r="P23" s="35">
        <f t="shared" si="27"/>
        <v>-3.3394287334325554</v>
      </c>
      <c r="Q23" s="35">
        <f t="shared" si="28"/>
        <v>0.87259148475632387</v>
      </c>
      <c r="R23" s="35">
        <f t="shared" si="29"/>
        <v>0.12426142847700206</v>
      </c>
      <c r="S23" s="35">
        <f t="shared" si="30"/>
        <v>0.80286596888909045</v>
      </c>
      <c r="T23" s="23"/>
      <c r="U23" s="20"/>
    </row>
    <row r="24" spans="1:21" ht="14.5" customHeight="1">
      <c r="A24" s="54" t="s">
        <v>60</v>
      </c>
      <c r="B24" s="13">
        <f t="shared" ref="B24:G24" si="39">B15*100/$B15</f>
        <v>100</v>
      </c>
      <c r="C24" s="29">
        <f t="shared" si="39"/>
        <v>5.9194630872483218</v>
      </c>
      <c r="D24" s="29">
        <f t="shared" si="39"/>
        <v>73.856823266219237</v>
      </c>
      <c r="E24" s="29">
        <f t="shared" si="39"/>
        <v>5.6107382550335574</v>
      </c>
      <c r="F24" s="29">
        <f t="shared" si="39"/>
        <v>7.6778523489932882</v>
      </c>
      <c r="G24" s="29">
        <f t="shared" si="39"/>
        <v>6.9351230425055927</v>
      </c>
      <c r="H24" s="13">
        <f t="shared" ref="H24:M24" si="40">H15*100/$H15</f>
        <v>100</v>
      </c>
      <c r="I24" s="29">
        <f t="shared" si="40"/>
        <v>7.6975690914132544</v>
      </c>
      <c r="J24" s="29">
        <f t="shared" si="40"/>
        <v>70.561050004621492</v>
      </c>
      <c r="K24" s="29">
        <f t="shared" si="40"/>
        <v>6.2205379425085496</v>
      </c>
      <c r="L24" s="29">
        <f t="shared" si="40"/>
        <v>7.0209816064331267</v>
      </c>
      <c r="M24" s="29">
        <f t="shared" si="40"/>
        <v>8.4998613550235689</v>
      </c>
      <c r="N24" s="36" t="s">
        <v>81</v>
      </c>
      <c r="O24" s="36">
        <f t="shared" si="26"/>
        <v>1.7781060041649326</v>
      </c>
      <c r="P24" s="36">
        <f t="shared" si="27"/>
        <v>-3.2957732615977449</v>
      </c>
      <c r="Q24" s="36">
        <f t="shared" si="28"/>
        <v>0.60979968747499225</v>
      </c>
      <c r="R24" s="36">
        <f t="shared" si="29"/>
        <v>-0.65687074256016142</v>
      </c>
      <c r="S24" s="36">
        <f t="shared" si="30"/>
        <v>1.5647383125179761</v>
      </c>
      <c r="T24" s="24"/>
      <c r="U24" s="25"/>
    </row>
    <row r="25" spans="1:21" ht="14.5" customHeight="1">
      <c r="A25" s="14" t="s">
        <v>5</v>
      </c>
      <c r="B25" s="15">
        <f t="shared" ref="B25:G25" si="41">B16*100/$B16</f>
        <v>100</v>
      </c>
      <c r="C25" s="30">
        <f t="shared" si="41"/>
        <v>3.4303117736635409</v>
      </c>
      <c r="D25" s="30">
        <f t="shared" si="41"/>
        <v>77.855253666746819</v>
      </c>
      <c r="E25" s="30">
        <f t="shared" si="41"/>
        <v>10.763805401939569</v>
      </c>
      <c r="F25" s="30">
        <f t="shared" si="41"/>
        <v>3.8230343832652078</v>
      </c>
      <c r="G25" s="30">
        <f t="shared" si="41"/>
        <v>4.1275947743848684</v>
      </c>
      <c r="H25" s="15">
        <f t="shared" ref="H25:M25" si="42">H16*100/$H16</f>
        <v>100</v>
      </c>
      <c r="I25" s="30">
        <f t="shared" si="42"/>
        <v>4.4501310697790535</v>
      </c>
      <c r="J25" s="30">
        <f t="shared" si="42"/>
        <v>74.95318936462364</v>
      </c>
      <c r="K25" s="30">
        <f t="shared" si="42"/>
        <v>11.833728623143179</v>
      </c>
      <c r="L25" s="30">
        <f t="shared" si="42"/>
        <v>3.6012982149544377</v>
      </c>
      <c r="M25" s="30">
        <f t="shared" si="42"/>
        <v>5.1616527274996882</v>
      </c>
      <c r="N25" s="35" t="s">
        <v>81</v>
      </c>
      <c r="O25" s="35">
        <f t="shared" si="26"/>
        <v>1.0198192961155126</v>
      </c>
      <c r="P25" s="35">
        <f t="shared" si="27"/>
        <v>-2.9020643021231791</v>
      </c>
      <c r="Q25" s="35">
        <f t="shared" si="28"/>
        <v>1.0699232212036094</v>
      </c>
      <c r="R25" s="35">
        <f t="shared" si="29"/>
        <v>-0.22173616831077014</v>
      </c>
      <c r="S25" s="35">
        <f t="shared" si="30"/>
        <v>1.0340579531148197</v>
      </c>
      <c r="T25" s="24"/>
      <c r="U25" s="25"/>
    </row>
    <row r="26" spans="1:21" ht="14.5" customHeight="1">
      <c r="A26" s="11" t="s">
        <v>6</v>
      </c>
      <c r="B26" s="92">
        <f t="shared" ref="B26:G26" si="43">B17*100/$B17</f>
        <v>100</v>
      </c>
      <c r="C26" s="88">
        <f t="shared" si="43"/>
        <v>7.7068805017066522</v>
      </c>
      <c r="D26" s="88">
        <f t="shared" si="43"/>
        <v>64.070487171530758</v>
      </c>
      <c r="E26" s="88">
        <f t="shared" si="43"/>
        <v>10.006369322728684</v>
      </c>
      <c r="F26" s="88">
        <f t="shared" si="43"/>
        <v>10.898074504744329</v>
      </c>
      <c r="G26" s="88">
        <f t="shared" si="43"/>
        <v>7.3181884992895752</v>
      </c>
      <c r="H26" s="92">
        <f t="shared" ref="H26:M26" si="44">H17*100/$H17</f>
        <v>100</v>
      </c>
      <c r="I26" s="88">
        <f t="shared" si="44"/>
        <v>9.5834645860088692</v>
      </c>
      <c r="J26" s="88">
        <f t="shared" si="44"/>
        <v>59.686447454505803</v>
      </c>
      <c r="K26" s="88">
        <f t="shared" si="44"/>
        <v>10.460636312970996</v>
      </c>
      <c r="L26" s="88">
        <f t="shared" si="44"/>
        <v>10.769584918461799</v>
      </c>
      <c r="M26" s="88">
        <f t="shared" si="44"/>
        <v>9.4998667280525328</v>
      </c>
      <c r="N26" s="87" t="s">
        <v>81</v>
      </c>
      <c r="O26" s="87">
        <f t="shared" si="26"/>
        <v>1.876584084302217</v>
      </c>
      <c r="P26" s="87">
        <f t="shared" si="27"/>
        <v>-4.3840397170249545</v>
      </c>
      <c r="Q26" s="87">
        <f t="shared" si="28"/>
        <v>0.45426699024231176</v>
      </c>
      <c r="R26" s="87">
        <f t="shared" si="29"/>
        <v>-0.12848958628253015</v>
      </c>
      <c r="S26" s="87">
        <f t="shared" si="30"/>
        <v>2.1816782287629577</v>
      </c>
      <c r="T26" s="24"/>
      <c r="U26" s="25"/>
    </row>
    <row r="27" spans="1:21" s="27" customFormat="1" ht="14.5" customHeight="1">
      <c r="A27" s="26"/>
      <c r="B27" s="110" t="s">
        <v>13</v>
      </c>
      <c r="C27" s="110"/>
      <c r="D27" s="110"/>
      <c r="E27" s="110"/>
      <c r="F27" s="110"/>
      <c r="G27" s="110"/>
      <c r="H27" s="110" t="s">
        <v>13</v>
      </c>
      <c r="I27" s="110"/>
      <c r="J27" s="110"/>
      <c r="K27" s="110"/>
      <c r="L27" s="110"/>
      <c r="M27" s="110"/>
      <c r="N27" s="110" t="s">
        <v>13</v>
      </c>
      <c r="O27" s="110"/>
      <c r="P27" s="110"/>
      <c r="Q27" s="110"/>
      <c r="R27" s="110"/>
      <c r="S27" s="110"/>
    </row>
    <row r="28" spans="1:21" ht="14.5" customHeight="1">
      <c r="A28" s="8"/>
      <c r="B28" s="99" t="s">
        <v>11</v>
      </c>
      <c r="C28" s="99"/>
      <c r="D28" s="99"/>
      <c r="E28" s="99"/>
      <c r="F28" s="99"/>
      <c r="G28" s="99"/>
      <c r="H28" s="99" t="s">
        <v>11</v>
      </c>
      <c r="I28" s="99"/>
      <c r="J28" s="99"/>
      <c r="K28" s="99"/>
      <c r="L28" s="99"/>
      <c r="M28" s="99"/>
      <c r="N28" s="99" t="s">
        <v>11</v>
      </c>
      <c r="O28" s="99"/>
      <c r="P28" s="99"/>
      <c r="Q28" s="99"/>
      <c r="R28" s="99"/>
      <c r="S28" s="99"/>
    </row>
    <row r="29" spans="1:21" ht="14.5" customHeight="1">
      <c r="A29" s="9" t="s">
        <v>2</v>
      </c>
      <c r="B29" s="94">
        <f>SUM(B30:B36)</f>
        <v>343456</v>
      </c>
      <c r="C29" s="94">
        <f>SUM(C30:C36)</f>
        <v>13962</v>
      </c>
      <c r="D29" s="94">
        <f t="shared" ref="D29:G29" si="45">SUM(D30:D36)</f>
        <v>233071</v>
      </c>
      <c r="E29" s="94">
        <f t="shared" si="45"/>
        <v>56042</v>
      </c>
      <c r="F29" s="94">
        <f t="shared" si="45"/>
        <v>18044</v>
      </c>
      <c r="G29" s="94">
        <f t="shared" si="45"/>
        <v>22337</v>
      </c>
      <c r="H29" s="94">
        <f>SUM(H30:H36)</f>
        <v>436353</v>
      </c>
      <c r="I29" s="94">
        <f>SUM(I30:I36)</f>
        <v>22824</v>
      </c>
      <c r="J29" s="94">
        <f t="shared" ref="J29:M29" si="46">SUM(J30:J36)</f>
        <v>286065</v>
      </c>
      <c r="K29" s="94">
        <f t="shared" si="46"/>
        <v>69209</v>
      </c>
      <c r="L29" s="94">
        <f t="shared" si="46"/>
        <v>24373</v>
      </c>
      <c r="M29" s="94">
        <f t="shared" si="46"/>
        <v>33882</v>
      </c>
      <c r="N29" s="93">
        <f t="shared" ref="N29:N36" si="47">H29-B29</f>
        <v>92897</v>
      </c>
      <c r="O29" s="93">
        <f t="shared" ref="O29:O36" si="48">I29-C29</f>
        <v>8862</v>
      </c>
      <c r="P29" s="93">
        <f t="shared" ref="P29:P36" si="49">J29-D29</f>
        <v>52994</v>
      </c>
      <c r="Q29" s="93">
        <f t="shared" ref="Q29:Q36" si="50">K29-E29</f>
        <v>13167</v>
      </c>
      <c r="R29" s="93">
        <f t="shared" ref="R29:S36" si="51">L29-F29</f>
        <v>6329</v>
      </c>
      <c r="S29" s="93">
        <f t="shared" si="51"/>
        <v>11545</v>
      </c>
    </row>
    <row r="30" spans="1:21" ht="14.5" customHeight="1">
      <c r="A30" s="11" t="s">
        <v>3</v>
      </c>
      <c r="B30" s="13">
        <f>SUM(C30:G30)</f>
        <v>111254</v>
      </c>
      <c r="C30" s="13">
        <v>3445</v>
      </c>
      <c r="D30" s="13">
        <v>78421</v>
      </c>
      <c r="E30" s="13">
        <v>18835</v>
      </c>
      <c r="F30" s="13">
        <v>3832</v>
      </c>
      <c r="G30" s="13">
        <v>6721</v>
      </c>
      <c r="H30" s="13">
        <f>SUM(I30:M30)</f>
        <v>145290</v>
      </c>
      <c r="I30" s="13">
        <v>5490</v>
      </c>
      <c r="J30" s="13">
        <v>100053</v>
      </c>
      <c r="K30" s="13">
        <v>23109</v>
      </c>
      <c r="L30" s="13">
        <v>5814</v>
      </c>
      <c r="M30" s="13">
        <v>10824</v>
      </c>
      <c r="N30" s="32">
        <f t="shared" si="47"/>
        <v>34036</v>
      </c>
      <c r="O30" s="32">
        <f t="shared" si="48"/>
        <v>2045</v>
      </c>
      <c r="P30" s="32">
        <f t="shared" si="49"/>
        <v>21632</v>
      </c>
      <c r="Q30" s="32">
        <f t="shared" si="50"/>
        <v>4274</v>
      </c>
      <c r="R30" s="32">
        <f t="shared" si="51"/>
        <v>1982</v>
      </c>
      <c r="S30" s="32">
        <f t="shared" si="51"/>
        <v>4103</v>
      </c>
    </row>
    <row r="31" spans="1:21" ht="14.5" customHeight="1">
      <c r="A31" s="53" t="s">
        <v>37</v>
      </c>
      <c r="B31" s="15">
        <f t="shared" ref="B31:B36" si="52">SUM(C31:G31)</f>
        <v>62097</v>
      </c>
      <c r="C31" s="15">
        <v>2059</v>
      </c>
      <c r="D31" s="15">
        <v>43786</v>
      </c>
      <c r="E31" s="15">
        <v>10162</v>
      </c>
      <c r="F31" s="15">
        <v>2294</v>
      </c>
      <c r="G31" s="15">
        <v>3796</v>
      </c>
      <c r="H31" s="15">
        <f t="shared" ref="H31:H36" si="53">SUM(I31:M31)</f>
        <v>74759</v>
      </c>
      <c r="I31" s="15">
        <v>3333</v>
      </c>
      <c r="J31" s="15">
        <v>51734</v>
      </c>
      <c r="K31" s="15">
        <v>11828</v>
      </c>
      <c r="L31" s="15">
        <v>2961</v>
      </c>
      <c r="M31" s="15">
        <v>4903</v>
      </c>
      <c r="N31" s="33">
        <f t="shared" si="47"/>
        <v>12662</v>
      </c>
      <c r="O31" s="33">
        <f t="shared" si="48"/>
        <v>1274</v>
      </c>
      <c r="P31" s="33">
        <f t="shared" si="49"/>
        <v>7948</v>
      </c>
      <c r="Q31" s="33">
        <f t="shared" si="50"/>
        <v>1666</v>
      </c>
      <c r="R31" s="33">
        <f t="shared" si="51"/>
        <v>667</v>
      </c>
      <c r="S31" s="33">
        <f t="shared" si="51"/>
        <v>1107</v>
      </c>
    </row>
    <row r="32" spans="1:21" ht="14.5" customHeight="1">
      <c r="A32" s="54" t="s">
        <v>59</v>
      </c>
      <c r="B32" s="13">
        <f t="shared" si="52"/>
        <v>80021</v>
      </c>
      <c r="C32" s="13">
        <v>2075</v>
      </c>
      <c r="D32" s="13">
        <v>55521</v>
      </c>
      <c r="E32" s="13">
        <v>14990</v>
      </c>
      <c r="F32" s="13">
        <v>3109</v>
      </c>
      <c r="G32" s="13">
        <v>4326</v>
      </c>
      <c r="H32" s="13">
        <f t="shared" si="53"/>
        <v>96804</v>
      </c>
      <c r="I32" s="13">
        <v>3586</v>
      </c>
      <c r="J32" s="13">
        <v>64937</v>
      </c>
      <c r="K32" s="13">
        <v>17582</v>
      </c>
      <c r="L32" s="13">
        <v>4200</v>
      </c>
      <c r="M32" s="13">
        <v>6499</v>
      </c>
      <c r="N32" s="32">
        <f t="shared" si="47"/>
        <v>16783</v>
      </c>
      <c r="O32" s="32">
        <f t="shared" si="48"/>
        <v>1511</v>
      </c>
      <c r="P32" s="32">
        <f t="shared" si="49"/>
        <v>9416</v>
      </c>
      <c r="Q32" s="32">
        <f t="shared" si="50"/>
        <v>2592</v>
      </c>
      <c r="R32" s="32">
        <f t="shared" si="51"/>
        <v>1091</v>
      </c>
      <c r="S32" s="32">
        <f t="shared" si="51"/>
        <v>2173</v>
      </c>
    </row>
    <row r="33" spans="1:21" ht="14.5" customHeight="1">
      <c r="A33" s="53" t="s">
        <v>4</v>
      </c>
      <c r="B33" s="15">
        <f t="shared" si="52"/>
        <v>14554</v>
      </c>
      <c r="C33" s="15">
        <v>630</v>
      </c>
      <c r="D33" s="15">
        <v>9531</v>
      </c>
      <c r="E33" s="15">
        <v>2572</v>
      </c>
      <c r="F33" s="15">
        <v>731</v>
      </c>
      <c r="G33" s="15">
        <v>1090</v>
      </c>
      <c r="H33" s="15">
        <f t="shared" si="53"/>
        <v>19373</v>
      </c>
      <c r="I33" s="15">
        <v>1102</v>
      </c>
      <c r="J33" s="15">
        <v>12175</v>
      </c>
      <c r="K33" s="15">
        <v>3459</v>
      </c>
      <c r="L33" s="15">
        <v>1037</v>
      </c>
      <c r="M33" s="15">
        <v>1600</v>
      </c>
      <c r="N33" s="33">
        <f t="shared" si="47"/>
        <v>4819</v>
      </c>
      <c r="O33" s="33">
        <f t="shared" si="48"/>
        <v>472</v>
      </c>
      <c r="P33" s="33">
        <f t="shared" si="49"/>
        <v>2644</v>
      </c>
      <c r="Q33" s="33">
        <f t="shared" si="50"/>
        <v>887</v>
      </c>
      <c r="R33" s="33">
        <f t="shared" si="51"/>
        <v>306</v>
      </c>
      <c r="S33" s="33">
        <f t="shared" si="51"/>
        <v>510</v>
      </c>
    </row>
    <row r="34" spans="1:21" ht="14.5" customHeight="1">
      <c r="A34" s="54" t="s">
        <v>60</v>
      </c>
      <c r="B34" s="13">
        <f t="shared" si="52"/>
        <v>24127</v>
      </c>
      <c r="C34" s="13">
        <v>1701</v>
      </c>
      <c r="D34" s="13">
        <v>15322</v>
      </c>
      <c r="E34" s="13">
        <v>2307</v>
      </c>
      <c r="F34" s="13">
        <v>2424</v>
      </c>
      <c r="G34" s="13">
        <v>2373</v>
      </c>
      <c r="H34" s="13">
        <f t="shared" si="53"/>
        <v>30493</v>
      </c>
      <c r="I34" s="13">
        <v>2695</v>
      </c>
      <c r="J34" s="13">
        <v>18632</v>
      </c>
      <c r="K34" s="13">
        <v>3084</v>
      </c>
      <c r="L34" s="13">
        <v>2696</v>
      </c>
      <c r="M34" s="13">
        <v>3386</v>
      </c>
      <c r="N34" s="32">
        <f t="shared" si="47"/>
        <v>6366</v>
      </c>
      <c r="O34" s="32">
        <f t="shared" si="48"/>
        <v>994</v>
      </c>
      <c r="P34" s="32">
        <f t="shared" si="49"/>
        <v>3310</v>
      </c>
      <c r="Q34" s="32">
        <f t="shared" si="50"/>
        <v>777</v>
      </c>
      <c r="R34" s="32">
        <f t="shared" si="51"/>
        <v>272</v>
      </c>
      <c r="S34" s="32">
        <f t="shared" si="51"/>
        <v>1013</v>
      </c>
    </row>
    <row r="35" spans="1:21" ht="14.5" customHeight="1">
      <c r="A35" s="14" t="s">
        <v>5</v>
      </c>
      <c r="B35" s="15">
        <f t="shared" si="52"/>
        <v>8605</v>
      </c>
      <c r="C35" s="15">
        <v>307</v>
      </c>
      <c r="D35" s="15">
        <v>6199</v>
      </c>
      <c r="E35" s="15">
        <v>1304</v>
      </c>
      <c r="F35" s="15">
        <v>390</v>
      </c>
      <c r="G35" s="15">
        <v>405</v>
      </c>
      <c r="H35" s="15">
        <f t="shared" si="53"/>
        <v>11370</v>
      </c>
      <c r="I35" s="15">
        <v>509</v>
      </c>
      <c r="J35" s="15">
        <v>7847</v>
      </c>
      <c r="K35" s="15">
        <v>1846</v>
      </c>
      <c r="L35" s="15">
        <v>486</v>
      </c>
      <c r="M35" s="15">
        <v>682</v>
      </c>
      <c r="N35" s="33">
        <f t="shared" si="47"/>
        <v>2765</v>
      </c>
      <c r="O35" s="33">
        <f t="shared" si="48"/>
        <v>202</v>
      </c>
      <c r="P35" s="33">
        <f t="shared" si="49"/>
        <v>1648</v>
      </c>
      <c r="Q35" s="33">
        <f t="shared" si="50"/>
        <v>542</v>
      </c>
      <c r="R35" s="33">
        <f t="shared" si="51"/>
        <v>96</v>
      </c>
      <c r="S35" s="33">
        <f t="shared" si="51"/>
        <v>277</v>
      </c>
    </row>
    <row r="36" spans="1:21" ht="14.5" customHeight="1">
      <c r="A36" s="11" t="s">
        <v>6</v>
      </c>
      <c r="B36" s="12">
        <f t="shared" si="52"/>
        <v>42798</v>
      </c>
      <c r="C36" s="12">
        <v>3745</v>
      </c>
      <c r="D36" s="12">
        <v>24291</v>
      </c>
      <c r="E36" s="12">
        <v>5872</v>
      </c>
      <c r="F36" s="12">
        <v>5264</v>
      </c>
      <c r="G36" s="12">
        <v>3626</v>
      </c>
      <c r="H36" s="12">
        <f t="shared" si="53"/>
        <v>58264</v>
      </c>
      <c r="I36" s="12">
        <v>6109</v>
      </c>
      <c r="J36" s="12">
        <v>30687</v>
      </c>
      <c r="K36" s="12">
        <v>8301</v>
      </c>
      <c r="L36" s="12">
        <v>7179</v>
      </c>
      <c r="M36" s="12">
        <v>5988</v>
      </c>
      <c r="N36" s="34">
        <f t="shared" si="47"/>
        <v>15466</v>
      </c>
      <c r="O36" s="34">
        <f t="shared" si="48"/>
        <v>2364</v>
      </c>
      <c r="P36" s="34">
        <f t="shared" si="49"/>
        <v>6396</v>
      </c>
      <c r="Q36" s="34">
        <f t="shared" si="50"/>
        <v>2429</v>
      </c>
      <c r="R36" s="34">
        <f t="shared" si="51"/>
        <v>1915</v>
      </c>
      <c r="S36" s="34">
        <f t="shared" si="51"/>
        <v>2362</v>
      </c>
    </row>
    <row r="37" spans="1:21" ht="14.5" customHeight="1">
      <c r="A37" s="16"/>
      <c r="B37" s="109" t="s">
        <v>12</v>
      </c>
      <c r="C37" s="109"/>
      <c r="D37" s="109"/>
      <c r="E37" s="109"/>
      <c r="F37" s="109"/>
      <c r="G37" s="109"/>
      <c r="H37" s="109" t="s">
        <v>12</v>
      </c>
      <c r="I37" s="109"/>
      <c r="J37" s="109"/>
      <c r="K37" s="109"/>
      <c r="L37" s="109"/>
      <c r="M37" s="109"/>
      <c r="N37" s="109" t="s">
        <v>82</v>
      </c>
      <c r="O37" s="109"/>
      <c r="P37" s="109"/>
      <c r="Q37" s="109"/>
      <c r="R37" s="109"/>
      <c r="S37" s="109"/>
      <c r="T37" s="17"/>
      <c r="U37" s="18"/>
    </row>
    <row r="38" spans="1:21" ht="14.5" customHeight="1">
      <c r="A38" s="9" t="s">
        <v>2</v>
      </c>
      <c r="B38" s="15">
        <f>B29*100/$B29</f>
        <v>100</v>
      </c>
      <c r="C38" s="30">
        <f t="shared" ref="C38:G38" si="54">C29*100/$B29</f>
        <v>4.065149538805553</v>
      </c>
      <c r="D38" s="30">
        <f t="shared" si="54"/>
        <v>67.860511972421506</v>
      </c>
      <c r="E38" s="30">
        <f t="shared" si="54"/>
        <v>16.317082828659274</v>
      </c>
      <c r="F38" s="30">
        <f t="shared" si="54"/>
        <v>5.2536569458678839</v>
      </c>
      <c r="G38" s="30">
        <f t="shared" si="54"/>
        <v>6.5035987142457836</v>
      </c>
      <c r="H38" s="15">
        <f>H29*100/$H29</f>
        <v>100</v>
      </c>
      <c r="I38" s="30">
        <f t="shared" ref="I38:M38" si="55">I29*100/$H29</f>
        <v>5.2306274965452282</v>
      </c>
      <c r="J38" s="30">
        <f t="shared" si="55"/>
        <v>65.558160480161703</v>
      </c>
      <c r="K38" s="30">
        <f t="shared" si="55"/>
        <v>15.860782439905305</v>
      </c>
      <c r="L38" s="30">
        <f t="shared" si="55"/>
        <v>5.5856153160399948</v>
      </c>
      <c r="M38" s="30">
        <f t="shared" si="55"/>
        <v>7.7648142673477665</v>
      </c>
      <c r="N38" s="35" t="s">
        <v>81</v>
      </c>
      <c r="O38" s="35">
        <f t="shared" ref="O38:O45" si="56">I38-C38</f>
        <v>1.1654779577396752</v>
      </c>
      <c r="P38" s="35">
        <f t="shared" ref="P38:P45" si="57">J38-D38</f>
        <v>-2.3023514922598025</v>
      </c>
      <c r="Q38" s="35">
        <f t="shared" ref="Q38:Q45" si="58">K38-E38</f>
        <v>-0.45630038875396828</v>
      </c>
      <c r="R38" s="35">
        <f t="shared" ref="R38:R45" si="59">L38-F38</f>
        <v>0.33195837017211094</v>
      </c>
      <c r="S38" s="35">
        <f t="shared" ref="S38:S45" si="60">M38-G38</f>
        <v>1.2612155531019829</v>
      </c>
      <c r="T38" s="19"/>
      <c r="U38" s="20"/>
    </row>
    <row r="39" spans="1:21" ht="14.5" customHeight="1">
      <c r="A39" s="11" t="s">
        <v>3</v>
      </c>
      <c r="B39" s="13">
        <f t="shared" ref="B39:G39" si="61">B30*100/$B30</f>
        <v>100</v>
      </c>
      <c r="C39" s="29">
        <f t="shared" si="61"/>
        <v>3.0965178780088807</v>
      </c>
      <c r="D39" s="29">
        <f t="shared" si="61"/>
        <v>70.488252107789378</v>
      </c>
      <c r="E39" s="29">
        <f t="shared" si="61"/>
        <v>16.929728369317058</v>
      </c>
      <c r="F39" s="29">
        <f t="shared" si="61"/>
        <v>3.4443705394862207</v>
      </c>
      <c r="G39" s="29">
        <f t="shared" si="61"/>
        <v>6.041131105398458</v>
      </c>
      <c r="H39" s="13">
        <f t="shared" ref="H39:M39" si="62">H30*100/$H30</f>
        <v>100</v>
      </c>
      <c r="I39" s="29">
        <f t="shared" si="62"/>
        <v>3.7786495973570102</v>
      </c>
      <c r="J39" s="29">
        <f t="shared" si="62"/>
        <v>68.864340284947346</v>
      </c>
      <c r="K39" s="29">
        <f t="shared" si="62"/>
        <v>15.905430518273798</v>
      </c>
      <c r="L39" s="29">
        <f t="shared" si="62"/>
        <v>4.00165186867644</v>
      </c>
      <c r="M39" s="29">
        <f t="shared" si="62"/>
        <v>7.4499277307454062</v>
      </c>
      <c r="N39" s="36" t="s">
        <v>81</v>
      </c>
      <c r="O39" s="36">
        <f t="shared" si="56"/>
        <v>0.68213171934812955</v>
      </c>
      <c r="P39" s="36">
        <f t="shared" si="57"/>
        <v>-1.6239118228420324</v>
      </c>
      <c r="Q39" s="36">
        <f t="shared" si="58"/>
        <v>-1.0242978510432597</v>
      </c>
      <c r="R39" s="36">
        <f t="shared" si="59"/>
        <v>0.55728132919021922</v>
      </c>
      <c r="S39" s="36">
        <f t="shared" si="60"/>
        <v>1.4087966253469482</v>
      </c>
      <c r="T39" s="21"/>
      <c r="U39" s="20"/>
    </row>
    <row r="40" spans="1:21" ht="14.5" customHeight="1">
      <c r="A40" s="53" t="s">
        <v>37</v>
      </c>
      <c r="B40" s="15">
        <f t="shared" ref="B40:G40" si="63">B31*100/$B31</f>
        <v>100</v>
      </c>
      <c r="C40" s="30">
        <f t="shared" si="63"/>
        <v>3.3157801504098425</v>
      </c>
      <c r="D40" s="30">
        <f t="shared" si="63"/>
        <v>70.512263072290125</v>
      </c>
      <c r="E40" s="30">
        <f t="shared" si="63"/>
        <v>16.364719712707537</v>
      </c>
      <c r="F40" s="30">
        <f t="shared" si="63"/>
        <v>3.6942203327052838</v>
      </c>
      <c r="G40" s="30">
        <f t="shared" si="63"/>
        <v>6.1130167318872086</v>
      </c>
      <c r="H40" s="15">
        <f t="shared" ref="H40:I40" si="64">H31*100/$H31</f>
        <v>100</v>
      </c>
      <c r="I40" s="30">
        <f t="shared" si="64"/>
        <v>4.4583260878288904</v>
      </c>
      <c r="J40" s="30">
        <f>J31*100/$H31</f>
        <v>69.201032651587099</v>
      </c>
      <c r="K40" s="30">
        <f t="shared" ref="K40:M40" si="65">K31*100/$H31</f>
        <v>15.821506440696103</v>
      </c>
      <c r="L40" s="30">
        <f t="shared" si="65"/>
        <v>3.9607271365320562</v>
      </c>
      <c r="M40" s="30">
        <f t="shared" si="65"/>
        <v>6.55840768335585</v>
      </c>
      <c r="N40" s="35" t="s">
        <v>81</v>
      </c>
      <c r="O40" s="35">
        <f t="shared" si="56"/>
        <v>1.1425459374190479</v>
      </c>
      <c r="P40" s="35">
        <f t="shared" si="57"/>
        <v>-1.3112304207030263</v>
      </c>
      <c r="Q40" s="35">
        <f t="shared" si="58"/>
        <v>-0.54321327201143355</v>
      </c>
      <c r="R40" s="35">
        <f t="shared" si="59"/>
        <v>0.26650680382677239</v>
      </c>
      <c r="S40" s="35">
        <f t="shared" si="60"/>
        <v>0.44539095146864138</v>
      </c>
      <c r="T40" s="22"/>
      <c r="U40" s="20"/>
    </row>
    <row r="41" spans="1:21" ht="14.5" customHeight="1">
      <c r="A41" s="54" t="s">
        <v>59</v>
      </c>
      <c r="B41" s="13">
        <f t="shared" ref="B41:G41" si="66">B32*100/$B32</f>
        <v>100</v>
      </c>
      <c r="C41" s="29">
        <f t="shared" si="66"/>
        <v>2.5930693193036829</v>
      </c>
      <c r="D41" s="29">
        <f t="shared" si="66"/>
        <v>69.383036952799884</v>
      </c>
      <c r="E41" s="29">
        <f t="shared" si="66"/>
        <v>18.732582697042027</v>
      </c>
      <c r="F41" s="29">
        <f t="shared" si="66"/>
        <v>3.8852301270916385</v>
      </c>
      <c r="G41" s="29">
        <f t="shared" si="66"/>
        <v>5.4060809037627626</v>
      </c>
      <c r="H41" s="13">
        <f t="shared" ref="H41:M41" si="67">H32*100/$H32</f>
        <v>100</v>
      </c>
      <c r="I41" s="29">
        <f t="shared" si="67"/>
        <v>3.7043923804801455</v>
      </c>
      <c r="J41" s="29">
        <f t="shared" si="67"/>
        <v>67.080905747696377</v>
      </c>
      <c r="K41" s="29">
        <f t="shared" si="67"/>
        <v>18.162472625098136</v>
      </c>
      <c r="L41" s="29">
        <f t="shared" si="67"/>
        <v>4.3386636915829921</v>
      </c>
      <c r="M41" s="29">
        <f t="shared" si="67"/>
        <v>6.7135655551423499</v>
      </c>
      <c r="N41" s="36" t="s">
        <v>81</v>
      </c>
      <c r="O41" s="36">
        <f t="shared" si="56"/>
        <v>1.1113230611764626</v>
      </c>
      <c r="P41" s="36">
        <f t="shared" si="57"/>
        <v>-2.3021312051035068</v>
      </c>
      <c r="Q41" s="36">
        <f t="shared" si="58"/>
        <v>-0.57011007194389052</v>
      </c>
      <c r="R41" s="36">
        <f t="shared" si="59"/>
        <v>0.45343356449135364</v>
      </c>
      <c r="S41" s="36">
        <f t="shared" si="60"/>
        <v>1.3074846513795872</v>
      </c>
      <c r="T41" s="23"/>
      <c r="U41" s="20"/>
    </row>
    <row r="42" spans="1:21" ht="14.5" customHeight="1">
      <c r="A42" s="53" t="s">
        <v>4</v>
      </c>
      <c r="B42" s="15">
        <f t="shared" ref="B42:G42" si="68">B33*100/$B33</f>
        <v>100</v>
      </c>
      <c r="C42" s="30">
        <f t="shared" si="68"/>
        <v>4.3287068847052357</v>
      </c>
      <c r="D42" s="30">
        <f t="shared" si="68"/>
        <v>65.487151298612062</v>
      </c>
      <c r="E42" s="30">
        <f t="shared" si="68"/>
        <v>17.672117630891851</v>
      </c>
      <c r="F42" s="30">
        <f t="shared" si="68"/>
        <v>5.0226741789198845</v>
      </c>
      <c r="G42" s="30">
        <f t="shared" si="68"/>
        <v>7.4893500068709633</v>
      </c>
      <c r="H42" s="15">
        <f t="shared" ref="H42:M42" si="69">H33*100/$H33</f>
        <v>100</v>
      </c>
      <c r="I42" s="30">
        <f t="shared" si="69"/>
        <v>5.6883291178444226</v>
      </c>
      <c r="J42" s="30">
        <f t="shared" si="69"/>
        <v>62.845196923553402</v>
      </c>
      <c r="K42" s="30">
        <f t="shared" si="69"/>
        <v>17.854746296391884</v>
      </c>
      <c r="L42" s="30">
        <f t="shared" si="69"/>
        <v>5.3528106127084083</v>
      </c>
      <c r="M42" s="30">
        <f t="shared" si="69"/>
        <v>8.2589170495018838</v>
      </c>
      <c r="N42" s="35" t="s">
        <v>81</v>
      </c>
      <c r="O42" s="35">
        <f t="shared" si="56"/>
        <v>1.359622233139187</v>
      </c>
      <c r="P42" s="35">
        <f t="shared" si="57"/>
        <v>-2.6419543750586598</v>
      </c>
      <c r="Q42" s="35">
        <f t="shared" si="58"/>
        <v>0.18262866550003309</v>
      </c>
      <c r="R42" s="35">
        <f t="shared" si="59"/>
        <v>0.33013643378852375</v>
      </c>
      <c r="S42" s="35">
        <f t="shared" si="60"/>
        <v>0.76956704263092046</v>
      </c>
      <c r="T42" s="23"/>
      <c r="U42" s="20"/>
    </row>
    <row r="43" spans="1:21" ht="14.5" customHeight="1">
      <c r="A43" s="54" t="s">
        <v>60</v>
      </c>
      <c r="B43" s="13">
        <f t="shared" ref="B43:G43" si="70">B34*100/$B34</f>
        <v>100</v>
      </c>
      <c r="C43" s="29">
        <f t="shared" si="70"/>
        <v>7.0501927301363621</v>
      </c>
      <c r="D43" s="29">
        <f t="shared" si="70"/>
        <v>63.505616114726237</v>
      </c>
      <c r="E43" s="29">
        <f t="shared" si="70"/>
        <v>9.5619016040121032</v>
      </c>
      <c r="F43" s="29">
        <f t="shared" si="70"/>
        <v>10.046835495502963</v>
      </c>
      <c r="G43" s="29">
        <f t="shared" si="70"/>
        <v>9.835454055622332</v>
      </c>
      <c r="H43" s="13">
        <f t="shared" ref="H43:M43" si="71">H34*100/$H34</f>
        <v>100</v>
      </c>
      <c r="I43" s="29">
        <f t="shared" si="71"/>
        <v>8.838093988784312</v>
      </c>
      <c r="J43" s="29">
        <f t="shared" si="71"/>
        <v>61.102548125799366</v>
      </c>
      <c r="K43" s="29">
        <f t="shared" si="71"/>
        <v>10.113796609057816</v>
      </c>
      <c r="L43" s="29">
        <f t="shared" si="71"/>
        <v>8.8413734299675344</v>
      </c>
      <c r="M43" s="29">
        <f t="shared" si="71"/>
        <v>11.104187846390975</v>
      </c>
      <c r="N43" s="36" t="s">
        <v>81</v>
      </c>
      <c r="O43" s="36">
        <f t="shared" si="56"/>
        <v>1.7879012586479499</v>
      </c>
      <c r="P43" s="36">
        <f t="shared" si="57"/>
        <v>-2.4030679889268711</v>
      </c>
      <c r="Q43" s="36">
        <f t="shared" si="58"/>
        <v>0.55189500504571321</v>
      </c>
      <c r="R43" s="36">
        <f t="shared" si="59"/>
        <v>-1.2054620655354285</v>
      </c>
      <c r="S43" s="36">
        <f t="shared" si="60"/>
        <v>1.2687337907686427</v>
      </c>
      <c r="T43" s="24"/>
      <c r="U43" s="25"/>
    </row>
    <row r="44" spans="1:21" ht="14.5" customHeight="1">
      <c r="A44" s="14" t="s">
        <v>5</v>
      </c>
      <c r="B44" s="15">
        <f t="shared" ref="B44:G44" si="72">B35*100/$B35</f>
        <v>100</v>
      </c>
      <c r="C44" s="30">
        <f t="shared" si="72"/>
        <v>3.5676932016269611</v>
      </c>
      <c r="D44" s="30">
        <f t="shared" si="72"/>
        <v>72.039511911679256</v>
      </c>
      <c r="E44" s="30">
        <f t="shared" si="72"/>
        <v>15.15398024404416</v>
      </c>
      <c r="F44" s="30">
        <f t="shared" si="72"/>
        <v>4.5322486926205698</v>
      </c>
      <c r="G44" s="30">
        <f t="shared" si="72"/>
        <v>4.7065659500290531</v>
      </c>
      <c r="H44" s="15">
        <f t="shared" ref="H44:M44" si="73">H35*100/$H35</f>
        <v>100</v>
      </c>
      <c r="I44" s="30">
        <f t="shared" si="73"/>
        <v>4.4766930518909414</v>
      </c>
      <c r="J44" s="30">
        <f t="shared" si="73"/>
        <v>69.014951627088834</v>
      </c>
      <c r="K44" s="30">
        <f t="shared" si="73"/>
        <v>16.235708003518031</v>
      </c>
      <c r="L44" s="30">
        <f t="shared" si="73"/>
        <v>4.2744063324538262</v>
      </c>
      <c r="M44" s="30">
        <f t="shared" si="73"/>
        <v>5.9982409850483727</v>
      </c>
      <c r="N44" s="35" t="s">
        <v>81</v>
      </c>
      <c r="O44" s="35">
        <f t="shared" si="56"/>
        <v>0.90899985026398022</v>
      </c>
      <c r="P44" s="35">
        <f t="shared" si="57"/>
        <v>-3.0245602845904216</v>
      </c>
      <c r="Q44" s="35">
        <f t="shared" si="58"/>
        <v>1.0817277594738712</v>
      </c>
      <c r="R44" s="35">
        <f t="shared" si="59"/>
        <v>-0.25784236016674367</v>
      </c>
      <c r="S44" s="35">
        <f t="shared" si="60"/>
        <v>1.2916750350193196</v>
      </c>
      <c r="T44" s="24"/>
      <c r="U44" s="25"/>
    </row>
    <row r="45" spans="1:21" ht="14.5" customHeight="1">
      <c r="A45" s="11" t="s">
        <v>6</v>
      </c>
      <c r="B45" s="92">
        <f t="shared" ref="B45:G45" si="74">B36*100/$B36</f>
        <v>100</v>
      </c>
      <c r="C45" s="88">
        <f t="shared" si="74"/>
        <v>8.7504088976120382</v>
      </c>
      <c r="D45" s="88">
        <f t="shared" si="74"/>
        <v>56.757325108649937</v>
      </c>
      <c r="E45" s="88">
        <f t="shared" si="74"/>
        <v>13.720267302210384</v>
      </c>
      <c r="F45" s="88">
        <f t="shared" si="74"/>
        <v>12.299640170101407</v>
      </c>
      <c r="G45" s="88">
        <f t="shared" si="74"/>
        <v>8.4723585214262354</v>
      </c>
      <c r="H45" s="92">
        <f t="shared" ref="H45:M45" si="75">H36*100/$H36</f>
        <v>100</v>
      </c>
      <c r="I45" s="88">
        <f t="shared" si="75"/>
        <v>10.485033639983524</v>
      </c>
      <c r="J45" s="88">
        <f t="shared" si="75"/>
        <v>52.668886447892355</v>
      </c>
      <c r="K45" s="88">
        <f t="shared" si="75"/>
        <v>14.24721955238226</v>
      </c>
      <c r="L45" s="88">
        <f t="shared" si="75"/>
        <v>12.321502128243855</v>
      </c>
      <c r="M45" s="88">
        <f t="shared" si="75"/>
        <v>10.27735823149801</v>
      </c>
      <c r="N45" s="87" t="s">
        <v>81</v>
      </c>
      <c r="O45" s="87">
        <f t="shared" si="56"/>
        <v>1.7346247423714853</v>
      </c>
      <c r="P45" s="87">
        <f t="shared" si="57"/>
        <v>-4.088438660757582</v>
      </c>
      <c r="Q45" s="87">
        <f t="shared" si="58"/>
        <v>0.52695225017187575</v>
      </c>
      <c r="R45" s="87">
        <f t="shared" si="59"/>
        <v>2.1861958142448401E-2</v>
      </c>
      <c r="S45" s="87">
        <f t="shared" si="60"/>
        <v>1.8049997100717743</v>
      </c>
      <c r="T45" s="24"/>
      <c r="U45" s="25"/>
    </row>
    <row r="46" spans="1:21" s="27" customFormat="1" ht="14.5" customHeight="1">
      <c r="A46" s="26"/>
      <c r="B46" s="110" t="s">
        <v>14</v>
      </c>
      <c r="C46" s="110"/>
      <c r="D46" s="110"/>
      <c r="E46" s="110"/>
      <c r="F46" s="110"/>
      <c r="G46" s="110"/>
      <c r="H46" s="110" t="s">
        <v>14</v>
      </c>
      <c r="I46" s="110"/>
      <c r="J46" s="110"/>
      <c r="K46" s="110"/>
      <c r="L46" s="110"/>
      <c r="M46" s="110"/>
      <c r="N46" s="110" t="s">
        <v>14</v>
      </c>
      <c r="O46" s="110"/>
      <c r="P46" s="110"/>
      <c r="Q46" s="110"/>
      <c r="R46" s="110"/>
      <c r="S46" s="110"/>
    </row>
    <row r="47" spans="1:21" ht="14.5" customHeight="1">
      <c r="A47" s="8"/>
      <c r="B47" s="99" t="s">
        <v>11</v>
      </c>
      <c r="C47" s="99"/>
      <c r="D47" s="99"/>
      <c r="E47" s="99"/>
      <c r="F47" s="99"/>
      <c r="G47" s="99"/>
      <c r="H47" s="99" t="s">
        <v>11</v>
      </c>
      <c r="I47" s="99"/>
      <c r="J47" s="99"/>
      <c r="K47" s="99"/>
      <c r="L47" s="99"/>
      <c r="M47" s="99"/>
      <c r="N47" s="99" t="s">
        <v>11</v>
      </c>
      <c r="O47" s="99"/>
      <c r="P47" s="99"/>
      <c r="Q47" s="99"/>
      <c r="R47" s="99"/>
      <c r="S47" s="99"/>
    </row>
    <row r="48" spans="1:21" ht="14.5" customHeight="1">
      <c r="A48" s="9" t="s">
        <v>2</v>
      </c>
      <c r="B48" s="94">
        <f>SUM(B49:B55)</f>
        <v>100004</v>
      </c>
      <c r="C48" s="94">
        <f>SUM(C49:C55)</f>
        <v>4138</v>
      </c>
      <c r="D48" s="94">
        <f t="shared" ref="D48:G48" si="76">SUM(D49:D55)</f>
        <v>87752</v>
      </c>
      <c r="E48" s="94">
        <f t="shared" si="76"/>
        <v>999</v>
      </c>
      <c r="F48" s="94">
        <f t="shared" si="76"/>
        <v>4151</v>
      </c>
      <c r="G48" s="94">
        <f t="shared" si="76"/>
        <v>2964</v>
      </c>
      <c r="H48" s="94">
        <f>SUM(H49:H55)</f>
        <v>118671</v>
      </c>
      <c r="I48" s="94">
        <f>SUM(I49:I55)</f>
        <v>6942</v>
      </c>
      <c r="J48" s="94">
        <f t="shared" ref="J48:M48" si="77">SUM(J49:J55)</f>
        <v>100651</v>
      </c>
      <c r="K48" s="94">
        <f t="shared" si="77"/>
        <v>1433</v>
      </c>
      <c r="L48" s="94">
        <f t="shared" si="77"/>
        <v>4572</v>
      </c>
      <c r="M48" s="94">
        <f t="shared" si="77"/>
        <v>5073</v>
      </c>
      <c r="N48" s="93">
        <f t="shared" ref="N48:N55" si="78">H48-B48</f>
        <v>18667</v>
      </c>
      <c r="O48" s="93">
        <f t="shared" ref="O48:O55" si="79">I48-C48</f>
        <v>2804</v>
      </c>
      <c r="P48" s="93">
        <f t="shared" ref="P48:P55" si="80">J48-D48</f>
        <v>12899</v>
      </c>
      <c r="Q48" s="93">
        <f t="shared" ref="Q48:Q55" si="81">K48-E48</f>
        <v>434</v>
      </c>
      <c r="R48" s="93">
        <f t="shared" ref="R48:R55" si="82">L48-F48</f>
        <v>421</v>
      </c>
      <c r="S48" s="93">
        <f t="shared" ref="S48:S55" si="83">M48-G48</f>
        <v>2109</v>
      </c>
    </row>
    <row r="49" spans="1:21" ht="14.5" customHeight="1">
      <c r="A49" s="11" t="s">
        <v>3</v>
      </c>
      <c r="B49" s="13">
        <f>SUM(C49:G49)</f>
        <v>37080</v>
      </c>
      <c r="C49" s="13">
        <v>1179</v>
      </c>
      <c r="D49" s="13">
        <v>34070</v>
      </c>
      <c r="E49" s="13">
        <v>330</v>
      </c>
      <c r="F49" s="13">
        <v>932</v>
      </c>
      <c r="G49" s="13">
        <v>569</v>
      </c>
      <c r="H49" s="13">
        <f>SUM(I49:M49)</f>
        <v>42646</v>
      </c>
      <c r="I49" s="13">
        <v>1943</v>
      </c>
      <c r="J49" s="13">
        <v>38351</v>
      </c>
      <c r="K49" s="13">
        <v>484</v>
      </c>
      <c r="L49" s="13">
        <v>966</v>
      </c>
      <c r="M49" s="13">
        <v>902</v>
      </c>
      <c r="N49" s="32">
        <f t="shared" si="78"/>
        <v>5566</v>
      </c>
      <c r="O49" s="32">
        <f t="shared" si="79"/>
        <v>764</v>
      </c>
      <c r="P49" s="32">
        <f t="shared" si="80"/>
        <v>4281</v>
      </c>
      <c r="Q49" s="32">
        <f t="shared" si="81"/>
        <v>154</v>
      </c>
      <c r="R49" s="32">
        <f t="shared" si="82"/>
        <v>34</v>
      </c>
      <c r="S49" s="32">
        <f t="shared" si="83"/>
        <v>333</v>
      </c>
    </row>
    <row r="50" spans="1:21" ht="14.5" customHeight="1">
      <c r="A50" s="53" t="s">
        <v>37</v>
      </c>
      <c r="B50" s="15">
        <f t="shared" ref="B50:B55" si="84">SUM(C50:G50)</f>
        <v>10174</v>
      </c>
      <c r="C50" s="15">
        <v>535</v>
      </c>
      <c r="D50" s="15">
        <v>8772</v>
      </c>
      <c r="E50" s="15">
        <v>91</v>
      </c>
      <c r="F50" s="15">
        <v>414</v>
      </c>
      <c r="G50" s="15">
        <v>362</v>
      </c>
      <c r="H50" s="15">
        <f t="shared" ref="H50:H55" si="85">SUM(I50:M50)</f>
        <v>12093</v>
      </c>
      <c r="I50" s="15">
        <v>877</v>
      </c>
      <c r="J50" s="15">
        <v>10194</v>
      </c>
      <c r="K50" s="15">
        <v>114</v>
      </c>
      <c r="L50" s="15">
        <v>378</v>
      </c>
      <c r="M50" s="15">
        <v>530</v>
      </c>
      <c r="N50" s="33">
        <f t="shared" si="78"/>
        <v>1919</v>
      </c>
      <c r="O50" s="33">
        <f t="shared" si="79"/>
        <v>342</v>
      </c>
      <c r="P50" s="33">
        <f t="shared" si="80"/>
        <v>1422</v>
      </c>
      <c r="Q50" s="33">
        <f t="shared" si="81"/>
        <v>23</v>
      </c>
      <c r="R50" s="33">
        <f t="shared" si="82"/>
        <v>-36</v>
      </c>
      <c r="S50" s="33">
        <f t="shared" si="83"/>
        <v>168</v>
      </c>
    </row>
    <row r="51" spans="1:21" ht="14.5" customHeight="1">
      <c r="A51" s="54" t="s">
        <v>59</v>
      </c>
      <c r="B51" s="13">
        <f t="shared" si="84"/>
        <v>2176</v>
      </c>
      <c r="C51" s="13">
        <v>121</v>
      </c>
      <c r="D51" s="13">
        <v>1829</v>
      </c>
      <c r="E51" s="13">
        <v>20</v>
      </c>
      <c r="F51" s="13">
        <v>89</v>
      </c>
      <c r="G51" s="13">
        <v>117</v>
      </c>
      <c r="H51" s="13">
        <f t="shared" si="85"/>
        <v>2559</v>
      </c>
      <c r="I51" s="13">
        <v>183</v>
      </c>
      <c r="J51" s="13">
        <v>2065</v>
      </c>
      <c r="K51" s="13">
        <v>42</v>
      </c>
      <c r="L51" s="13">
        <v>131</v>
      </c>
      <c r="M51" s="13">
        <v>138</v>
      </c>
      <c r="N51" s="32">
        <f t="shared" si="78"/>
        <v>383</v>
      </c>
      <c r="O51" s="32">
        <f t="shared" si="79"/>
        <v>62</v>
      </c>
      <c r="P51" s="32">
        <f t="shared" si="80"/>
        <v>236</v>
      </c>
      <c r="Q51" s="32">
        <f t="shared" si="81"/>
        <v>22</v>
      </c>
      <c r="R51" s="32">
        <f t="shared" si="82"/>
        <v>42</v>
      </c>
      <c r="S51" s="32">
        <f t="shared" si="83"/>
        <v>21</v>
      </c>
    </row>
    <row r="52" spans="1:21" ht="14.5" customHeight="1">
      <c r="A52" s="53" t="s">
        <v>4</v>
      </c>
      <c r="B52" s="15">
        <f t="shared" si="84"/>
        <v>7696</v>
      </c>
      <c r="C52" s="15">
        <v>263</v>
      </c>
      <c r="D52" s="15">
        <v>6934</v>
      </c>
      <c r="E52" s="15">
        <v>63</v>
      </c>
      <c r="F52" s="15">
        <v>212</v>
      </c>
      <c r="G52" s="15">
        <v>224</v>
      </c>
      <c r="H52" s="15">
        <f t="shared" si="85"/>
        <v>8845</v>
      </c>
      <c r="I52" s="15">
        <v>465</v>
      </c>
      <c r="J52" s="15">
        <v>7764</v>
      </c>
      <c r="K52" s="15">
        <v>129</v>
      </c>
      <c r="L52" s="15">
        <v>194</v>
      </c>
      <c r="M52" s="15">
        <v>293</v>
      </c>
      <c r="N52" s="33">
        <f t="shared" si="78"/>
        <v>1149</v>
      </c>
      <c r="O52" s="33">
        <f t="shared" si="79"/>
        <v>202</v>
      </c>
      <c r="P52" s="33">
        <f t="shared" si="80"/>
        <v>830</v>
      </c>
      <c r="Q52" s="33">
        <f t="shared" si="81"/>
        <v>66</v>
      </c>
      <c r="R52" s="33">
        <f t="shared" si="82"/>
        <v>-18</v>
      </c>
      <c r="S52" s="33">
        <f t="shared" si="83"/>
        <v>69</v>
      </c>
    </row>
    <row r="53" spans="1:21" ht="14.5" customHeight="1">
      <c r="A53" s="54" t="s">
        <v>60</v>
      </c>
      <c r="B53" s="13">
        <f t="shared" si="84"/>
        <v>20573</v>
      </c>
      <c r="C53" s="13">
        <v>945</v>
      </c>
      <c r="D53" s="13">
        <v>17692</v>
      </c>
      <c r="E53" s="13">
        <v>201</v>
      </c>
      <c r="F53" s="13">
        <v>1008</v>
      </c>
      <c r="G53" s="13">
        <v>727</v>
      </c>
      <c r="H53" s="13">
        <f t="shared" si="85"/>
        <v>23602</v>
      </c>
      <c r="I53" s="13">
        <v>1469</v>
      </c>
      <c r="J53" s="13">
        <v>19538</v>
      </c>
      <c r="K53" s="13">
        <v>281</v>
      </c>
      <c r="L53" s="13">
        <v>1102</v>
      </c>
      <c r="M53" s="13">
        <v>1212</v>
      </c>
      <c r="N53" s="32">
        <f t="shared" si="78"/>
        <v>3029</v>
      </c>
      <c r="O53" s="32">
        <f t="shared" si="79"/>
        <v>524</v>
      </c>
      <c r="P53" s="32">
        <f t="shared" si="80"/>
        <v>1846</v>
      </c>
      <c r="Q53" s="32">
        <f t="shared" si="81"/>
        <v>80</v>
      </c>
      <c r="R53" s="32">
        <f t="shared" si="82"/>
        <v>94</v>
      </c>
      <c r="S53" s="32">
        <f t="shared" si="83"/>
        <v>485</v>
      </c>
    </row>
    <row r="54" spans="1:21" ht="14.5" customHeight="1">
      <c r="A54" s="14" t="s">
        <v>5</v>
      </c>
      <c r="B54" s="15">
        <f t="shared" si="84"/>
        <v>3872</v>
      </c>
      <c r="C54" s="15">
        <v>121</v>
      </c>
      <c r="D54" s="15">
        <v>3515</v>
      </c>
      <c r="E54" s="15">
        <v>39</v>
      </c>
      <c r="F54" s="15">
        <v>87</v>
      </c>
      <c r="G54" s="15">
        <v>110</v>
      </c>
      <c r="H54" s="15">
        <f t="shared" si="85"/>
        <v>4652</v>
      </c>
      <c r="I54" s="15">
        <v>204</v>
      </c>
      <c r="J54" s="15">
        <v>4162</v>
      </c>
      <c r="K54" s="15">
        <v>50</v>
      </c>
      <c r="L54" s="15">
        <v>91</v>
      </c>
      <c r="M54" s="15">
        <v>145</v>
      </c>
      <c r="N54" s="33">
        <f t="shared" si="78"/>
        <v>780</v>
      </c>
      <c r="O54" s="33">
        <f t="shared" si="79"/>
        <v>83</v>
      </c>
      <c r="P54" s="33">
        <f t="shared" si="80"/>
        <v>647</v>
      </c>
      <c r="Q54" s="33">
        <f t="shared" si="81"/>
        <v>11</v>
      </c>
      <c r="R54" s="33">
        <f t="shared" si="82"/>
        <v>4</v>
      </c>
      <c r="S54" s="33">
        <f t="shared" si="83"/>
        <v>35</v>
      </c>
    </row>
    <row r="55" spans="1:21" ht="14.5" customHeight="1">
      <c r="A55" s="11" t="s">
        <v>6</v>
      </c>
      <c r="B55" s="12">
        <f t="shared" si="84"/>
        <v>18433</v>
      </c>
      <c r="C55" s="12">
        <v>974</v>
      </c>
      <c r="D55" s="12">
        <v>14940</v>
      </c>
      <c r="E55" s="12">
        <v>255</v>
      </c>
      <c r="F55" s="12">
        <v>1409</v>
      </c>
      <c r="G55" s="12">
        <v>855</v>
      </c>
      <c r="H55" s="12">
        <f t="shared" si="85"/>
        <v>24274</v>
      </c>
      <c r="I55" s="12">
        <v>1801</v>
      </c>
      <c r="J55" s="12">
        <v>18577</v>
      </c>
      <c r="K55" s="12">
        <v>333</v>
      </c>
      <c r="L55" s="12">
        <v>1710</v>
      </c>
      <c r="M55" s="12">
        <v>1853</v>
      </c>
      <c r="N55" s="34">
        <f t="shared" si="78"/>
        <v>5841</v>
      </c>
      <c r="O55" s="34">
        <f t="shared" si="79"/>
        <v>827</v>
      </c>
      <c r="P55" s="34">
        <f t="shared" si="80"/>
        <v>3637</v>
      </c>
      <c r="Q55" s="34">
        <f t="shared" si="81"/>
        <v>78</v>
      </c>
      <c r="R55" s="34">
        <f t="shared" si="82"/>
        <v>301</v>
      </c>
      <c r="S55" s="34">
        <f t="shared" si="83"/>
        <v>998</v>
      </c>
    </row>
    <row r="56" spans="1:21" ht="14.5" customHeight="1">
      <c r="A56" s="16"/>
      <c r="B56" s="109" t="s">
        <v>12</v>
      </c>
      <c r="C56" s="109"/>
      <c r="D56" s="109"/>
      <c r="E56" s="109"/>
      <c r="F56" s="109"/>
      <c r="G56" s="109"/>
      <c r="H56" s="109" t="s">
        <v>12</v>
      </c>
      <c r="I56" s="109"/>
      <c r="J56" s="109"/>
      <c r="K56" s="109"/>
      <c r="L56" s="109"/>
      <c r="M56" s="109"/>
      <c r="N56" s="109" t="s">
        <v>82</v>
      </c>
      <c r="O56" s="109"/>
      <c r="P56" s="109"/>
      <c r="Q56" s="109"/>
      <c r="R56" s="109"/>
      <c r="S56" s="109"/>
      <c r="T56" s="17"/>
      <c r="U56" s="18"/>
    </row>
    <row r="57" spans="1:21" ht="14.5" customHeight="1">
      <c r="A57" s="9" t="s">
        <v>2</v>
      </c>
      <c r="B57" s="15">
        <f>B48*100/$B48</f>
        <v>100</v>
      </c>
      <c r="C57" s="30">
        <f t="shared" ref="C57:G57" si="86">C48*100/$B48</f>
        <v>4.1378344866205348</v>
      </c>
      <c r="D57" s="30">
        <f t="shared" si="86"/>
        <v>87.748490060397586</v>
      </c>
      <c r="E57" s="30">
        <f t="shared" si="86"/>
        <v>0.99896004159833607</v>
      </c>
      <c r="F57" s="30">
        <f t="shared" si="86"/>
        <v>4.1508339666413345</v>
      </c>
      <c r="G57" s="30">
        <f t="shared" si="86"/>
        <v>2.9638814447422104</v>
      </c>
      <c r="H57" s="15">
        <f>H48*100/$H48</f>
        <v>100</v>
      </c>
      <c r="I57" s="30">
        <f t="shared" ref="I57:M57" si="87">I48*100/$H48</f>
        <v>5.8497863842050712</v>
      </c>
      <c r="J57" s="30">
        <f t="shared" si="87"/>
        <v>84.815161244111877</v>
      </c>
      <c r="K57" s="30">
        <f t="shared" si="87"/>
        <v>1.2075401740947662</v>
      </c>
      <c r="L57" s="30">
        <f t="shared" si="87"/>
        <v>3.8526683014384306</v>
      </c>
      <c r="M57" s="30">
        <f t="shared" si="87"/>
        <v>4.2748438961498598</v>
      </c>
      <c r="N57" s="35" t="s">
        <v>81</v>
      </c>
      <c r="O57" s="35">
        <f t="shared" ref="O57:O64" si="88">I57-C57</f>
        <v>1.7119518975845365</v>
      </c>
      <c r="P57" s="35">
        <f t="shared" ref="P57:P64" si="89">J57-D57</f>
        <v>-2.9333288162857087</v>
      </c>
      <c r="Q57" s="35">
        <f t="shared" ref="Q57:Q64" si="90">K57-E57</f>
        <v>0.20858013249643015</v>
      </c>
      <c r="R57" s="35">
        <f t="shared" ref="R57:R64" si="91">L57-F57</f>
        <v>-0.29816566520290388</v>
      </c>
      <c r="S57" s="35">
        <f t="shared" ref="S57:S64" si="92">M57-G57</f>
        <v>1.3109624514076494</v>
      </c>
      <c r="T57" s="19"/>
      <c r="U57" s="20"/>
    </row>
    <row r="58" spans="1:21" ht="14.5" customHeight="1">
      <c r="A58" s="11" t="s">
        <v>3</v>
      </c>
      <c r="B58" s="13">
        <f t="shared" ref="B58:G58" si="93">B49*100/$B49</f>
        <v>100</v>
      </c>
      <c r="C58" s="29">
        <f t="shared" si="93"/>
        <v>3.179611650485437</v>
      </c>
      <c r="D58" s="29">
        <f t="shared" si="93"/>
        <v>91.882416396979508</v>
      </c>
      <c r="E58" s="29">
        <f t="shared" si="93"/>
        <v>0.88996763754045305</v>
      </c>
      <c r="F58" s="29">
        <f t="shared" si="93"/>
        <v>2.5134843581445523</v>
      </c>
      <c r="G58" s="29">
        <f t="shared" si="93"/>
        <v>1.534519956850054</v>
      </c>
      <c r="H58" s="13">
        <f t="shared" ref="H58:M58" si="94">H49*100/$H49</f>
        <v>100</v>
      </c>
      <c r="I58" s="29">
        <f t="shared" si="94"/>
        <v>4.5561131172911882</v>
      </c>
      <c r="J58" s="29">
        <f t="shared" si="94"/>
        <v>89.928715471556529</v>
      </c>
      <c r="K58" s="29">
        <f t="shared" si="94"/>
        <v>1.1349247291656896</v>
      </c>
      <c r="L58" s="29">
        <f t="shared" si="94"/>
        <v>2.2651596867232566</v>
      </c>
      <c r="M58" s="29">
        <f t="shared" si="94"/>
        <v>2.1150869952633307</v>
      </c>
      <c r="N58" s="36" t="s">
        <v>81</v>
      </c>
      <c r="O58" s="36">
        <f t="shared" si="88"/>
        <v>1.3765014668057511</v>
      </c>
      <c r="P58" s="36">
        <f t="shared" si="89"/>
        <v>-1.9537009254229787</v>
      </c>
      <c r="Q58" s="36">
        <f t="shared" si="90"/>
        <v>0.2449570916252366</v>
      </c>
      <c r="R58" s="36">
        <f t="shared" si="91"/>
        <v>-0.24832467142129566</v>
      </c>
      <c r="S58" s="36">
        <f t="shared" si="92"/>
        <v>0.58056703841327661</v>
      </c>
      <c r="T58" s="21"/>
      <c r="U58" s="20"/>
    </row>
    <row r="59" spans="1:21" ht="14.5" customHeight="1">
      <c r="A59" s="53" t="s">
        <v>37</v>
      </c>
      <c r="B59" s="15">
        <f t="shared" ref="B59:G59" si="95">B50*100/$B50</f>
        <v>100</v>
      </c>
      <c r="C59" s="30">
        <f t="shared" si="95"/>
        <v>5.2585020640849223</v>
      </c>
      <c r="D59" s="30">
        <f t="shared" si="95"/>
        <v>86.219775899351291</v>
      </c>
      <c r="E59" s="30">
        <f t="shared" si="95"/>
        <v>0.89443679968547274</v>
      </c>
      <c r="F59" s="30">
        <f t="shared" si="95"/>
        <v>4.0691959897778656</v>
      </c>
      <c r="G59" s="30">
        <f t="shared" si="95"/>
        <v>3.5580892471004519</v>
      </c>
      <c r="H59" s="15">
        <f t="shared" ref="H59:I59" si="96">H50*100/$H50</f>
        <v>100</v>
      </c>
      <c r="I59" s="30">
        <f t="shared" si="96"/>
        <v>7.2521293310179447</v>
      </c>
      <c r="J59" s="30">
        <f>J50*100/$H50</f>
        <v>84.296700570578025</v>
      </c>
      <c r="K59" s="30">
        <f t="shared" ref="K59:M59" si="97">K50*100/$H50</f>
        <v>0.94269412056561652</v>
      </c>
      <c r="L59" s="30">
        <f t="shared" si="97"/>
        <v>3.125775241875465</v>
      </c>
      <c r="M59" s="30">
        <f t="shared" si="97"/>
        <v>4.3827007359629535</v>
      </c>
      <c r="N59" s="35" t="s">
        <v>81</v>
      </c>
      <c r="O59" s="35">
        <f t="shared" si="88"/>
        <v>1.9936272669330224</v>
      </c>
      <c r="P59" s="35">
        <f t="shared" si="89"/>
        <v>-1.9230753287732654</v>
      </c>
      <c r="Q59" s="35">
        <f t="shared" si="90"/>
        <v>4.8257320880143784E-2</v>
      </c>
      <c r="R59" s="35">
        <f t="shared" si="91"/>
        <v>-0.9434207479024006</v>
      </c>
      <c r="S59" s="35">
        <f t="shared" si="92"/>
        <v>0.82461148886250157</v>
      </c>
      <c r="T59" s="22"/>
      <c r="U59" s="20"/>
    </row>
    <row r="60" spans="1:21" ht="14.5" customHeight="1">
      <c r="A60" s="54" t="s">
        <v>59</v>
      </c>
      <c r="B60" s="13">
        <f t="shared" ref="B60:G60" si="98">B51*100/$B51</f>
        <v>100</v>
      </c>
      <c r="C60" s="29">
        <f t="shared" si="98"/>
        <v>5.5606617647058822</v>
      </c>
      <c r="D60" s="29">
        <f t="shared" si="98"/>
        <v>84.053308823529406</v>
      </c>
      <c r="E60" s="29">
        <f t="shared" si="98"/>
        <v>0.91911764705882348</v>
      </c>
      <c r="F60" s="29">
        <f t="shared" si="98"/>
        <v>4.0900735294117645</v>
      </c>
      <c r="G60" s="29">
        <f t="shared" si="98"/>
        <v>5.3768382352941178</v>
      </c>
      <c r="H60" s="13">
        <f t="shared" ref="H60:M60" si="99">H51*100/$H51</f>
        <v>100</v>
      </c>
      <c r="I60" s="29">
        <f t="shared" si="99"/>
        <v>7.1512309495896833</v>
      </c>
      <c r="J60" s="29">
        <f t="shared" si="99"/>
        <v>80.695584212583043</v>
      </c>
      <c r="K60" s="29">
        <f t="shared" si="99"/>
        <v>1.6412661195779601</v>
      </c>
      <c r="L60" s="29">
        <f t="shared" si="99"/>
        <v>5.1191871824931612</v>
      </c>
      <c r="M60" s="29">
        <f t="shared" si="99"/>
        <v>5.3927315357561545</v>
      </c>
      <c r="N60" s="36" t="s">
        <v>81</v>
      </c>
      <c r="O60" s="36">
        <f t="shared" si="88"/>
        <v>1.5905691848838011</v>
      </c>
      <c r="P60" s="36">
        <f t="shared" si="89"/>
        <v>-3.357724610946363</v>
      </c>
      <c r="Q60" s="36">
        <f t="shared" si="90"/>
        <v>0.72214847251913661</v>
      </c>
      <c r="R60" s="36">
        <f t="shared" si="91"/>
        <v>1.0291136530813967</v>
      </c>
      <c r="S60" s="36">
        <f t="shared" si="92"/>
        <v>1.5893300462036741E-2</v>
      </c>
      <c r="T60" s="23"/>
      <c r="U60" s="20"/>
    </row>
    <row r="61" spans="1:21" ht="14.5" customHeight="1">
      <c r="A61" s="53" t="s">
        <v>4</v>
      </c>
      <c r="B61" s="15">
        <f t="shared" ref="B61:G61" si="100">B52*100/$B52</f>
        <v>100</v>
      </c>
      <c r="C61" s="30">
        <f t="shared" si="100"/>
        <v>3.4173596673596673</v>
      </c>
      <c r="D61" s="30">
        <f t="shared" si="100"/>
        <v>90.098752598752597</v>
      </c>
      <c r="E61" s="30">
        <f t="shared" si="100"/>
        <v>0.81860706860706856</v>
      </c>
      <c r="F61" s="30">
        <f t="shared" si="100"/>
        <v>2.7546777546777546</v>
      </c>
      <c r="G61" s="30">
        <f t="shared" si="100"/>
        <v>2.9106029106029108</v>
      </c>
      <c r="H61" s="15">
        <f t="shared" ref="H61:M61" si="101">H52*100/$H52</f>
        <v>100</v>
      </c>
      <c r="I61" s="30">
        <f t="shared" si="101"/>
        <v>5.2572074618428495</v>
      </c>
      <c r="J61" s="30">
        <f t="shared" si="101"/>
        <v>87.778405879027702</v>
      </c>
      <c r="K61" s="30">
        <f t="shared" si="101"/>
        <v>1.4584511023176936</v>
      </c>
      <c r="L61" s="30">
        <f t="shared" si="101"/>
        <v>2.193329564725834</v>
      </c>
      <c r="M61" s="30">
        <f t="shared" si="101"/>
        <v>3.3126059920859241</v>
      </c>
      <c r="N61" s="35" t="s">
        <v>81</v>
      </c>
      <c r="O61" s="35">
        <f t="shared" si="88"/>
        <v>1.8398477944831821</v>
      </c>
      <c r="P61" s="35">
        <f t="shared" si="89"/>
        <v>-2.3203467197248955</v>
      </c>
      <c r="Q61" s="35">
        <f t="shared" si="90"/>
        <v>0.63984403371062504</v>
      </c>
      <c r="R61" s="35">
        <f t="shared" si="91"/>
        <v>-0.5613481899519206</v>
      </c>
      <c r="S61" s="35">
        <f t="shared" si="92"/>
        <v>0.40200308148301334</v>
      </c>
      <c r="T61" s="23"/>
      <c r="U61" s="20"/>
    </row>
    <row r="62" spans="1:21" ht="14.5" customHeight="1">
      <c r="A62" s="54" t="s">
        <v>60</v>
      </c>
      <c r="B62" s="13">
        <f t="shared" ref="B62:G62" si="102">B53*100/$B53</f>
        <v>100</v>
      </c>
      <c r="C62" s="29">
        <f t="shared" si="102"/>
        <v>4.5933991153453553</v>
      </c>
      <c r="D62" s="29">
        <f t="shared" si="102"/>
        <v>85.996208622952409</v>
      </c>
      <c r="E62" s="29">
        <f t="shared" si="102"/>
        <v>0.97700870072425028</v>
      </c>
      <c r="F62" s="29">
        <f t="shared" si="102"/>
        <v>4.8996257230350455</v>
      </c>
      <c r="G62" s="29">
        <f t="shared" si="102"/>
        <v>3.5337578379429351</v>
      </c>
      <c r="H62" s="13">
        <f t="shared" ref="H62:M62" si="103">H53*100/$H53</f>
        <v>100</v>
      </c>
      <c r="I62" s="29">
        <f t="shared" si="103"/>
        <v>6.2240488094229303</v>
      </c>
      <c r="J62" s="29">
        <f t="shared" si="103"/>
        <v>82.781120244047116</v>
      </c>
      <c r="K62" s="29">
        <f t="shared" si="103"/>
        <v>1.1905770697398526</v>
      </c>
      <c r="L62" s="29">
        <f t="shared" si="103"/>
        <v>4.6690958393356494</v>
      </c>
      <c r="M62" s="29">
        <f t="shared" si="103"/>
        <v>5.1351580374544534</v>
      </c>
      <c r="N62" s="36" t="s">
        <v>81</v>
      </c>
      <c r="O62" s="36">
        <f t="shared" si="88"/>
        <v>1.630649694077575</v>
      </c>
      <c r="P62" s="36">
        <f t="shared" si="89"/>
        <v>-3.2150883789052926</v>
      </c>
      <c r="Q62" s="36">
        <f t="shared" si="90"/>
        <v>0.21356836901560228</v>
      </c>
      <c r="R62" s="36">
        <f t="shared" si="91"/>
        <v>-0.23052988369939609</v>
      </c>
      <c r="S62" s="36">
        <f t="shared" si="92"/>
        <v>1.6014001995115184</v>
      </c>
      <c r="T62" s="24"/>
      <c r="U62" s="25"/>
    </row>
    <row r="63" spans="1:21" ht="14.5" customHeight="1">
      <c r="A63" s="14" t="s">
        <v>5</v>
      </c>
      <c r="B63" s="15">
        <f t="shared" ref="B63:G63" si="104">B54*100/$B54</f>
        <v>100</v>
      </c>
      <c r="C63" s="30">
        <f>C54*100/$B54</f>
        <v>3.125</v>
      </c>
      <c r="D63" s="30">
        <f t="shared" si="104"/>
        <v>90.779958677685954</v>
      </c>
      <c r="E63" s="30">
        <f t="shared" si="104"/>
        <v>1.0072314049586777</v>
      </c>
      <c r="F63" s="30">
        <f t="shared" si="104"/>
        <v>2.2469008264462809</v>
      </c>
      <c r="G63" s="30">
        <f t="shared" si="104"/>
        <v>2.8409090909090908</v>
      </c>
      <c r="H63" s="15">
        <f t="shared" ref="H63:M63" si="105">H54*100/$H54</f>
        <v>100</v>
      </c>
      <c r="I63" s="30">
        <f t="shared" si="105"/>
        <v>4.3852106620808255</v>
      </c>
      <c r="J63" s="30">
        <f t="shared" si="105"/>
        <v>89.466895958727434</v>
      </c>
      <c r="K63" s="30">
        <f t="shared" si="105"/>
        <v>1.0748065348237317</v>
      </c>
      <c r="L63" s="30">
        <f t="shared" si="105"/>
        <v>1.9561478933791918</v>
      </c>
      <c r="M63" s="30">
        <f t="shared" si="105"/>
        <v>3.1169389509888221</v>
      </c>
      <c r="N63" s="35" t="s">
        <v>81</v>
      </c>
      <c r="O63" s="35">
        <f t="shared" si="88"/>
        <v>1.2602106620808255</v>
      </c>
      <c r="P63" s="35">
        <f t="shared" si="89"/>
        <v>-1.3130627189585198</v>
      </c>
      <c r="Q63" s="35">
        <f t="shared" si="90"/>
        <v>6.7575129865053984E-2</v>
      </c>
      <c r="R63" s="35">
        <f t="shared" si="91"/>
        <v>-0.29075293306708905</v>
      </c>
      <c r="S63" s="35">
        <f t="shared" si="92"/>
        <v>0.27602986007973129</v>
      </c>
      <c r="T63" s="24"/>
      <c r="U63" s="25"/>
    </row>
    <row r="64" spans="1:21" ht="14.5" customHeight="1">
      <c r="A64" s="11" t="s">
        <v>6</v>
      </c>
      <c r="B64" s="12">
        <f t="shared" ref="B64:G64" si="106">B55*100/$B55</f>
        <v>100</v>
      </c>
      <c r="C64" s="28">
        <f t="shared" si="106"/>
        <v>5.2840015190148106</v>
      </c>
      <c r="D64" s="28">
        <f t="shared" si="106"/>
        <v>81.050290240329844</v>
      </c>
      <c r="E64" s="28">
        <f t="shared" si="106"/>
        <v>1.3833884880377583</v>
      </c>
      <c r="F64" s="28">
        <f t="shared" si="106"/>
        <v>7.6438995280203983</v>
      </c>
      <c r="G64" s="28">
        <f t="shared" si="106"/>
        <v>4.6384202245971897</v>
      </c>
      <c r="H64" s="12">
        <f t="shared" ref="H64:M64" si="107">H55*100/$H55</f>
        <v>100</v>
      </c>
      <c r="I64" s="28">
        <f t="shared" si="107"/>
        <v>7.419461151849716</v>
      </c>
      <c r="J64" s="28">
        <f t="shared" si="107"/>
        <v>76.530444096564224</v>
      </c>
      <c r="K64" s="28">
        <f t="shared" si="107"/>
        <v>1.3718381807695477</v>
      </c>
      <c r="L64" s="28">
        <f t="shared" si="107"/>
        <v>7.0445744417895693</v>
      </c>
      <c r="M64" s="28">
        <f t="shared" si="107"/>
        <v>7.6336821290269423</v>
      </c>
      <c r="N64" s="37" t="s">
        <v>81</v>
      </c>
      <c r="O64" s="37">
        <f t="shared" si="88"/>
        <v>2.1354596328349054</v>
      </c>
      <c r="P64" s="37">
        <f t="shared" si="89"/>
        <v>-4.5198461437656192</v>
      </c>
      <c r="Q64" s="37">
        <f t="shared" si="90"/>
        <v>-1.1550307268210602E-2</v>
      </c>
      <c r="R64" s="37">
        <f t="shared" si="91"/>
        <v>-0.59932508623082903</v>
      </c>
      <c r="S64" s="37">
        <f t="shared" si="92"/>
        <v>2.9952619044297526</v>
      </c>
      <c r="T64" s="24"/>
      <c r="U64" s="25"/>
    </row>
    <row r="65" spans="1:20" ht="20" customHeight="1">
      <c r="A65" s="108" t="s">
        <v>84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24"/>
    </row>
    <row r="66" spans="1:20">
      <c r="A66" s="76"/>
      <c r="B66" s="76"/>
      <c r="C66" s="76"/>
      <c r="D66" s="76"/>
      <c r="E66" s="76"/>
      <c r="F66" s="76"/>
      <c r="G66" s="76"/>
      <c r="H66" s="76"/>
      <c r="I66" s="76"/>
      <c r="L66" s="24"/>
      <c r="M66" s="24"/>
      <c r="R66" s="24"/>
      <c r="S66" s="24"/>
      <c r="T66" s="24"/>
    </row>
  </sheetData>
  <mergeCells count="38">
    <mergeCell ref="N9:S9"/>
    <mergeCell ref="N18:S18"/>
    <mergeCell ref="N28:S28"/>
    <mergeCell ref="N37:S37"/>
    <mergeCell ref="N56:S56"/>
    <mergeCell ref="N47:S47"/>
    <mergeCell ref="B56:G56"/>
    <mergeCell ref="A5:A7"/>
    <mergeCell ref="H5:M5"/>
    <mergeCell ref="I6:M6"/>
    <mergeCell ref="N5:S5"/>
    <mergeCell ref="N6:N7"/>
    <mergeCell ref="O6:S6"/>
    <mergeCell ref="B6:B7"/>
    <mergeCell ref="H6:H7"/>
    <mergeCell ref="C6:G6"/>
    <mergeCell ref="B5:G5"/>
    <mergeCell ref="H46:M46"/>
    <mergeCell ref="B28:G28"/>
    <mergeCell ref="B37:G37"/>
    <mergeCell ref="B46:G46"/>
    <mergeCell ref="B47:G47"/>
    <mergeCell ref="A65:S65"/>
    <mergeCell ref="H9:M9"/>
    <mergeCell ref="H18:M18"/>
    <mergeCell ref="H8:M8"/>
    <mergeCell ref="N8:S8"/>
    <mergeCell ref="H27:M27"/>
    <mergeCell ref="N27:S27"/>
    <mergeCell ref="H28:M28"/>
    <mergeCell ref="H37:M37"/>
    <mergeCell ref="H47:M47"/>
    <mergeCell ref="H56:M56"/>
    <mergeCell ref="N46:S46"/>
    <mergeCell ref="B8:G8"/>
    <mergeCell ref="B9:G9"/>
    <mergeCell ref="B18:G18"/>
    <mergeCell ref="B27:G2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E52" sqref="E52"/>
    </sheetView>
  </sheetViews>
  <sheetFormatPr baseColWidth="10" defaultColWidth="8.7265625" defaultRowHeight="14"/>
  <cols>
    <col min="1" max="1" width="27.81640625" style="7" customWidth="1"/>
    <col min="2" max="19" width="13.1796875" style="7" customWidth="1"/>
    <col min="20" max="16384" width="8.7265625" style="7"/>
  </cols>
  <sheetData>
    <row r="1" spans="1:19" s="2" customFormat="1" ht="20.149999999999999" customHeight="1">
      <c r="A1" s="1" t="s">
        <v>0</v>
      </c>
      <c r="B1" s="1"/>
    </row>
    <row r="2" spans="1:19" s="4" customFormat="1" ht="14.5" customHeight="1">
      <c r="A2" s="3"/>
      <c r="B2" s="3"/>
    </row>
    <row r="3" spans="1:19" s="5" customFormat="1" ht="14.5" customHeight="1">
      <c r="A3" s="56" t="s">
        <v>68</v>
      </c>
      <c r="B3" s="2"/>
    </row>
    <row r="4" spans="1:19" s="4" customFormat="1" ht="14.5" customHeight="1">
      <c r="A4" s="6"/>
    </row>
    <row r="5" spans="1:19" s="4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8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10">
        <f>B10+B21</f>
        <v>443460</v>
      </c>
      <c r="C9" s="47">
        <f t="shared" ref="C9:M9" si="0">C10+C21</f>
        <v>18100</v>
      </c>
      <c r="D9" s="47">
        <f t="shared" si="0"/>
        <v>320823</v>
      </c>
      <c r="E9" s="47">
        <f t="shared" si="0"/>
        <v>57041</v>
      </c>
      <c r="F9" s="47">
        <f t="shared" si="0"/>
        <v>22195</v>
      </c>
      <c r="G9" s="47">
        <f t="shared" si="0"/>
        <v>25301</v>
      </c>
      <c r="H9" s="47">
        <f t="shared" si="0"/>
        <v>555024</v>
      </c>
      <c r="I9" s="47">
        <f t="shared" si="0"/>
        <v>29766</v>
      </c>
      <c r="J9" s="47">
        <f t="shared" si="0"/>
        <v>386716</v>
      </c>
      <c r="K9" s="47">
        <f t="shared" si="0"/>
        <v>70642</v>
      </c>
      <c r="L9" s="47">
        <f t="shared" si="0"/>
        <v>28945</v>
      </c>
      <c r="M9" s="47">
        <f t="shared" si="0"/>
        <v>38955</v>
      </c>
      <c r="N9" s="31">
        <f>H9-B9</f>
        <v>111564</v>
      </c>
      <c r="O9" s="31">
        <f t="shared" ref="O9:S9" si="1">I9-C9</f>
        <v>11666</v>
      </c>
      <c r="P9" s="31">
        <f t="shared" si="1"/>
        <v>65893</v>
      </c>
      <c r="Q9" s="31">
        <f t="shared" si="1"/>
        <v>13601</v>
      </c>
      <c r="R9" s="31">
        <f t="shared" si="1"/>
        <v>6750</v>
      </c>
      <c r="S9" s="31">
        <f t="shared" si="1"/>
        <v>13654</v>
      </c>
    </row>
    <row r="10" spans="1:19" ht="14.5" customHeight="1">
      <c r="A10" s="54" t="s">
        <v>13</v>
      </c>
      <c r="B10" s="13">
        <f>SUM(C10:G10)</f>
        <v>343456</v>
      </c>
      <c r="C10" s="13">
        <f>SUM(C11:C20)</f>
        <v>13962</v>
      </c>
      <c r="D10" s="46">
        <f t="shared" ref="D10:G10" si="2">SUM(D11:D20)</f>
        <v>233071</v>
      </c>
      <c r="E10" s="46">
        <f t="shared" si="2"/>
        <v>56042</v>
      </c>
      <c r="F10" s="46">
        <f t="shared" si="2"/>
        <v>18044</v>
      </c>
      <c r="G10" s="46">
        <f t="shared" si="2"/>
        <v>22337</v>
      </c>
      <c r="H10" s="46">
        <f>SUM(I10:M10)</f>
        <v>436353</v>
      </c>
      <c r="I10" s="46">
        <f>SUM(I11:I20)</f>
        <v>22824</v>
      </c>
      <c r="J10" s="46">
        <f t="shared" ref="J10" si="3">SUM(J11:J20)</f>
        <v>286065</v>
      </c>
      <c r="K10" s="46">
        <f t="shared" ref="K10" si="4">SUM(K11:K20)</f>
        <v>69209</v>
      </c>
      <c r="L10" s="46">
        <f t="shared" ref="L10" si="5">SUM(L11:L20)</f>
        <v>24373</v>
      </c>
      <c r="M10" s="46">
        <f t="shared" ref="M10" si="6">SUM(M11:M20)</f>
        <v>33882</v>
      </c>
      <c r="N10" s="32">
        <f t="shared" ref="N10:N27" si="7">H10-B10</f>
        <v>92897</v>
      </c>
      <c r="O10" s="32">
        <f t="shared" ref="O10:O27" si="8">I10-C10</f>
        <v>8862</v>
      </c>
      <c r="P10" s="32">
        <f t="shared" ref="P10:P27" si="9">J10-D10</f>
        <v>52994</v>
      </c>
      <c r="Q10" s="32">
        <f t="shared" ref="Q10:Q27" si="10">K10-E10</f>
        <v>13167</v>
      </c>
      <c r="R10" s="32">
        <f t="shared" ref="R10:R27" si="11">L10-F10</f>
        <v>6329</v>
      </c>
      <c r="S10" s="32">
        <f t="shared" ref="S10:S27" si="12">M10-G10</f>
        <v>11545</v>
      </c>
    </row>
    <row r="11" spans="1:19" ht="14.5" customHeight="1">
      <c r="A11" s="57" t="s">
        <v>17</v>
      </c>
      <c r="B11" s="15">
        <f>SUM(C11:G11)</f>
        <v>14132</v>
      </c>
      <c r="C11" s="15">
        <v>749</v>
      </c>
      <c r="D11" s="15">
        <v>8911</v>
      </c>
      <c r="E11" s="15">
        <v>3034</v>
      </c>
      <c r="F11" s="15">
        <v>959</v>
      </c>
      <c r="G11" s="15">
        <v>479</v>
      </c>
      <c r="H11" s="15">
        <f t="shared" ref="H11:H20" si="13">SUM(I11:M11)</f>
        <v>17737</v>
      </c>
      <c r="I11" s="15">
        <v>983</v>
      </c>
      <c r="J11" s="15">
        <v>10835</v>
      </c>
      <c r="K11" s="15">
        <v>4150</v>
      </c>
      <c r="L11" s="15">
        <v>1043</v>
      </c>
      <c r="M11" s="15">
        <v>726</v>
      </c>
      <c r="N11" s="33">
        <f t="shared" si="7"/>
        <v>3605</v>
      </c>
      <c r="O11" s="33">
        <f t="shared" si="8"/>
        <v>234</v>
      </c>
      <c r="P11" s="33">
        <f t="shared" si="9"/>
        <v>1924</v>
      </c>
      <c r="Q11" s="33">
        <f t="shared" si="10"/>
        <v>1116</v>
      </c>
      <c r="R11" s="33">
        <f t="shared" si="11"/>
        <v>84</v>
      </c>
      <c r="S11" s="33">
        <f t="shared" si="12"/>
        <v>247</v>
      </c>
    </row>
    <row r="12" spans="1:19" ht="14.5" customHeight="1">
      <c r="A12" s="58" t="s">
        <v>18</v>
      </c>
      <c r="B12" s="13">
        <f t="shared" ref="B12:B20" si="14">SUM(C12:G12)</f>
        <v>11378</v>
      </c>
      <c r="C12" s="13">
        <v>908</v>
      </c>
      <c r="D12" s="13">
        <v>7010</v>
      </c>
      <c r="E12" s="13">
        <v>2080</v>
      </c>
      <c r="F12" s="13">
        <v>871</v>
      </c>
      <c r="G12" s="13">
        <v>509</v>
      </c>
      <c r="H12" s="13">
        <f t="shared" si="13"/>
        <v>13109</v>
      </c>
      <c r="I12" s="13">
        <v>1178</v>
      </c>
      <c r="J12" s="13">
        <v>7438</v>
      </c>
      <c r="K12" s="13">
        <v>2518</v>
      </c>
      <c r="L12" s="13">
        <v>970</v>
      </c>
      <c r="M12" s="13">
        <v>1005</v>
      </c>
      <c r="N12" s="32">
        <f t="shared" si="7"/>
        <v>1731</v>
      </c>
      <c r="O12" s="32">
        <f t="shared" si="8"/>
        <v>270</v>
      </c>
      <c r="P12" s="32">
        <f t="shared" si="9"/>
        <v>428</v>
      </c>
      <c r="Q12" s="32">
        <f t="shared" si="10"/>
        <v>438</v>
      </c>
      <c r="R12" s="32">
        <f t="shared" si="11"/>
        <v>99</v>
      </c>
      <c r="S12" s="32">
        <f t="shared" si="12"/>
        <v>496</v>
      </c>
    </row>
    <row r="13" spans="1:19" ht="14.5" customHeight="1">
      <c r="A13" s="57" t="s">
        <v>19</v>
      </c>
      <c r="B13" s="15">
        <f t="shared" si="14"/>
        <v>39306</v>
      </c>
      <c r="C13" s="15">
        <v>1589</v>
      </c>
      <c r="D13" s="15">
        <v>28328</v>
      </c>
      <c r="E13" s="15">
        <v>5708</v>
      </c>
      <c r="F13" s="15">
        <v>2172</v>
      </c>
      <c r="G13" s="15">
        <v>1509</v>
      </c>
      <c r="H13" s="15">
        <f t="shared" si="13"/>
        <v>48051</v>
      </c>
      <c r="I13" s="15">
        <v>2171</v>
      </c>
      <c r="J13" s="15">
        <v>34004</v>
      </c>
      <c r="K13" s="15">
        <v>7411</v>
      </c>
      <c r="L13" s="15">
        <v>2428</v>
      </c>
      <c r="M13" s="15">
        <v>2037</v>
      </c>
      <c r="N13" s="33">
        <f t="shared" si="7"/>
        <v>8745</v>
      </c>
      <c r="O13" s="33">
        <f t="shared" si="8"/>
        <v>582</v>
      </c>
      <c r="P13" s="33">
        <f t="shared" si="9"/>
        <v>5676</v>
      </c>
      <c r="Q13" s="33">
        <f t="shared" si="10"/>
        <v>1703</v>
      </c>
      <c r="R13" s="33">
        <f t="shared" si="11"/>
        <v>256</v>
      </c>
      <c r="S13" s="33">
        <f t="shared" si="12"/>
        <v>528</v>
      </c>
    </row>
    <row r="14" spans="1:19" ht="14.5" customHeight="1">
      <c r="A14" s="58" t="s">
        <v>20</v>
      </c>
      <c r="B14" s="13">
        <f t="shared" si="14"/>
        <v>4112</v>
      </c>
      <c r="C14" s="13">
        <v>420</v>
      </c>
      <c r="D14" s="13">
        <v>2485</v>
      </c>
      <c r="E14" s="13">
        <v>334</v>
      </c>
      <c r="F14" s="13">
        <v>226</v>
      </c>
      <c r="G14" s="13">
        <v>647</v>
      </c>
      <c r="H14" s="13">
        <f t="shared" si="13"/>
        <v>4533</v>
      </c>
      <c r="I14" s="13">
        <v>408</v>
      </c>
      <c r="J14" s="13">
        <v>2979</v>
      </c>
      <c r="K14" s="13">
        <v>495</v>
      </c>
      <c r="L14" s="13">
        <v>245</v>
      </c>
      <c r="M14" s="13">
        <v>406</v>
      </c>
      <c r="N14" s="32">
        <f t="shared" si="7"/>
        <v>421</v>
      </c>
      <c r="O14" s="32">
        <f t="shared" si="8"/>
        <v>-12</v>
      </c>
      <c r="P14" s="32">
        <f t="shared" si="9"/>
        <v>494</v>
      </c>
      <c r="Q14" s="32">
        <f t="shared" si="10"/>
        <v>161</v>
      </c>
      <c r="R14" s="32">
        <f t="shared" si="11"/>
        <v>19</v>
      </c>
      <c r="S14" s="32">
        <f t="shared" si="12"/>
        <v>-241</v>
      </c>
    </row>
    <row r="15" spans="1:19" ht="14.5" customHeight="1">
      <c r="A15" s="57" t="s">
        <v>21</v>
      </c>
      <c r="B15" s="15">
        <f t="shared" si="14"/>
        <v>85720</v>
      </c>
      <c r="C15" s="15">
        <v>2913</v>
      </c>
      <c r="D15" s="15">
        <v>61928</v>
      </c>
      <c r="E15" s="15">
        <v>10031</v>
      </c>
      <c r="F15" s="15">
        <v>5062</v>
      </c>
      <c r="G15" s="15">
        <v>5786</v>
      </c>
      <c r="H15" s="15">
        <f t="shared" si="13"/>
        <v>104791</v>
      </c>
      <c r="I15" s="15">
        <v>4920</v>
      </c>
      <c r="J15" s="15">
        <v>76724</v>
      </c>
      <c r="K15" s="15">
        <v>10363</v>
      </c>
      <c r="L15" s="15">
        <v>5288</v>
      </c>
      <c r="M15" s="15">
        <v>7496</v>
      </c>
      <c r="N15" s="33">
        <f t="shared" si="7"/>
        <v>19071</v>
      </c>
      <c r="O15" s="33">
        <f t="shared" si="8"/>
        <v>2007</v>
      </c>
      <c r="P15" s="33">
        <f t="shared" si="9"/>
        <v>14796</v>
      </c>
      <c r="Q15" s="33">
        <f t="shared" si="10"/>
        <v>332</v>
      </c>
      <c r="R15" s="33">
        <f t="shared" si="11"/>
        <v>226</v>
      </c>
      <c r="S15" s="33">
        <f t="shared" si="12"/>
        <v>1710</v>
      </c>
    </row>
    <row r="16" spans="1:19" ht="14.5" customHeight="1">
      <c r="A16" s="58" t="s">
        <v>22</v>
      </c>
      <c r="B16" s="12">
        <f t="shared" si="14"/>
        <v>37983</v>
      </c>
      <c r="C16" s="12">
        <v>3082</v>
      </c>
      <c r="D16" s="12">
        <v>26550</v>
      </c>
      <c r="E16" s="12">
        <v>2147</v>
      </c>
      <c r="F16" s="12">
        <v>2910</v>
      </c>
      <c r="G16" s="12">
        <v>3294</v>
      </c>
      <c r="H16" s="12">
        <f t="shared" si="13"/>
        <v>46272</v>
      </c>
      <c r="I16" s="12">
        <v>4413</v>
      </c>
      <c r="J16" s="12">
        <v>31066</v>
      </c>
      <c r="K16" s="12">
        <v>2126</v>
      </c>
      <c r="L16" s="12">
        <v>3490</v>
      </c>
      <c r="M16" s="12">
        <v>5177</v>
      </c>
      <c r="N16" s="34">
        <f t="shared" si="7"/>
        <v>8289</v>
      </c>
      <c r="O16" s="34">
        <f t="shared" si="8"/>
        <v>1331</v>
      </c>
      <c r="P16" s="34">
        <f t="shared" si="9"/>
        <v>4516</v>
      </c>
      <c r="Q16" s="34">
        <f t="shared" si="10"/>
        <v>-21</v>
      </c>
      <c r="R16" s="34">
        <f t="shared" si="11"/>
        <v>580</v>
      </c>
      <c r="S16" s="34">
        <f t="shared" si="12"/>
        <v>1883</v>
      </c>
    </row>
    <row r="17" spans="1:19" ht="14.5" customHeight="1">
      <c r="A17" s="57" t="s">
        <v>23</v>
      </c>
      <c r="B17" s="10">
        <f t="shared" si="14"/>
        <v>23706</v>
      </c>
      <c r="C17" s="10">
        <v>639</v>
      </c>
      <c r="D17" s="10">
        <v>18169</v>
      </c>
      <c r="E17" s="10">
        <v>2359</v>
      </c>
      <c r="F17" s="10">
        <v>1079</v>
      </c>
      <c r="G17" s="10">
        <v>1460</v>
      </c>
      <c r="H17" s="10">
        <f t="shared" si="13"/>
        <v>28919</v>
      </c>
      <c r="I17" s="10">
        <v>1155</v>
      </c>
      <c r="J17" s="10">
        <v>21123</v>
      </c>
      <c r="K17" s="10">
        <v>2745</v>
      </c>
      <c r="L17" s="10">
        <v>1391</v>
      </c>
      <c r="M17" s="10">
        <v>2505</v>
      </c>
      <c r="N17" s="31">
        <f t="shared" si="7"/>
        <v>5213</v>
      </c>
      <c r="O17" s="31">
        <f t="shared" si="8"/>
        <v>516</v>
      </c>
      <c r="P17" s="31">
        <f t="shared" si="9"/>
        <v>2954</v>
      </c>
      <c r="Q17" s="31">
        <f t="shared" si="10"/>
        <v>386</v>
      </c>
      <c r="R17" s="31">
        <f t="shared" si="11"/>
        <v>312</v>
      </c>
      <c r="S17" s="31">
        <f t="shared" si="12"/>
        <v>1045</v>
      </c>
    </row>
    <row r="18" spans="1:19" ht="14.5" customHeight="1">
      <c r="A18" s="58" t="s">
        <v>24</v>
      </c>
      <c r="B18" s="13">
        <f t="shared" si="14"/>
        <v>58488</v>
      </c>
      <c r="C18" s="13">
        <v>1690</v>
      </c>
      <c r="D18" s="13">
        <v>43532</v>
      </c>
      <c r="E18" s="13">
        <v>5994</v>
      </c>
      <c r="F18" s="13">
        <v>2836</v>
      </c>
      <c r="G18" s="13">
        <v>4436</v>
      </c>
      <c r="H18" s="13">
        <f t="shared" si="13"/>
        <v>81680</v>
      </c>
      <c r="I18" s="13">
        <v>3742</v>
      </c>
      <c r="J18" s="13">
        <v>55589</v>
      </c>
      <c r="K18" s="13">
        <v>7608</v>
      </c>
      <c r="L18" s="13">
        <v>6090</v>
      </c>
      <c r="M18" s="13">
        <v>8651</v>
      </c>
      <c r="N18" s="32">
        <f t="shared" si="7"/>
        <v>23192</v>
      </c>
      <c r="O18" s="32">
        <f t="shared" si="8"/>
        <v>2052</v>
      </c>
      <c r="P18" s="32">
        <f t="shared" si="9"/>
        <v>12057</v>
      </c>
      <c r="Q18" s="32">
        <f t="shared" si="10"/>
        <v>1614</v>
      </c>
      <c r="R18" s="32">
        <f t="shared" si="11"/>
        <v>3254</v>
      </c>
      <c r="S18" s="32">
        <f t="shared" si="12"/>
        <v>4215</v>
      </c>
    </row>
    <row r="19" spans="1:19" ht="14.5" customHeight="1">
      <c r="A19" s="57" t="s">
        <v>25</v>
      </c>
      <c r="B19" s="15">
        <f t="shared" si="14"/>
        <v>63866</v>
      </c>
      <c r="C19" s="15">
        <v>1918</v>
      </c>
      <c r="D19" s="15">
        <v>32867</v>
      </c>
      <c r="E19" s="15">
        <v>23420</v>
      </c>
      <c r="F19" s="15">
        <v>1747</v>
      </c>
      <c r="G19" s="15">
        <v>3914</v>
      </c>
      <c r="H19" s="15">
        <f t="shared" si="13"/>
        <v>85123</v>
      </c>
      <c r="I19" s="15">
        <v>3691</v>
      </c>
      <c r="J19" s="15">
        <v>42121</v>
      </c>
      <c r="K19" s="15">
        <v>30670</v>
      </c>
      <c r="L19" s="15">
        <v>3219</v>
      </c>
      <c r="M19" s="15">
        <v>5422</v>
      </c>
      <c r="N19" s="33">
        <f t="shared" si="7"/>
        <v>21257</v>
      </c>
      <c r="O19" s="33">
        <f t="shared" si="8"/>
        <v>1773</v>
      </c>
      <c r="P19" s="33">
        <f t="shared" si="9"/>
        <v>9254</v>
      </c>
      <c r="Q19" s="33">
        <f t="shared" si="10"/>
        <v>7250</v>
      </c>
      <c r="R19" s="33">
        <f t="shared" si="11"/>
        <v>1472</v>
      </c>
      <c r="S19" s="33">
        <f t="shared" si="12"/>
        <v>1508</v>
      </c>
    </row>
    <row r="20" spans="1:19" ht="14.5" customHeight="1">
      <c r="A20" s="58" t="s">
        <v>26</v>
      </c>
      <c r="B20" s="13">
        <f t="shared" si="14"/>
        <v>4765</v>
      </c>
      <c r="C20" s="13">
        <v>54</v>
      </c>
      <c r="D20" s="13">
        <v>3291</v>
      </c>
      <c r="E20" s="13">
        <v>935</v>
      </c>
      <c r="F20" s="13">
        <v>182</v>
      </c>
      <c r="G20" s="13">
        <v>303</v>
      </c>
      <c r="H20" s="13">
        <f t="shared" si="13"/>
        <v>6138</v>
      </c>
      <c r="I20" s="13">
        <v>163</v>
      </c>
      <c r="J20" s="13">
        <v>4186</v>
      </c>
      <c r="K20" s="13">
        <v>1123</v>
      </c>
      <c r="L20" s="13">
        <v>209</v>
      </c>
      <c r="M20" s="13">
        <v>457</v>
      </c>
      <c r="N20" s="32">
        <f t="shared" si="7"/>
        <v>1373</v>
      </c>
      <c r="O20" s="32">
        <f t="shared" si="8"/>
        <v>109</v>
      </c>
      <c r="P20" s="32">
        <f t="shared" si="9"/>
        <v>895</v>
      </c>
      <c r="Q20" s="32">
        <f t="shared" si="10"/>
        <v>188</v>
      </c>
      <c r="R20" s="32">
        <f t="shared" si="11"/>
        <v>27</v>
      </c>
      <c r="S20" s="32">
        <f t="shared" si="12"/>
        <v>154</v>
      </c>
    </row>
    <row r="21" spans="1:19" ht="14.5" customHeight="1">
      <c r="A21" s="53" t="s">
        <v>14</v>
      </c>
      <c r="B21" s="15">
        <f>SUM(C21:G21)</f>
        <v>100004</v>
      </c>
      <c r="C21" s="15">
        <f>SUM(C22:C27)</f>
        <v>4138</v>
      </c>
      <c r="D21" s="48">
        <f t="shared" ref="D21:G21" si="15">SUM(D22:D27)</f>
        <v>87752</v>
      </c>
      <c r="E21" s="48">
        <f t="shared" si="15"/>
        <v>999</v>
      </c>
      <c r="F21" s="48">
        <f t="shared" si="15"/>
        <v>4151</v>
      </c>
      <c r="G21" s="48">
        <f t="shared" si="15"/>
        <v>2964</v>
      </c>
      <c r="H21" s="48">
        <f>SUM(I21:M21)</f>
        <v>118671</v>
      </c>
      <c r="I21" s="48">
        <f>SUM(I22:I27)</f>
        <v>6942</v>
      </c>
      <c r="J21" s="48">
        <f t="shared" ref="J21" si="16">SUM(J22:J27)</f>
        <v>100651</v>
      </c>
      <c r="K21" s="48">
        <f t="shared" ref="K21" si="17">SUM(K22:K27)</f>
        <v>1433</v>
      </c>
      <c r="L21" s="48">
        <f t="shared" ref="L21" si="18">SUM(L22:L27)</f>
        <v>4572</v>
      </c>
      <c r="M21" s="48">
        <f t="shared" ref="M21" si="19">SUM(M22:M27)</f>
        <v>5073</v>
      </c>
      <c r="N21" s="33">
        <f t="shared" si="7"/>
        <v>18667</v>
      </c>
      <c r="O21" s="33">
        <f t="shared" si="8"/>
        <v>2804</v>
      </c>
      <c r="P21" s="33">
        <f t="shared" si="9"/>
        <v>12899</v>
      </c>
      <c r="Q21" s="33">
        <f t="shared" si="10"/>
        <v>434</v>
      </c>
      <c r="R21" s="33">
        <f t="shared" si="11"/>
        <v>421</v>
      </c>
      <c r="S21" s="33">
        <f t="shared" si="12"/>
        <v>2109</v>
      </c>
    </row>
    <row r="22" spans="1:19" ht="14.5" customHeight="1">
      <c r="A22" s="58" t="s">
        <v>27</v>
      </c>
      <c r="B22" s="13">
        <f t="shared" ref="B22:B27" si="20">SUM(C22:G22)</f>
        <v>20683</v>
      </c>
      <c r="C22" s="13">
        <v>914</v>
      </c>
      <c r="D22" s="13">
        <v>17250</v>
      </c>
      <c r="E22" s="13">
        <v>202</v>
      </c>
      <c r="F22" s="13">
        <v>1296</v>
      </c>
      <c r="G22" s="13">
        <v>1021</v>
      </c>
      <c r="H22" s="13">
        <f t="shared" ref="H22:H27" si="21">SUM(I22:M22)</f>
        <v>26711</v>
      </c>
      <c r="I22" s="13">
        <v>1594</v>
      </c>
      <c r="J22" s="13">
        <v>20696</v>
      </c>
      <c r="K22" s="13">
        <v>292</v>
      </c>
      <c r="L22" s="13">
        <v>1633</v>
      </c>
      <c r="M22" s="13">
        <v>2496</v>
      </c>
      <c r="N22" s="32">
        <f t="shared" si="7"/>
        <v>6028</v>
      </c>
      <c r="O22" s="32">
        <f t="shared" si="8"/>
        <v>680</v>
      </c>
      <c r="P22" s="32">
        <f t="shared" si="9"/>
        <v>3446</v>
      </c>
      <c r="Q22" s="32">
        <f t="shared" si="10"/>
        <v>90</v>
      </c>
      <c r="R22" s="32">
        <f t="shared" si="11"/>
        <v>337</v>
      </c>
      <c r="S22" s="32">
        <f t="shared" si="12"/>
        <v>1475</v>
      </c>
    </row>
    <row r="23" spans="1:19" ht="14.5" customHeight="1">
      <c r="A23" s="57" t="s">
        <v>28</v>
      </c>
      <c r="B23" s="15">
        <f t="shared" si="20"/>
        <v>15809</v>
      </c>
      <c r="C23" s="15">
        <v>364</v>
      </c>
      <c r="D23" s="15">
        <v>14283</v>
      </c>
      <c r="E23" s="15">
        <v>108</v>
      </c>
      <c r="F23" s="15">
        <v>705</v>
      </c>
      <c r="G23" s="15">
        <v>349</v>
      </c>
      <c r="H23" s="15">
        <f t="shared" si="21"/>
        <v>18364</v>
      </c>
      <c r="I23" s="15">
        <v>510</v>
      </c>
      <c r="J23" s="15">
        <v>16448</v>
      </c>
      <c r="K23" s="15">
        <v>72</v>
      </c>
      <c r="L23" s="15">
        <v>609</v>
      </c>
      <c r="M23" s="15">
        <v>725</v>
      </c>
      <c r="N23" s="33">
        <f t="shared" si="7"/>
        <v>2555</v>
      </c>
      <c r="O23" s="33">
        <f t="shared" si="8"/>
        <v>146</v>
      </c>
      <c r="P23" s="33">
        <f t="shared" si="9"/>
        <v>2165</v>
      </c>
      <c r="Q23" s="33">
        <f t="shared" si="10"/>
        <v>-36</v>
      </c>
      <c r="R23" s="33">
        <f t="shared" si="11"/>
        <v>-96</v>
      </c>
      <c r="S23" s="33">
        <f t="shared" si="12"/>
        <v>376</v>
      </c>
    </row>
    <row r="24" spans="1:19" ht="14.5" customHeight="1">
      <c r="A24" s="58" t="s">
        <v>29</v>
      </c>
      <c r="B24" s="12">
        <f t="shared" si="20"/>
        <v>9751</v>
      </c>
      <c r="C24" s="12">
        <v>176</v>
      </c>
      <c r="D24" s="12">
        <v>9032</v>
      </c>
      <c r="E24" s="12">
        <v>133</v>
      </c>
      <c r="F24" s="12">
        <v>246</v>
      </c>
      <c r="G24" s="12">
        <v>164</v>
      </c>
      <c r="H24" s="12">
        <f t="shared" si="21"/>
        <v>11448</v>
      </c>
      <c r="I24" s="12">
        <v>363</v>
      </c>
      <c r="J24" s="12">
        <v>10464</v>
      </c>
      <c r="K24" s="12">
        <v>127</v>
      </c>
      <c r="L24" s="12">
        <v>293</v>
      </c>
      <c r="M24" s="12">
        <v>201</v>
      </c>
      <c r="N24" s="34">
        <f t="shared" si="7"/>
        <v>1697</v>
      </c>
      <c r="O24" s="34">
        <f t="shared" si="8"/>
        <v>187</v>
      </c>
      <c r="P24" s="34">
        <f t="shared" si="9"/>
        <v>1432</v>
      </c>
      <c r="Q24" s="34">
        <f t="shared" si="10"/>
        <v>-6</v>
      </c>
      <c r="R24" s="34">
        <f t="shared" si="11"/>
        <v>47</v>
      </c>
      <c r="S24" s="34">
        <f t="shared" si="12"/>
        <v>37</v>
      </c>
    </row>
    <row r="25" spans="1:19" ht="14.5" customHeight="1">
      <c r="A25" s="57" t="s">
        <v>30</v>
      </c>
      <c r="B25" s="10">
        <f t="shared" si="20"/>
        <v>26791</v>
      </c>
      <c r="C25" s="10">
        <v>1825</v>
      </c>
      <c r="D25" s="10">
        <v>22790</v>
      </c>
      <c r="E25" s="10">
        <v>223</v>
      </c>
      <c r="F25" s="10">
        <v>1227</v>
      </c>
      <c r="G25" s="10">
        <v>726</v>
      </c>
      <c r="H25" s="10">
        <f t="shared" si="21"/>
        <v>30990</v>
      </c>
      <c r="I25" s="10">
        <v>2723</v>
      </c>
      <c r="J25" s="10">
        <v>25995</v>
      </c>
      <c r="K25" s="10">
        <v>144</v>
      </c>
      <c r="L25" s="10">
        <v>1123</v>
      </c>
      <c r="M25" s="10">
        <v>1005</v>
      </c>
      <c r="N25" s="31">
        <f t="shared" si="7"/>
        <v>4199</v>
      </c>
      <c r="O25" s="31">
        <f t="shared" si="8"/>
        <v>898</v>
      </c>
      <c r="P25" s="31">
        <f t="shared" si="9"/>
        <v>3205</v>
      </c>
      <c r="Q25" s="31">
        <f t="shared" si="10"/>
        <v>-79</v>
      </c>
      <c r="R25" s="31">
        <f t="shared" si="11"/>
        <v>-104</v>
      </c>
      <c r="S25" s="31">
        <f t="shared" si="12"/>
        <v>279</v>
      </c>
    </row>
    <row r="26" spans="1:19" ht="14.5" customHeight="1">
      <c r="A26" s="58" t="s">
        <v>31</v>
      </c>
      <c r="B26" s="13">
        <f t="shared" si="20"/>
        <v>14367</v>
      </c>
      <c r="C26" s="13">
        <v>343</v>
      </c>
      <c r="D26" s="13">
        <v>13132</v>
      </c>
      <c r="E26" s="13">
        <v>226</v>
      </c>
      <c r="F26" s="13">
        <v>414</v>
      </c>
      <c r="G26" s="13">
        <v>252</v>
      </c>
      <c r="H26" s="13">
        <f t="shared" si="21"/>
        <v>16791</v>
      </c>
      <c r="I26" s="13">
        <v>748</v>
      </c>
      <c r="J26" s="13">
        <v>14520</v>
      </c>
      <c r="K26" s="13">
        <v>449</v>
      </c>
      <c r="L26" s="13">
        <v>561</v>
      </c>
      <c r="M26" s="13">
        <v>513</v>
      </c>
      <c r="N26" s="32">
        <f t="shared" si="7"/>
        <v>2424</v>
      </c>
      <c r="O26" s="32">
        <f t="shared" si="8"/>
        <v>405</v>
      </c>
      <c r="P26" s="32">
        <f t="shared" si="9"/>
        <v>1388</v>
      </c>
      <c r="Q26" s="32">
        <f t="shared" si="10"/>
        <v>223</v>
      </c>
      <c r="R26" s="32">
        <f t="shared" si="11"/>
        <v>147</v>
      </c>
      <c r="S26" s="32">
        <f t="shared" si="12"/>
        <v>261</v>
      </c>
    </row>
    <row r="27" spans="1:19" ht="14.5" customHeight="1">
      <c r="A27" s="57" t="s">
        <v>32</v>
      </c>
      <c r="B27" s="15">
        <f t="shared" si="20"/>
        <v>12603</v>
      </c>
      <c r="C27" s="15">
        <v>516</v>
      </c>
      <c r="D27" s="15">
        <v>11265</v>
      </c>
      <c r="E27" s="15">
        <v>107</v>
      </c>
      <c r="F27" s="15">
        <v>263</v>
      </c>
      <c r="G27" s="15">
        <v>452</v>
      </c>
      <c r="H27" s="15">
        <f t="shared" si="21"/>
        <v>14367</v>
      </c>
      <c r="I27" s="15">
        <v>1004</v>
      </c>
      <c r="J27" s="15">
        <v>12528</v>
      </c>
      <c r="K27" s="15">
        <v>349</v>
      </c>
      <c r="L27" s="15">
        <v>353</v>
      </c>
      <c r="M27" s="15">
        <v>133</v>
      </c>
      <c r="N27" s="33">
        <f t="shared" si="7"/>
        <v>1764</v>
      </c>
      <c r="O27" s="33">
        <f t="shared" si="8"/>
        <v>488</v>
      </c>
      <c r="P27" s="33">
        <f t="shared" si="9"/>
        <v>1263</v>
      </c>
      <c r="Q27" s="33">
        <f t="shared" si="10"/>
        <v>242</v>
      </c>
      <c r="R27" s="33">
        <f t="shared" si="11"/>
        <v>90</v>
      </c>
      <c r="S27" s="33">
        <f t="shared" si="12"/>
        <v>-319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22">C9*100/$B9</f>
        <v>4.0815406124565916</v>
      </c>
      <c r="D29" s="63">
        <f t="shared" si="22"/>
        <v>72.345420105533762</v>
      </c>
      <c r="E29" s="63">
        <f t="shared" si="22"/>
        <v>12.862715915753395</v>
      </c>
      <c r="F29" s="63">
        <f t="shared" si="22"/>
        <v>5.0049609885897262</v>
      </c>
      <c r="G29" s="63">
        <f t="shared" si="22"/>
        <v>5.705362377666531</v>
      </c>
      <c r="H29" s="47">
        <f>H9*100/$H9</f>
        <v>100</v>
      </c>
      <c r="I29" s="63">
        <f t="shared" ref="I29:M29" si="23">I9*100/$H9</f>
        <v>5.3630113292398169</v>
      </c>
      <c r="J29" s="63">
        <f t="shared" si="23"/>
        <v>69.675545561993715</v>
      </c>
      <c r="K29" s="63">
        <f t="shared" si="23"/>
        <v>12.727737899622358</v>
      </c>
      <c r="L29" s="63">
        <f t="shared" si="23"/>
        <v>5.2150897979186484</v>
      </c>
      <c r="M29" s="63">
        <f t="shared" si="23"/>
        <v>7.0186154112254604</v>
      </c>
      <c r="N29" s="77" t="s">
        <v>81</v>
      </c>
      <c r="O29" s="50">
        <f t="shared" ref="O29:O47" si="24">I29-C29</f>
        <v>1.2814707167832253</v>
      </c>
      <c r="P29" s="50">
        <f t="shared" ref="P29:P47" si="25">J29-D29</f>
        <v>-2.6698745435400468</v>
      </c>
      <c r="Q29" s="50">
        <f t="shared" ref="Q29:Q47" si="26">K29-E29</f>
        <v>-0.13497801613103633</v>
      </c>
      <c r="R29" s="50">
        <f t="shared" ref="R29:R47" si="27">L29-F29</f>
        <v>0.21012880932892219</v>
      </c>
      <c r="S29" s="50">
        <f t="shared" ref="S29:S47" si="28">M29-G29</f>
        <v>1.3132530335589294</v>
      </c>
    </row>
    <row r="30" spans="1:19" ht="14.5" customHeight="1">
      <c r="A30" s="54" t="s">
        <v>13</v>
      </c>
      <c r="B30" s="46">
        <f t="shared" ref="B30:G30" si="29">B10*100/$B10</f>
        <v>100</v>
      </c>
      <c r="C30" s="62">
        <f t="shared" si="29"/>
        <v>4.065149538805553</v>
      </c>
      <c r="D30" s="62">
        <f t="shared" si="29"/>
        <v>67.860511972421506</v>
      </c>
      <c r="E30" s="62">
        <f t="shared" si="29"/>
        <v>16.317082828659274</v>
      </c>
      <c r="F30" s="62">
        <f t="shared" si="29"/>
        <v>5.2536569458678839</v>
      </c>
      <c r="G30" s="62">
        <f t="shared" si="29"/>
        <v>6.5035987142457836</v>
      </c>
      <c r="H30" s="46">
        <f t="shared" ref="H30:M30" si="30">H10*100/$H10</f>
        <v>100</v>
      </c>
      <c r="I30" s="62">
        <f t="shared" si="30"/>
        <v>5.2306274965452282</v>
      </c>
      <c r="J30" s="62">
        <f t="shared" si="30"/>
        <v>65.558160480161703</v>
      </c>
      <c r="K30" s="62">
        <f t="shared" si="30"/>
        <v>15.860782439905305</v>
      </c>
      <c r="L30" s="62">
        <f t="shared" si="30"/>
        <v>5.5856153160399948</v>
      </c>
      <c r="M30" s="62">
        <f t="shared" si="30"/>
        <v>7.7648142673477665</v>
      </c>
      <c r="N30" s="46" t="s">
        <v>81</v>
      </c>
      <c r="O30" s="39">
        <f t="shared" si="24"/>
        <v>1.1654779577396752</v>
      </c>
      <c r="P30" s="39">
        <f t="shared" si="25"/>
        <v>-2.3023514922598025</v>
      </c>
      <c r="Q30" s="39">
        <f t="shared" si="26"/>
        <v>-0.45630038875396828</v>
      </c>
      <c r="R30" s="39">
        <f t="shared" si="27"/>
        <v>0.33195837017211094</v>
      </c>
      <c r="S30" s="39">
        <f t="shared" si="28"/>
        <v>1.2612155531019829</v>
      </c>
    </row>
    <row r="31" spans="1:19" ht="14.5" customHeight="1">
      <c r="A31" s="57" t="s">
        <v>17</v>
      </c>
      <c r="B31" s="48">
        <f t="shared" ref="B31:G31" si="31">B11*100/$B11</f>
        <v>100</v>
      </c>
      <c r="C31" s="61">
        <f t="shared" si="31"/>
        <v>5.300028304557034</v>
      </c>
      <c r="D31" s="61">
        <f t="shared" si="31"/>
        <v>63.055476931786018</v>
      </c>
      <c r="E31" s="61">
        <f t="shared" si="31"/>
        <v>21.469006510048118</v>
      </c>
      <c r="F31" s="61">
        <f t="shared" si="31"/>
        <v>6.7860175488253605</v>
      </c>
      <c r="G31" s="61">
        <f t="shared" si="31"/>
        <v>3.38947070478347</v>
      </c>
      <c r="H31" s="48">
        <f t="shared" ref="H31:M31" si="32">H11*100/$H11</f>
        <v>100</v>
      </c>
      <c r="I31" s="61">
        <f t="shared" si="32"/>
        <v>5.542087162428821</v>
      </c>
      <c r="J31" s="61">
        <f t="shared" si="32"/>
        <v>61.08699329086091</v>
      </c>
      <c r="K31" s="61">
        <f t="shared" si="32"/>
        <v>23.397417827141005</v>
      </c>
      <c r="L31" s="61">
        <f t="shared" si="32"/>
        <v>5.880363082821221</v>
      </c>
      <c r="M31" s="61">
        <f t="shared" si="32"/>
        <v>4.0931386367480407</v>
      </c>
      <c r="N31" s="48" t="s">
        <v>81</v>
      </c>
      <c r="O31" s="38">
        <f t="shared" si="24"/>
        <v>0.24205885787178705</v>
      </c>
      <c r="P31" s="38">
        <f t="shared" si="25"/>
        <v>-1.9684836409251076</v>
      </c>
      <c r="Q31" s="38">
        <f t="shared" si="26"/>
        <v>1.9284113170928876</v>
      </c>
      <c r="R31" s="38">
        <f t="shared" si="27"/>
        <v>-0.90565446600413946</v>
      </c>
      <c r="S31" s="38">
        <f t="shared" si="28"/>
        <v>0.70366793196457067</v>
      </c>
    </row>
    <row r="32" spans="1:19" ht="14.5" customHeight="1">
      <c r="A32" s="58" t="s">
        <v>18</v>
      </c>
      <c r="B32" s="46">
        <f t="shared" ref="B32:G32" si="33">B12*100/$B12</f>
        <v>100</v>
      </c>
      <c r="C32" s="62">
        <f t="shared" si="33"/>
        <v>7.9803128845139746</v>
      </c>
      <c r="D32" s="62">
        <f t="shared" si="33"/>
        <v>61.610124802249956</v>
      </c>
      <c r="E32" s="62">
        <f t="shared" si="33"/>
        <v>18.280892951309546</v>
      </c>
      <c r="F32" s="62">
        <f t="shared" si="33"/>
        <v>7.6551239233608719</v>
      </c>
      <c r="G32" s="62">
        <f t="shared" si="33"/>
        <v>4.4735454385656528</v>
      </c>
      <c r="H32" s="46">
        <f t="shared" ref="H32:M32" si="34">H12*100/$H12</f>
        <v>100</v>
      </c>
      <c r="I32" s="62">
        <f t="shared" si="34"/>
        <v>8.9861926920436339</v>
      </c>
      <c r="J32" s="62">
        <f t="shared" si="34"/>
        <v>56.739644519032723</v>
      </c>
      <c r="K32" s="62">
        <f t="shared" si="34"/>
        <v>19.208177587916698</v>
      </c>
      <c r="L32" s="62">
        <f t="shared" si="34"/>
        <v>7.3994965291021435</v>
      </c>
      <c r="M32" s="62">
        <f t="shared" si="34"/>
        <v>7.6664886719047987</v>
      </c>
      <c r="N32" s="46" t="s">
        <v>81</v>
      </c>
      <c r="O32" s="39">
        <f t="shared" si="24"/>
        <v>1.0058798075296593</v>
      </c>
      <c r="P32" s="39">
        <f t="shared" si="25"/>
        <v>-4.8704802832172334</v>
      </c>
      <c r="Q32" s="39">
        <f t="shared" si="26"/>
        <v>0.92728463660715121</v>
      </c>
      <c r="R32" s="39">
        <f t="shared" si="27"/>
        <v>-0.25562739425872838</v>
      </c>
      <c r="S32" s="39">
        <f t="shared" si="28"/>
        <v>3.1929432333391459</v>
      </c>
    </row>
    <row r="33" spans="1:19" ht="14.5" customHeight="1">
      <c r="A33" s="57" t="s">
        <v>19</v>
      </c>
      <c r="B33" s="48">
        <f t="shared" ref="B33:G33" si="35">B13*100/$B13</f>
        <v>100</v>
      </c>
      <c r="C33" s="61">
        <f t="shared" si="35"/>
        <v>4.0426398005393578</v>
      </c>
      <c r="D33" s="61">
        <f t="shared" si="35"/>
        <v>72.070421818551878</v>
      </c>
      <c r="E33" s="61">
        <f t="shared" si="35"/>
        <v>14.521955935480587</v>
      </c>
      <c r="F33" s="61">
        <f t="shared" si="35"/>
        <v>5.5258739123797893</v>
      </c>
      <c r="G33" s="61">
        <f t="shared" si="35"/>
        <v>3.8391085330483894</v>
      </c>
      <c r="H33" s="48">
        <f t="shared" ref="H33:M33" si="36">H13*100/$H13</f>
        <v>100</v>
      </c>
      <c r="I33" s="61">
        <f t="shared" si="36"/>
        <v>4.5181161682379143</v>
      </c>
      <c r="J33" s="61">
        <f t="shared" si="36"/>
        <v>70.766477284551826</v>
      </c>
      <c r="K33" s="61">
        <f t="shared" si="36"/>
        <v>15.423196187384237</v>
      </c>
      <c r="L33" s="61">
        <f t="shared" si="36"/>
        <v>5.0529645584899381</v>
      </c>
      <c r="M33" s="61">
        <f t="shared" si="36"/>
        <v>4.2392458013360805</v>
      </c>
      <c r="N33" s="48" t="s">
        <v>81</v>
      </c>
      <c r="O33" s="38">
        <f t="shared" si="24"/>
        <v>0.4754763676985565</v>
      </c>
      <c r="P33" s="38">
        <f t="shared" si="25"/>
        <v>-1.3039445340000526</v>
      </c>
      <c r="Q33" s="38">
        <f t="shared" si="26"/>
        <v>0.90124025190364954</v>
      </c>
      <c r="R33" s="38">
        <f t="shared" si="27"/>
        <v>-0.47290935388985123</v>
      </c>
      <c r="S33" s="38">
        <f t="shared" si="28"/>
        <v>0.40013726828769114</v>
      </c>
    </row>
    <row r="34" spans="1:19" ht="14.5" customHeight="1">
      <c r="A34" s="58" t="s">
        <v>20</v>
      </c>
      <c r="B34" s="46">
        <f t="shared" ref="B34:G34" si="37">B14*100/$B14</f>
        <v>100</v>
      </c>
      <c r="C34" s="62">
        <f t="shared" si="37"/>
        <v>10.214007782101167</v>
      </c>
      <c r="D34" s="62">
        <f t="shared" si="37"/>
        <v>60.43287937743191</v>
      </c>
      <c r="E34" s="62">
        <f t="shared" si="37"/>
        <v>8.1225680933852136</v>
      </c>
      <c r="F34" s="62">
        <f t="shared" si="37"/>
        <v>5.4961089494163424</v>
      </c>
      <c r="G34" s="62">
        <f t="shared" si="37"/>
        <v>15.73443579766537</v>
      </c>
      <c r="H34" s="46">
        <f t="shared" ref="H34:M34" si="38">H14*100/$H14</f>
        <v>100</v>
      </c>
      <c r="I34" s="62">
        <f t="shared" si="38"/>
        <v>9.0006618133686302</v>
      </c>
      <c r="J34" s="62">
        <f t="shared" si="38"/>
        <v>65.718067504963599</v>
      </c>
      <c r="K34" s="62">
        <f t="shared" si="38"/>
        <v>10.919920582395765</v>
      </c>
      <c r="L34" s="62">
        <f t="shared" si="38"/>
        <v>5.4048091771453786</v>
      </c>
      <c r="M34" s="62">
        <f t="shared" si="38"/>
        <v>8.9565409221266261</v>
      </c>
      <c r="N34" s="46" t="s">
        <v>81</v>
      </c>
      <c r="O34" s="39">
        <f t="shared" si="24"/>
        <v>-1.2133459687325363</v>
      </c>
      <c r="P34" s="39">
        <f t="shared" si="25"/>
        <v>5.2851881275316899</v>
      </c>
      <c r="Q34" s="39">
        <f t="shared" si="26"/>
        <v>2.7973524890105512</v>
      </c>
      <c r="R34" s="39">
        <f t="shared" si="27"/>
        <v>-9.1299772270963864E-2</v>
      </c>
      <c r="S34" s="39">
        <f t="shared" si="28"/>
        <v>-6.7778948755387436</v>
      </c>
    </row>
    <row r="35" spans="1:19" ht="14.5" customHeight="1">
      <c r="A35" s="57" t="s">
        <v>21</v>
      </c>
      <c r="B35" s="48">
        <f t="shared" ref="B35:G35" si="39">B15*100/$B15</f>
        <v>100</v>
      </c>
      <c r="C35" s="61">
        <f t="shared" si="39"/>
        <v>3.3982734484367709</v>
      </c>
      <c r="D35" s="61">
        <f t="shared" si="39"/>
        <v>72.244517032197848</v>
      </c>
      <c r="E35" s="61">
        <f t="shared" si="39"/>
        <v>11.702053196453569</v>
      </c>
      <c r="F35" s="61">
        <f t="shared" si="39"/>
        <v>5.9052729818012129</v>
      </c>
      <c r="G35" s="61">
        <f t="shared" si="39"/>
        <v>6.7498833411105927</v>
      </c>
      <c r="H35" s="48">
        <f t="shared" ref="H35:M35" si="40">H15*100/$H15</f>
        <v>100</v>
      </c>
      <c r="I35" s="61">
        <f t="shared" si="40"/>
        <v>4.6950596902405737</v>
      </c>
      <c r="J35" s="61">
        <f t="shared" si="40"/>
        <v>73.216211315857279</v>
      </c>
      <c r="K35" s="61">
        <f t="shared" si="40"/>
        <v>9.8892080426754205</v>
      </c>
      <c r="L35" s="61">
        <f t="shared" si="40"/>
        <v>5.0462348865837718</v>
      </c>
      <c r="M35" s="61">
        <f t="shared" si="40"/>
        <v>7.1532860646429564</v>
      </c>
      <c r="N35" s="48" t="s">
        <v>81</v>
      </c>
      <c r="O35" s="38">
        <f t="shared" si="24"/>
        <v>1.2967862418038028</v>
      </c>
      <c r="P35" s="38">
        <f t="shared" si="25"/>
        <v>0.97169428365943133</v>
      </c>
      <c r="Q35" s="38">
        <f t="shared" si="26"/>
        <v>-1.8128451537781487</v>
      </c>
      <c r="R35" s="38">
        <f t="shared" si="27"/>
        <v>-0.85903809521744101</v>
      </c>
      <c r="S35" s="38">
        <f t="shared" si="28"/>
        <v>0.40340272353236362</v>
      </c>
    </row>
    <row r="36" spans="1:19" ht="14.5" customHeight="1">
      <c r="A36" s="58" t="s">
        <v>22</v>
      </c>
      <c r="B36" s="45">
        <f t="shared" ref="B36:G36" si="41">B16*100/$B16</f>
        <v>100</v>
      </c>
      <c r="C36" s="64">
        <f t="shared" si="41"/>
        <v>8.1141563330963855</v>
      </c>
      <c r="D36" s="64">
        <f t="shared" si="41"/>
        <v>69.89969196745912</v>
      </c>
      <c r="E36" s="64">
        <f t="shared" si="41"/>
        <v>5.6525287628675986</v>
      </c>
      <c r="F36" s="64">
        <f t="shared" si="41"/>
        <v>7.6613221704446728</v>
      </c>
      <c r="G36" s="64">
        <f t="shared" si="41"/>
        <v>8.6723007661322171</v>
      </c>
      <c r="H36" s="45">
        <f t="shared" ref="H36:M36" si="42">H16*100/$H16</f>
        <v>100</v>
      </c>
      <c r="I36" s="64">
        <f t="shared" si="42"/>
        <v>9.5370850622406635</v>
      </c>
      <c r="J36" s="64">
        <f t="shared" si="42"/>
        <v>67.137793914246203</v>
      </c>
      <c r="K36" s="64">
        <f t="shared" si="42"/>
        <v>4.5945712309820195</v>
      </c>
      <c r="L36" s="64">
        <f t="shared" si="42"/>
        <v>7.5423582295988938</v>
      </c>
      <c r="M36" s="64">
        <f t="shared" si="42"/>
        <v>11.188191562932227</v>
      </c>
      <c r="N36" s="45" t="s">
        <v>81</v>
      </c>
      <c r="O36" s="51">
        <f t="shared" si="24"/>
        <v>1.422928729144278</v>
      </c>
      <c r="P36" s="51">
        <f t="shared" si="25"/>
        <v>-2.7618980532129171</v>
      </c>
      <c r="Q36" s="51">
        <f t="shared" si="26"/>
        <v>-1.0579575318855792</v>
      </c>
      <c r="R36" s="51">
        <f t="shared" si="27"/>
        <v>-0.11896394084577899</v>
      </c>
      <c r="S36" s="51">
        <f t="shared" si="28"/>
        <v>2.5158907968000097</v>
      </c>
    </row>
    <row r="37" spans="1:19" ht="14.5" customHeight="1">
      <c r="A37" s="57" t="s">
        <v>23</v>
      </c>
      <c r="B37" s="47">
        <f t="shared" ref="B37:G37" si="43">B17*100/$B17</f>
        <v>100</v>
      </c>
      <c r="C37" s="63">
        <f t="shared" si="43"/>
        <v>2.6955201214882307</v>
      </c>
      <c r="D37" s="63">
        <f t="shared" si="43"/>
        <v>76.643043955116852</v>
      </c>
      <c r="E37" s="63">
        <f t="shared" si="43"/>
        <v>9.9510672403610894</v>
      </c>
      <c r="F37" s="63">
        <f t="shared" si="43"/>
        <v>4.5515903146882648</v>
      </c>
      <c r="G37" s="63">
        <f t="shared" si="43"/>
        <v>6.1587783683455664</v>
      </c>
      <c r="H37" s="47">
        <f t="shared" ref="H37:M37" si="44">H17*100/$H17</f>
        <v>100</v>
      </c>
      <c r="I37" s="63">
        <f t="shared" si="44"/>
        <v>3.99391403575504</v>
      </c>
      <c r="J37" s="63">
        <f t="shared" si="44"/>
        <v>73.041944742211001</v>
      </c>
      <c r="K37" s="63">
        <f t="shared" si="44"/>
        <v>9.4920294615996408</v>
      </c>
      <c r="L37" s="63">
        <f t="shared" si="44"/>
        <v>4.8099865140565026</v>
      </c>
      <c r="M37" s="63">
        <f t="shared" si="44"/>
        <v>8.6621252463778138</v>
      </c>
      <c r="N37" s="47" t="s">
        <v>81</v>
      </c>
      <c r="O37" s="50">
        <f t="shared" si="24"/>
        <v>1.2983939142668093</v>
      </c>
      <c r="P37" s="50">
        <f t="shared" si="25"/>
        <v>-3.6010992129058508</v>
      </c>
      <c r="Q37" s="50">
        <f t="shared" si="26"/>
        <v>-0.45903777876144858</v>
      </c>
      <c r="R37" s="50">
        <f t="shared" si="27"/>
        <v>0.25839619936823777</v>
      </c>
      <c r="S37" s="50">
        <f t="shared" si="28"/>
        <v>2.5033468780322474</v>
      </c>
    </row>
    <row r="38" spans="1:19" ht="14.5" customHeight="1">
      <c r="A38" s="58" t="s">
        <v>24</v>
      </c>
      <c r="B38" s="46">
        <f t="shared" ref="B38:G38" si="45">B18*100/$B18</f>
        <v>100</v>
      </c>
      <c r="C38" s="62">
        <f t="shared" si="45"/>
        <v>2.8894816030638761</v>
      </c>
      <c r="D38" s="62">
        <f t="shared" si="45"/>
        <v>74.428942689098619</v>
      </c>
      <c r="E38" s="62">
        <f t="shared" si="45"/>
        <v>10.248256052523594</v>
      </c>
      <c r="F38" s="62">
        <f t="shared" si="45"/>
        <v>4.8488578853781972</v>
      </c>
      <c r="G38" s="62">
        <f t="shared" si="45"/>
        <v>7.5844617699357135</v>
      </c>
      <c r="H38" s="46">
        <f t="shared" ref="H38:M38" si="46">H18*100/$H18</f>
        <v>100</v>
      </c>
      <c r="I38" s="62">
        <f t="shared" si="46"/>
        <v>4.581292850146915</v>
      </c>
      <c r="J38" s="62">
        <f t="shared" si="46"/>
        <v>68.057051909892266</v>
      </c>
      <c r="K38" s="62">
        <f t="shared" si="46"/>
        <v>9.3143976493633698</v>
      </c>
      <c r="L38" s="62">
        <f t="shared" si="46"/>
        <v>7.4559255631733592</v>
      </c>
      <c r="M38" s="62">
        <f t="shared" si="46"/>
        <v>10.591332027424095</v>
      </c>
      <c r="N38" s="46" t="s">
        <v>81</v>
      </c>
      <c r="O38" s="39">
        <f t="shared" si="24"/>
        <v>1.6918112470830389</v>
      </c>
      <c r="P38" s="39">
        <f t="shared" si="25"/>
        <v>-6.3718907792063533</v>
      </c>
      <c r="Q38" s="39">
        <f t="shared" si="26"/>
        <v>-0.93385840316022417</v>
      </c>
      <c r="R38" s="39">
        <f t="shared" si="27"/>
        <v>2.607067677795162</v>
      </c>
      <c r="S38" s="39">
        <f t="shared" si="28"/>
        <v>3.006870257488381</v>
      </c>
    </row>
    <row r="39" spans="1:19" ht="14.5" customHeight="1">
      <c r="A39" s="57" t="s">
        <v>25</v>
      </c>
      <c r="B39" s="48">
        <f t="shared" ref="B39:G39" si="47">B19*100/$B19</f>
        <v>100</v>
      </c>
      <c r="C39" s="61">
        <f t="shared" si="47"/>
        <v>3.0031628722638022</v>
      </c>
      <c r="D39" s="61">
        <f t="shared" si="47"/>
        <v>51.462436977421476</v>
      </c>
      <c r="E39" s="61">
        <f t="shared" si="47"/>
        <v>36.670528919926092</v>
      </c>
      <c r="F39" s="61">
        <f t="shared" si="47"/>
        <v>2.7354147746844957</v>
      </c>
      <c r="G39" s="61">
        <f t="shared" si="47"/>
        <v>6.1284564557041303</v>
      </c>
      <c r="H39" s="48">
        <f t="shared" ref="H39:M39" si="48">H19*100/$H19</f>
        <v>100</v>
      </c>
      <c r="I39" s="61">
        <f t="shared" si="48"/>
        <v>4.3360783806961694</v>
      </c>
      <c r="J39" s="61">
        <f t="shared" si="48"/>
        <v>49.482513539231462</v>
      </c>
      <c r="K39" s="61">
        <f t="shared" si="48"/>
        <v>36.030215100501628</v>
      </c>
      <c r="L39" s="61">
        <f t="shared" si="48"/>
        <v>3.7815866452075233</v>
      </c>
      <c r="M39" s="61">
        <f t="shared" si="48"/>
        <v>6.3696063343632154</v>
      </c>
      <c r="N39" s="48" t="s">
        <v>81</v>
      </c>
      <c r="O39" s="38">
        <f t="shared" si="24"/>
        <v>1.3329155084323672</v>
      </c>
      <c r="P39" s="38">
        <f t="shared" si="25"/>
        <v>-1.9799234381900135</v>
      </c>
      <c r="Q39" s="38">
        <f t="shared" si="26"/>
        <v>-0.6403138194244633</v>
      </c>
      <c r="R39" s="38">
        <f t="shared" si="27"/>
        <v>1.0461718705230276</v>
      </c>
      <c r="S39" s="38">
        <f t="shared" si="28"/>
        <v>0.2411498786590851</v>
      </c>
    </row>
    <row r="40" spans="1:19" ht="14.5" customHeight="1">
      <c r="A40" s="58" t="s">
        <v>26</v>
      </c>
      <c r="B40" s="46">
        <f t="shared" ref="B40:G40" si="49">B20*100/$B20</f>
        <v>100</v>
      </c>
      <c r="C40" s="62">
        <f t="shared" si="49"/>
        <v>1.1332633788037776</v>
      </c>
      <c r="D40" s="62">
        <f t="shared" si="49"/>
        <v>69.066107030430217</v>
      </c>
      <c r="E40" s="62">
        <f t="shared" si="49"/>
        <v>19.62224554039874</v>
      </c>
      <c r="F40" s="62">
        <f t="shared" si="49"/>
        <v>3.819517313746065</v>
      </c>
      <c r="G40" s="62">
        <f t="shared" si="49"/>
        <v>6.3588667366211959</v>
      </c>
      <c r="H40" s="46">
        <f t="shared" ref="H40:M40" si="50">H20*100/$H20</f>
        <v>100</v>
      </c>
      <c r="I40" s="62">
        <f t="shared" si="50"/>
        <v>2.6555881394591072</v>
      </c>
      <c r="J40" s="62">
        <f t="shared" si="50"/>
        <v>68.198110133594</v>
      </c>
      <c r="K40" s="62">
        <f t="shared" si="50"/>
        <v>18.29586184424894</v>
      </c>
      <c r="L40" s="62">
        <f t="shared" si="50"/>
        <v>3.4050179211469533</v>
      </c>
      <c r="M40" s="62">
        <f t="shared" si="50"/>
        <v>7.445421961550994</v>
      </c>
      <c r="N40" s="46" t="s">
        <v>81</v>
      </c>
      <c r="O40" s="39">
        <f t="shared" si="24"/>
        <v>1.5223247606553296</v>
      </c>
      <c r="P40" s="39">
        <f t="shared" si="25"/>
        <v>-0.8679968968362175</v>
      </c>
      <c r="Q40" s="39">
        <f t="shared" si="26"/>
        <v>-1.3263836961498008</v>
      </c>
      <c r="R40" s="39">
        <f t="shared" si="27"/>
        <v>-0.41449939259911162</v>
      </c>
      <c r="S40" s="39">
        <f t="shared" si="28"/>
        <v>1.0865552249297981</v>
      </c>
    </row>
    <row r="41" spans="1:19" ht="14.5" customHeight="1">
      <c r="A41" s="53" t="s">
        <v>14</v>
      </c>
      <c r="B41" s="48">
        <f t="shared" ref="B41:G41" si="51">B21*100/$B21</f>
        <v>100</v>
      </c>
      <c r="C41" s="61">
        <f t="shared" si="51"/>
        <v>4.1378344866205348</v>
      </c>
      <c r="D41" s="61">
        <f t="shared" si="51"/>
        <v>87.748490060397586</v>
      </c>
      <c r="E41" s="61">
        <f t="shared" si="51"/>
        <v>0.99896004159833607</v>
      </c>
      <c r="F41" s="61">
        <f t="shared" si="51"/>
        <v>4.1508339666413345</v>
      </c>
      <c r="G41" s="61">
        <f t="shared" si="51"/>
        <v>2.9638814447422104</v>
      </c>
      <c r="H41" s="48">
        <f t="shared" ref="H41:M41" si="52">H21*100/$H21</f>
        <v>100</v>
      </c>
      <c r="I41" s="61">
        <f t="shared" si="52"/>
        <v>5.8497863842050712</v>
      </c>
      <c r="J41" s="61">
        <f t="shared" si="52"/>
        <v>84.815161244111877</v>
      </c>
      <c r="K41" s="61">
        <f t="shared" si="52"/>
        <v>1.2075401740947662</v>
      </c>
      <c r="L41" s="61">
        <f t="shared" si="52"/>
        <v>3.8526683014384306</v>
      </c>
      <c r="M41" s="61">
        <f t="shared" si="52"/>
        <v>4.2748438961498598</v>
      </c>
      <c r="N41" s="48" t="s">
        <v>81</v>
      </c>
      <c r="O41" s="38">
        <f t="shared" si="24"/>
        <v>1.7119518975845365</v>
      </c>
      <c r="P41" s="38">
        <f t="shared" si="25"/>
        <v>-2.9333288162857087</v>
      </c>
      <c r="Q41" s="38">
        <f t="shared" si="26"/>
        <v>0.20858013249643015</v>
      </c>
      <c r="R41" s="38">
        <f t="shared" si="27"/>
        <v>-0.29816566520290388</v>
      </c>
      <c r="S41" s="38">
        <f t="shared" si="28"/>
        <v>1.3109624514076494</v>
      </c>
    </row>
    <row r="42" spans="1:19" ht="14.5" customHeight="1">
      <c r="A42" s="58" t="s">
        <v>27</v>
      </c>
      <c r="B42" s="46">
        <f t="shared" ref="B42:G42" si="53">B22*100/$B22</f>
        <v>100</v>
      </c>
      <c r="C42" s="62">
        <f t="shared" si="53"/>
        <v>4.4190881400183724</v>
      </c>
      <c r="D42" s="62">
        <f t="shared" si="53"/>
        <v>83.401827587874095</v>
      </c>
      <c r="E42" s="62">
        <f t="shared" si="53"/>
        <v>0.97664748827539527</v>
      </c>
      <c r="F42" s="62">
        <f t="shared" si="53"/>
        <v>6.2660155683411496</v>
      </c>
      <c r="G42" s="62">
        <f t="shared" si="53"/>
        <v>4.9364212154909826</v>
      </c>
      <c r="H42" s="46">
        <f t="shared" ref="H42:M42" si="54">H22*100/$H22</f>
        <v>100</v>
      </c>
      <c r="I42" s="62">
        <f t="shared" si="54"/>
        <v>5.9675789000786192</v>
      </c>
      <c r="J42" s="62">
        <f t="shared" si="54"/>
        <v>77.481187525738463</v>
      </c>
      <c r="K42" s="62">
        <f t="shared" si="54"/>
        <v>1.0931825839541762</v>
      </c>
      <c r="L42" s="62">
        <f t="shared" si="54"/>
        <v>6.1135861630040056</v>
      </c>
      <c r="M42" s="62">
        <f t="shared" si="54"/>
        <v>9.3444648272247388</v>
      </c>
      <c r="N42" s="46" t="s">
        <v>81</v>
      </c>
      <c r="O42" s="39">
        <f t="shared" si="24"/>
        <v>1.5484907600602469</v>
      </c>
      <c r="P42" s="39">
        <f t="shared" si="25"/>
        <v>-5.9206400621356323</v>
      </c>
      <c r="Q42" s="39">
        <f t="shared" si="26"/>
        <v>0.11653509567878095</v>
      </c>
      <c r="R42" s="39">
        <f t="shared" si="27"/>
        <v>-0.152429405337144</v>
      </c>
      <c r="S42" s="39">
        <f t="shared" si="28"/>
        <v>4.4080436117337563</v>
      </c>
    </row>
    <row r="43" spans="1:19" ht="14.5" customHeight="1">
      <c r="A43" s="57" t="s">
        <v>28</v>
      </c>
      <c r="B43" s="48">
        <f t="shared" ref="B43:G43" si="55">B23*100/$B23</f>
        <v>100</v>
      </c>
      <c r="C43" s="61">
        <f t="shared" si="55"/>
        <v>2.3024859257385035</v>
      </c>
      <c r="D43" s="61">
        <f t="shared" si="55"/>
        <v>90.347270542096268</v>
      </c>
      <c r="E43" s="61">
        <f t="shared" si="55"/>
        <v>0.68315516477955596</v>
      </c>
      <c r="F43" s="61">
        <f t="shared" si="55"/>
        <v>4.459485103422101</v>
      </c>
      <c r="G43" s="61">
        <f t="shared" si="55"/>
        <v>2.207603263963565</v>
      </c>
      <c r="H43" s="48">
        <f t="shared" ref="H43:M43" si="56">H23*100/$H23</f>
        <v>100</v>
      </c>
      <c r="I43" s="61">
        <f t="shared" si="56"/>
        <v>2.7771727292528863</v>
      </c>
      <c r="J43" s="61">
        <f t="shared" si="56"/>
        <v>89.566543236767586</v>
      </c>
      <c r="K43" s="61">
        <f t="shared" si="56"/>
        <v>0.3920714441298192</v>
      </c>
      <c r="L43" s="61">
        <f t="shared" si="56"/>
        <v>3.3162709649313875</v>
      </c>
      <c r="M43" s="61">
        <f t="shared" si="56"/>
        <v>3.9479416249183186</v>
      </c>
      <c r="N43" s="48" t="s">
        <v>81</v>
      </c>
      <c r="O43" s="38">
        <f t="shared" si="24"/>
        <v>0.47468680351438275</v>
      </c>
      <c r="P43" s="38">
        <f t="shared" si="25"/>
        <v>-0.78072730532868206</v>
      </c>
      <c r="Q43" s="38">
        <f t="shared" si="26"/>
        <v>-0.29108372064973675</v>
      </c>
      <c r="R43" s="38">
        <f t="shared" si="27"/>
        <v>-1.1432141384907135</v>
      </c>
      <c r="S43" s="38">
        <f t="shared" si="28"/>
        <v>1.7403383609547536</v>
      </c>
    </row>
    <row r="44" spans="1:19" ht="14.5" customHeight="1">
      <c r="A44" s="58" t="s">
        <v>29</v>
      </c>
      <c r="B44" s="45">
        <f t="shared" ref="B44:G44" si="57">B24*100/$B24</f>
        <v>100</v>
      </c>
      <c r="C44" s="64">
        <f t="shared" si="57"/>
        <v>1.8049430827607424</v>
      </c>
      <c r="D44" s="64">
        <f t="shared" si="57"/>
        <v>92.626397292585381</v>
      </c>
      <c r="E44" s="64">
        <f t="shared" si="57"/>
        <v>1.3639626704953338</v>
      </c>
      <c r="F44" s="64">
        <f t="shared" si="57"/>
        <v>2.5228181724951289</v>
      </c>
      <c r="G44" s="64">
        <f t="shared" si="57"/>
        <v>1.6818787816634191</v>
      </c>
      <c r="H44" s="45">
        <f t="shared" ref="H44:M44" si="58">H24*100/$H24</f>
        <v>100</v>
      </c>
      <c r="I44" s="64">
        <f t="shared" si="58"/>
        <v>3.1708595387840672</v>
      </c>
      <c r="J44" s="64">
        <f t="shared" si="58"/>
        <v>91.404612159329147</v>
      </c>
      <c r="K44" s="64">
        <f t="shared" si="58"/>
        <v>1.1093640810621943</v>
      </c>
      <c r="L44" s="64">
        <f t="shared" si="58"/>
        <v>2.5593990216631726</v>
      </c>
      <c r="M44" s="64">
        <f t="shared" si="58"/>
        <v>1.7557651991614256</v>
      </c>
      <c r="N44" s="45" t="s">
        <v>81</v>
      </c>
      <c r="O44" s="51">
        <f t="shared" si="24"/>
        <v>1.3659164560233248</v>
      </c>
      <c r="P44" s="51">
        <f t="shared" si="25"/>
        <v>-1.2217851332562333</v>
      </c>
      <c r="Q44" s="51">
        <f t="shared" si="26"/>
        <v>-0.25459858943313951</v>
      </c>
      <c r="R44" s="51">
        <f t="shared" si="27"/>
        <v>3.6580849168043716E-2</v>
      </c>
      <c r="S44" s="51">
        <f t="shared" si="28"/>
        <v>7.3886417498006507E-2</v>
      </c>
    </row>
    <row r="45" spans="1:19" ht="14.5" customHeight="1">
      <c r="A45" s="57" t="s">
        <v>30</v>
      </c>
      <c r="B45" s="47">
        <f t="shared" ref="B45:G45" si="59">B25*100/$B25</f>
        <v>100</v>
      </c>
      <c r="C45" s="63">
        <f t="shared" si="59"/>
        <v>6.8119891008174385</v>
      </c>
      <c r="D45" s="63">
        <f t="shared" si="59"/>
        <v>85.065880332947629</v>
      </c>
      <c r="E45" s="63">
        <f t="shared" si="59"/>
        <v>0.83236907916837743</v>
      </c>
      <c r="F45" s="63">
        <f t="shared" si="59"/>
        <v>4.5798962338098619</v>
      </c>
      <c r="G45" s="63">
        <f t="shared" si="59"/>
        <v>2.7098652532566905</v>
      </c>
      <c r="H45" s="47">
        <f t="shared" ref="H45:M45" si="60">H25*100/$H25</f>
        <v>100</v>
      </c>
      <c r="I45" s="63">
        <f t="shared" si="60"/>
        <v>8.7867053888351077</v>
      </c>
      <c r="J45" s="63">
        <f t="shared" si="60"/>
        <v>83.881897386253627</v>
      </c>
      <c r="K45" s="63">
        <f t="shared" si="60"/>
        <v>0.46466602129719264</v>
      </c>
      <c r="L45" s="63">
        <f t="shared" si="60"/>
        <v>3.6237495966440787</v>
      </c>
      <c r="M45" s="63">
        <f t="shared" si="60"/>
        <v>3.2429816069699902</v>
      </c>
      <c r="N45" s="47" t="s">
        <v>81</v>
      </c>
      <c r="O45" s="50">
        <f t="shared" si="24"/>
        <v>1.9747162880176692</v>
      </c>
      <c r="P45" s="50">
        <f t="shared" si="25"/>
        <v>-1.1839829466940017</v>
      </c>
      <c r="Q45" s="50">
        <f t="shared" si="26"/>
        <v>-0.36770305787118479</v>
      </c>
      <c r="R45" s="50">
        <f t="shared" si="27"/>
        <v>-0.95614663716578319</v>
      </c>
      <c r="S45" s="50">
        <f t="shared" si="28"/>
        <v>0.53311635371329968</v>
      </c>
    </row>
    <row r="46" spans="1:19" ht="14.5" customHeight="1">
      <c r="A46" s="58" t="s">
        <v>31</v>
      </c>
      <c r="B46" s="46">
        <f t="shared" ref="B46:G46" si="61">B26*100/$B26</f>
        <v>100</v>
      </c>
      <c r="C46" s="62">
        <f t="shared" si="61"/>
        <v>2.3874156052063755</v>
      </c>
      <c r="D46" s="62">
        <f t="shared" si="61"/>
        <v>91.403911742186949</v>
      </c>
      <c r="E46" s="62">
        <f t="shared" si="61"/>
        <v>1.5730493492030346</v>
      </c>
      <c r="F46" s="62">
        <f t="shared" si="61"/>
        <v>2.881603675088745</v>
      </c>
      <c r="G46" s="62">
        <f t="shared" si="61"/>
        <v>1.7540196283148883</v>
      </c>
      <c r="H46" s="46">
        <f t="shared" ref="H46:M46" si="62">H26*100/$H26</f>
        <v>100</v>
      </c>
      <c r="I46" s="62">
        <f t="shared" si="62"/>
        <v>4.4547674349353823</v>
      </c>
      <c r="J46" s="62">
        <f t="shared" si="62"/>
        <v>86.474897266392716</v>
      </c>
      <c r="K46" s="62">
        <f t="shared" si="62"/>
        <v>2.6740515752486451</v>
      </c>
      <c r="L46" s="62">
        <f t="shared" si="62"/>
        <v>3.3410755762015367</v>
      </c>
      <c r="M46" s="62">
        <f t="shared" si="62"/>
        <v>3.0552081472217258</v>
      </c>
      <c r="N46" s="46" t="s">
        <v>81</v>
      </c>
      <c r="O46" s="39">
        <f t="shared" si="24"/>
        <v>2.0673518297290068</v>
      </c>
      <c r="P46" s="39">
        <f t="shared" si="25"/>
        <v>-4.9290144757942329</v>
      </c>
      <c r="Q46" s="39">
        <f t="shared" si="26"/>
        <v>1.1010022260456105</v>
      </c>
      <c r="R46" s="39">
        <f t="shared" si="27"/>
        <v>0.45947190111279168</v>
      </c>
      <c r="S46" s="39">
        <f t="shared" si="28"/>
        <v>1.3011885189068375</v>
      </c>
    </row>
    <row r="47" spans="1:19" ht="14.5" customHeight="1">
      <c r="A47" s="57" t="s">
        <v>32</v>
      </c>
      <c r="B47" s="48">
        <f t="shared" ref="B47:G47" si="63">B27*100/$B27</f>
        <v>100</v>
      </c>
      <c r="C47" s="61">
        <f t="shared" si="63"/>
        <v>4.0942632706498454</v>
      </c>
      <c r="D47" s="61">
        <f t="shared" si="63"/>
        <v>89.383480123780046</v>
      </c>
      <c r="E47" s="61">
        <f t="shared" si="63"/>
        <v>0.84900420534793308</v>
      </c>
      <c r="F47" s="61">
        <f t="shared" si="63"/>
        <v>2.08680472903277</v>
      </c>
      <c r="G47" s="61">
        <f t="shared" si="63"/>
        <v>3.5864476711893993</v>
      </c>
      <c r="H47" s="48">
        <f t="shared" ref="H47:M47" si="64">H27*100/$H27</f>
        <v>100</v>
      </c>
      <c r="I47" s="61">
        <f t="shared" si="64"/>
        <v>6.9882369318577293</v>
      </c>
      <c r="J47" s="61">
        <f t="shared" si="64"/>
        <v>87.199832950511592</v>
      </c>
      <c r="K47" s="61">
        <f t="shared" si="64"/>
        <v>2.4291779773091111</v>
      </c>
      <c r="L47" s="61">
        <f t="shared" si="64"/>
        <v>2.4570195587109347</v>
      </c>
      <c r="M47" s="61">
        <f t="shared" si="64"/>
        <v>0.92573258161063543</v>
      </c>
      <c r="N47" s="48" t="s">
        <v>81</v>
      </c>
      <c r="O47" s="38">
        <f t="shared" si="24"/>
        <v>2.8939736612078839</v>
      </c>
      <c r="P47" s="38">
        <f t="shared" si="25"/>
        <v>-2.1836471732684544</v>
      </c>
      <c r="Q47" s="38">
        <f t="shared" si="26"/>
        <v>1.5801737719611779</v>
      </c>
      <c r="R47" s="38">
        <f t="shared" si="27"/>
        <v>0.37021482967816466</v>
      </c>
      <c r="S47" s="38">
        <f t="shared" si="28"/>
        <v>-2.6607150895787637</v>
      </c>
    </row>
    <row r="48" spans="1:19" s="40" customFormat="1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H5:M5"/>
    <mergeCell ref="A48:S48"/>
    <mergeCell ref="N28:S28"/>
    <mergeCell ref="N8:S8"/>
    <mergeCell ref="A5:A7"/>
    <mergeCell ref="N5:S5"/>
    <mergeCell ref="B6:B7"/>
    <mergeCell ref="C6:G6"/>
    <mergeCell ref="H6:H7"/>
    <mergeCell ref="I6:M6"/>
    <mergeCell ref="N6:N7"/>
    <mergeCell ref="O6:S6"/>
    <mergeCell ref="B28:G28"/>
    <mergeCell ref="H28:M28"/>
    <mergeCell ref="H8:M8"/>
    <mergeCell ref="B8:G8"/>
    <mergeCell ref="B5:G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A50" sqref="A50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69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148334</v>
      </c>
      <c r="C9" s="47">
        <f t="shared" ref="C9:M9" si="0">C10+C21</f>
        <v>4624</v>
      </c>
      <c r="D9" s="47">
        <f t="shared" si="0"/>
        <v>112491</v>
      </c>
      <c r="E9" s="47">
        <f t="shared" si="0"/>
        <v>19165</v>
      </c>
      <c r="F9" s="47">
        <f t="shared" si="0"/>
        <v>4764</v>
      </c>
      <c r="G9" s="47">
        <f t="shared" si="0"/>
        <v>7290</v>
      </c>
      <c r="H9" s="47">
        <f t="shared" si="0"/>
        <v>187936</v>
      </c>
      <c r="I9" s="47">
        <f t="shared" si="0"/>
        <v>7433</v>
      </c>
      <c r="J9" s="47">
        <f t="shared" si="0"/>
        <v>138404</v>
      </c>
      <c r="K9" s="47">
        <f t="shared" si="0"/>
        <v>23593</v>
      </c>
      <c r="L9" s="47">
        <f t="shared" si="0"/>
        <v>6780</v>
      </c>
      <c r="M9" s="47">
        <f t="shared" si="0"/>
        <v>11726</v>
      </c>
      <c r="N9" s="31">
        <f>H9-B9</f>
        <v>39602</v>
      </c>
      <c r="O9" s="31">
        <f t="shared" ref="O9:S24" si="1">I9-C9</f>
        <v>2809</v>
      </c>
      <c r="P9" s="31">
        <f t="shared" si="1"/>
        <v>25913</v>
      </c>
      <c r="Q9" s="31">
        <f t="shared" si="1"/>
        <v>4428</v>
      </c>
      <c r="R9" s="31">
        <f t="shared" si="1"/>
        <v>2016</v>
      </c>
      <c r="S9" s="31">
        <f t="shared" si="1"/>
        <v>4436</v>
      </c>
    </row>
    <row r="10" spans="1:19" ht="14.5" customHeight="1">
      <c r="A10" s="54" t="s">
        <v>13</v>
      </c>
      <c r="B10" s="46">
        <f>SUM(C10:G10)</f>
        <v>111254</v>
      </c>
      <c r="C10" s="46">
        <v>3445</v>
      </c>
      <c r="D10" s="46">
        <v>78421</v>
      </c>
      <c r="E10" s="46">
        <v>18835</v>
      </c>
      <c r="F10" s="46">
        <v>3832</v>
      </c>
      <c r="G10" s="46">
        <v>6721</v>
      </c>
      <c r="H10" s="46">
        <f>SUM(I10:M10)</f>
        <v>145290</v>
      </c>
      <c r="I10" s="46">
        <v>5490</v>
      </c>
      <c r="J10" s="46">
        <v>100053</v>
      </c>
      <c r="K10" s="46">
        <v>23109</v>
      </c>
      <c r="L10" s="46">
        <v>5814</v>
      </c>
      <c r="M10" s="46">
        <v>10824</v>
      </c>
      <c r="N10" s="32">
        <f t="shared" ref="N10:S27" si="2">H10-B10</f>
        <v>34036</v>
      </c>
      <c r="O10" s="32">
        <f t="shared" si="1"/>
        <v>2045</v>
      </c>
      <c r="P10" s="32">
        <f t="shared" si="1"/>
        <v>21632</v>
      </c>
      <c r="Q10" s="32">
        <f t="shared" si="1"/>
        <v>4274</v>
      </c>
      <c r="R10" s="32">
        <f t="shared" si="1"/>
        <v>1982</v>
      </c>
      <c r="S10" s="32">
        <f t="shared" si="1"/>
        <v>4103</v>
      </c>
    </row>
    <row r="11" spans="1:19" ht="14.5" customHeight="1">
      <c r="A11" s="57" t="s">
        <v>17</v>
      </c>
      <c r="B11" s="48">
        <f>SUM(C11:G11)</f>
        <v>3208</v>
      </c>
      <c r="C11" s="48">
        <v>100</v>
      </c>
      <c r="D11" s="48">
        <v>2089</v>
      </c>
      <c r="E11" s="48">
        <v>821</v>
      </c>
      <c r="F11" s="48">
        <v>130</v>
      </c>
      <c r="G11" s="48">
        <v>68</v>
      </c>
      <c r="H11" s="48">
        <f t="shared" ref="H11:H20" si="3">SUM(I11:M11)</f>
        <v>4365</v>
      </c>
      <c r="I11" s="48">
        <v>131</v>
      </c>
      <c r="J11" s="48">
        <v>2775</v>
      </c>
      <c r="K11" s="48">
        <v>1168</v>
      </c>
      <c r="L11" s="48">
        <v>174</v>
      </c>
      <c r="M11" s="48">
        <v>117</v>
      </c>
      <c r="N11" s="33">
        <f t="shared" si="2"/>
        <v>1157</v>
      </c>
      <c r="O11" s="33">
        <f t="shared" si="1"/>
        <v>31</v>
      </c>
      <c r="P11" s="33">
        <f t="shared" si="1"/>
        <v>686</v>
      </c>
      <c r="Q11" s="33">
        <f t="shared" si="1"/>
        <v>347</v>
      </c>
      <c r="R11" s="33">
        <f t="shared" si="1"/>
        <v>44</v>
      </c>
      <c r="S11" s="33">
        <f t="shared" si="1"/>
        <v>49</v>
      </c>
    </row>
    <row r="12" spans="1:19" ht="14.5" customHeight="1">
      <c r="A12" s="58" t="s">
        <v>18</v>
      </c>
      <c r="B12" s="46">
        <f t="shared" ref="B12:B19" si="4">SUM(C12:G12)</f>
        <v>53</v>
      </c>
      <c r="C12" s="46">
        <v>5</v>
      </c>
      <c r="D12" s="46">
        <v>34</v>
      </c>
      <c r="E12" s="46">
        <v>3</v>
      </c>
      <c r="F12" s="46">
        <v>6</v>
      </c>
      <c r="G12" s="46">
        <v>5</v>
      </c>
      <c r="H12" s="46">
        <v>88</v>
      </c>
      <c r="I12" s="65" t="s">
        <v>34</v>
      </c>
      <c r="J12" s="46">
        <v>48</v>
      </c>
      <c r="K12" s="46">
        <v>7</v>
      </c>
      <c r="L12" s="46">
        <v>6</v>
      </c>
      <c r="M12" s="65" t="s">
        <v>34</v>
      </c>
      <c r="N12" s="32">
        <f t="shared" si="2"/>
        <v>35</v>
      </c>
      <c r="O12" s="32" t="s">
        <v>34</v>
      </c>
      <c r="P12" s="32">
        <f t="shared" si="1"/>
        <v>14</v>
      </c>
      <c r="Q12" s="32">
        <f t="shared" si="1"/>
        <v>4</v>
      </c>
      <c r="R12" s="32">
        <f t="shared" si="1"/>
        <v>0</v>
      </c>
      <c r="S12" s="32" t="s">
        <v>34</v>
      </c>
    </row>
    <row r="13" spans="1:19" ht="14.5" customHeight="1">
      <c r="A13" s="57" t="s">
        <v>19</v>
      </c>
      <c r="B13" s="48">
        <f t="shared" si="4"/>
        <v>11453</v>
      </c>
      <c r="C13" s="48">
        <v>371</v>
      </c>
      <c r="D13" s="48">
        <v>8337</v>
      </c>
      <c r="E13" s="48">
        <v>2069</v>
      </c>
      <c r="F13" s="48">
        <v>405</v>
      </c>
      <c r="G13" s="48">
        <v>271</v>
      </c>
      <c r="H13" s="48">
        <f t="shared" si="3"/>
        <v>14351</v>
      </c>
      <c r="I13" s="48">
        <v>460</v>
      </c>
      <c r="J13" s="48">
        <v>10445</v>
      </c>
      <c r="K13" s="48">
        <v>2565</v>
      </c>
      <c r="L13" s="48">
        <v>471</v>
      </c>
      <c r="M13" s="48">
        <v>410</v>
      </c>
      <c r="N13" s="33">
        <f t="shared" si="2"/>
        <v>2898</v>
      </c>
      <c r="O13" s="33">
        <f t="shared" si="1"/>
        <v>89</v>
      </c>
      <c r="P13" s="33">
        <f t="shared" si="1"/>
        <v>2108</v>
      </c>
      <c r="Q13" s="33">
        <f t="shared" si="1"/>
        <v>496</v>
      </c>
      <c r="R13" s="33">
        <f t="shared" si="1"/>
        <v>66</v>
      </c>
      <c r="S13" s="33">
        <f t="shared" si="1"/>
        <v>139</v>
      </c>
    </row>
    <row r="14" spans="1:19" ht="14.5" customHeight="1">
      <c r="A14" s="58" t="s">
        <v>20</v>
      </c>
      <c r="B14" s="46">
        <f t="shared" si="4"/>
        <v>1499</v>
      </c>
      <c r="C14" s="46">
        <v>225</v>
      </c>
      <c r="D14" s="46">
        <v>1001</v>
      </c>
      <c r="E14" s="46">
        <v>46</v>
      </c>
      <c r="F14" s="46">
        <v>39</v>
      </c>
      <c r="G14" s="46">
        <v>188</v>
      </c>
      <c r="H14" s="46">
        <v>1600</v>
      </c>
      <c r="I14" s="65" t="s">
        <v>34</v>
      </c>
      <c r="J14" s="46">
        <v>1220</v>
      </c>
      <c r="K14" s="46">
        <v>68</v>
      </c>
      <c r="L14" s="46">
        <v>41</v>
      </c>
      <c r="M14" s="65" t="s">
        <v>34</v>
      </c>
      <c r="N14" s="32">
        <f t="shared" si="2"/>
        <v>101</v>
      </c>
      <c r="O14" s="32" t="s">
        <v>34</v>
      </c>
      <c r="P14" s="32">
        <f t="shared" si="1"/>
        <v>219</v>
      </c>
      <c r="Q14" s="32">
        <f t="shared" si="1"/>
        <v>22</v>
      </c>
      <c r="R14" s="32">
        <f t="shared" si="1"/>
        <v>2</v>
      </c>
      <c r="S14" s="32" t="s">
        <v>34</v>
      </c>
    </row>
    <row r="15" spans="1:19" ht="14.5" customHeight="1">
      <c r="A15" s="57" t="s">
        <v>21</v>
      </c>
      <c r="B15" s="48">
        <f t="shared" si="4"/>
        <v>23929</v>
      </c>
      <c r="C15" s="48">
        <v>634</v>
      </c>
      <c r="D15" s="48">
        <v>17341</v>
      </c>
      <c r="E15" s="48">
        <v>3725</v>
      </c>
      <c r="F15" s="48">
        <v>1018</v>
      </c>
      <c r="G15" s="48">
        <v>1211</v>
      </c>
      <c r="H15" s="48">
        <f t="shared" si="3"/>
        <v>30022</v>
      </c>
      <c r="I15" s="48">
        <v>955</v>
      </c>
      <c r="J15" s="48">
        <v>22002</v>
      </c>
      <c r="K15" s="48">
        <v>4212</v>
      </c>
      <c r="L15" s="48">
        <v>1146</v>
      </c>
      <c r="M15" s="48">
        <v>1707</v>
      </c>
      <c r="N15" s="33">
        <f t="shared" si="2"/>
        <v>6093</v>
      </c>
      <c r="O15" s="33">
        <f t="shared" si="1"/>
        <v>321</v>
      </c>
      <c r="P15" s="33">
        <f t="shared" si="1"/>
        <v>4661</v>
      </c>
      <c r="Q15" s="33">
        <f t="shared" si="1"/>
        <v>487</v>
      </c>
      <c r="R15" s="33">
        <f t="shared" si="1"/>
        <v>128</v>
      </c>
      <c r="S15" s="33">
        <f t="shared" si="1"/>
        <v>496</v>
      </c>
    </row>
    <row r="16" spans="1:19" ht="14.5" customHeight="1">
      <c r="A16" s="58" t="s">
        <v>22</v>
      </c>
      <c r="B16" s="45">
        <f t="shared" si="4"/>
        <v>16234</v>
      </c>
      <c r="C16" s="45">
        <v>950</v>
      </c>
      <c r="D16" s="45">
        <v>12440</v>
      </c>
      <c r="E16" s="45">
        <v>989</v>
      </c>
      <c r="F16" s="45">
        <v>639</v>
      </c>
      <c r="G16" s="45">
        <v>1216</v>
      </c>
      <c r="H16" s="45">
        <f t="shared" si="3"/>
        <v>19982</v>
      </c>
      <c r="I16" s="45">
        <v>1322</v>
      </c>
      <c r="J16" s="45">
        <v>15132</v>
      </c>
      <c r="K16" s="45">
        <v>886</v>
      </c>
      <c r="L16" s="45">
        <v>817</v>
      </c>
      <c r="M16" s="45">
        <v>1825</v>
      </c>
      <c r="N16" s="34">
        <f t="shared" si="2"/>
        <v>3748</v>
      </c>
      <c r="O16" s="34">
        <f t="shared" si="1"/>
        <v>372</v>
      </c>
      <c r="P16" s="34">
        <f t="shared" si="1"/>
        <v>2692</v>
      </c>
      <c r="Q16" s="34">
        <f t="shared" si="1"/>
        <v>-103</v>
      </c>
      <c r="R16" s="34">
        <f t="shared" si="1"/>
        <v>178</v>
      </c>
      <c r="S16" s="34">
        <f t="shared" si="1"/>
        <v>609</v>
      </c>
    </row>
    <row r="17" spans="1:19" ht="14.5" customHeight="1">
      <c r="A17" s="57" t="s">
        <v>23</v>
      </c>
      <c r="B17" s="47">
        <v>10092</v>
      </c>
      <c r="C17" s="67" t="s">
        <v>34</v>
      </c>
      <c r="D17" s="47">
        <v>7966</v>
      </c>
      <c r="E17" s="47" t="s">
        <v>34</v>
      </c>
      <c r="F17" s="47">
        <v>319</v>
      </c>
      <c r="G17" s="47">
        <v>544</v>
      </c>
      <c r="H17" s="47">
        <f t="shared" si="3"/>
        <v>13274</v>
      </c>
      <c r="I17" s="47">
        <v>452</v>
      </c>
      <c r="J17" s="47">
        <v>9862</v>
      </c>
      <c r="K17" s="47">
        <v>1312</v>
      </c>
      <c r="L17" s="47">
        <v>520</v>
      </c>
      <c r="M17" s="47">
        <v>1128</v>
      </c>
      <c r="N17" s="31">
        <f t="shared" si="2"/>
        <v>3182</v>
      </c>
      <c r="O17" s="31" t="s">
        <v>34</v>
      </c>
      <c r="P17" s="31">
        <f t="shared" si="1"/>
        <v>1896</v>
      </c>
      <c r="Q17" s="31" t="s">
        <v>34</v>
      </c>
      <c r="R17" s="31">
        <f t="shared" si="1"/>
        <v>201</v>
      </c>
      <c r="S17" s="31">
        <f t="shared" si="1"/>
        <v>584</v>
      </c>
    </row>
    <row r="18" spans="1:19" ht="14.5" customHeight="1">
      <c r="A18" s="58" t="s">
        <v>24</v>
      </c>
      <c r="B18" s="46">
        <v>24521</v>
      </c>
      <c r="C18" s="46">
        <v>595</v>
      </c>
      <c r="D18" s="46">
        <v>18120</v>
      </c>
      <c r="E18" s="46" t="s">
        <v>34</v>
      </c>
      <c r="F18" s="46" t="s">
        <v>34</v>
      </c>
      <c r="G18" s="46">
        <v>1906</v>
      </c>
      <c r="H18" s="46">
        <f t="shared" si="3"/>
        <v>35068</v>
      </c>
      <c r="I18" s="46">
        <v>1249</v>
      </c>
      <c r="J18" s="46">
        <v>24171</v>
      </c>
      <c r="K18" s="46">
        <v>3539</v>
      </c>
      <c r="L18" s="46">
        <v>2240</v>
      </c>
      <c r="M18" s="46">
        <v>3869</v>
      </c>
      <c r="N18" s="32">
        <f t="shared" si="2"/>
        <v>10547</v>
      </c>
      <c r="O18" s="32">
        <f t="shared" si="1"/>
        <v>654</v>
      </c>
      <c r="P18" s="32">
        <f t="shared" si="1"/>
        <v>6051</v>
      </c>
      <c r="Q18" s="32" t="s">
        <v>34</v>
      </c>
      <c r="R18" s="32" t="s">
        <v>34</v>
      </c>
      <c r="S18" s="32">
        <f t="shared" si="1"/>
        <v>1963</v>
      </c>
    </row>
    <row r="19" spans="1:19" ht="14.5" customHeight="1">
      <c r="A19" s="57" t="s">
        <v>25</v>
      </c>
      <c r="B19" s="48">
        <f t="shared" si="4"/>
        <v>18868</v>
      </c>
      <c r="C19" s="48">
        <v>324</v>
      </c>
      <c r="D19" s="48">
        <v>10150</v>
      </c>
      <c r="E19" s="48">
        <v>7001</v>
      </c>
      <c r="F19" s="48">
        <v>187</v>
      </c>
      <c r="G19" s="48">
        <v>1206</v>
      </c>
      <c r="H19" s="48">
        <f t="shared" si="3"/>
        <v>24680</v>
      </c>
      <c r="I19" s="48">
        <v>665</v>
      </c>
      <c r="J19" s="48">
        <v>13110</v>
      </c>
      <c r="K19" s="48">
        <v>8998</v>
      </c>
      <c r="L19" s="48">
        <v>349</v>
      </c>
      <c r="M19" s="48">
        <v>1558</v>
      </c>
      <c r="N19" s="33">
        <f t="shared" si="2"/>
        <v>5812</v>
      </c>
      <c r="O19" s="33">
        <f t="shared" si="1"/>
        <v>341</v>
      </c>
      <c r="P19" s="33">
        <f t="shared" si="1"/>
        <v>2960</v>
      </c>
      <c r="Q19" s="33">
        <f t="shared" si="1"/>
        <v>1997</v>
      </c>
      <c r="R19" s="33">
        <f t="shared" si="1"/>
        <v>162</v>
      </c>
      <c r="S19" s="33">
        <f t="shared" si="1"/>
        <v>352</v>
      </c>
    </row>
    <row r="20" spans="1:19" ht="14.5" customHeight="1">
      <c r="A20" s="58" t="s">
        <v>26</v>
      </c>
      <c r="B20" s="46">
        <v>1397</v>
      </c>
      <c r="C20" s="46" t="s">
        <v>34</v>
      </c>
      <c r="D20" s="46">
        <v>943</v>
      </c>
      <c r="E20" s="46">
        <v>288</v>
      </c>
      <c r="F20" s="46" t="s">
        <v>34</v>
      </c>
      <c r="G20" s="46">
        <v>106</v>
      </c>
      <c r="H20" s="46">
        <f t="shared" si="3"/>
        <v>1860</v>
      </c>
      <c r="I20" s="46">
        <v>52</v>
      </c>
      <c r="J20" s="46">
        <v>1288</v>
      </c>
      <c r="K20" s="46">
        <v>354</v>
      </c>
      <c r="L20" s="46">
        <v>50</v>
      </c>
      <c r="M20" s="46">
        <v>116</v>
      </c>
      <c r="N20" s="32">
        <f t="shared" si="2"/>
        <v>463</v>
      </c>
      <c r="O20" s="32" t="s">
        <v>34</v>
      </c>
      <c r="P20" s="32">
        <f t="shared" si="1"/>
        <v>345</v>
      </c>
      <c r="Q20" s="32">
        <f t="shared" si="1"/>
        <v>66</v>
      </c>
      <c r="R20" s="32" t="s">
        <v>34</v>
      </c>
      <c r="S20" s="32">
        <f t="shared" si="1"/>
        <v>10</v>
      </c>
    </row>
    <row r="21" spans="1:19" ht="14.5" customHeight="1">
      <c r="A21" s="53" t="s">
        <v>14</v>
      </c>
      <c r="B21" s="48">
        <f>SUM(C21:G21)</f>
        <v>37080</v>
      </c>
      <c r="C21" s="48">
        <f>SUM(C22:C27)</f>
        <v>1179</v>
      </c>
      <c r="D21" s="48">
        <f t="shared" ref="D21:F21" si="5">SUM(D22:D27)</f>
        <v>34070</v>
      </c>
      <c r="E21" s="48">
        <v>330</v>
      </c>
      <c r="F21" s="48">
        <f t="shared" si="5"/>
        <v>932</v>
      </c>
      <c r="G21" s="48">
        <v>569</v>
      </c>
      <c r="H21" s="48">
        <f>SUM(I21:M21)</f>
        <v>42646</v>
      </c>
      <c r="I21" s="48">
        <v>1943</v>
      </c>
      <c r="J21" s="48">
        <v>38351</v>
      </c>
      <c r="K21" s="48">
        <v>484</v>
      </c>
      <c r="L21" s="48">
        <v>966</v>
      </c>
      <c r="M21" s="48">
        <v>902</v>
      </c>
      <c r="N21" s="33">
        <f t="shared" si="2"/>
        <v>5566</v>
      </c>
      <c r="O21" s="33">
        <f t="shared" si="1"/>
        <v>764</v>
      </c>
      <c r="P21" s="33">
        <f t="shared" si="1"/>
        <v>4281</v>
      </c>
      <c r="Q21" s="33">
        <f t="shared" si="1"/>
        <v>154</v>
      </c>
      <c r="R21" s="33">
        <f t="shared" si="1"/>
        <v>34</v>
      </c>
      <c r="S21" s="33">
        <f t="shared" si="1"/>
        <v>333</v>
      </c>
    </row>
    <row r="22" spans="1:19" ht="14.5" customHeight="1">
      <c r="A22" s="58" t="s">
        <v>27</v>
      </c>
      <c r="B22" s="46">
        <f t="shared" ref="B22:B27" si="6">SUM(C22:G22)</f>
        <v>4777</v>
      </c>
      <c r="C22" s="46">
        <v>133</v>
      </c>
      <c r="D22" s="46">
        <v>4365</v>
      </c>
      <c r="E22" s="46">
        <v>31</v>
      </c>
      <c r="F22" s="46">
        <v>189</v>
      </c>
      <c r="G22" s="46">
        <v>59</v>
      </c>
      <c r="H22" s="46">
        <v>5686</v>
      </c>
      <c r="I22" s="65" t="s">
        <v>34</v>
      </c>
      <c r="J22" s="46">
        <v>5125</v>
      </c>
      <c r="K22" s="46">
        <v>52</v>
      </c>
      <c r="L22" s="46" t="s">
        <v>34</v>
      </c>
      <c r="M22" s="46">
        <v>189</v>
      </c>
      <c r="N22" s="32">
        <f t="shared" si="2"/>
        <v>909</v>
      </c>
      <c r="O22" s="32" t="s">
        <v>34</v>
      </c>
      <c r="P22" s="32">
        <f t="shared" si="1"/>
        <v>760</v>
      </c>
      <c r="Q22" s="32">
        <f t="shared" si="1"/>
        <v>21</v>
      </c>
      <c r="R22" s="32" t="s">
        <v>34</v>
      </c>
      <c r="S22" s="32">
        <f t="shared" si="1"/>
        <v>130</v>
      </c>
    </row>
    <row r="23" spans="1:19" ht="14.5" customHeight="1">
      <c r="A23" s="57" t="s">
        <v>28</v>
      </c>
      <c r="B23" s="48">
        <v>8354</v>
      </c>
      <c r="C23" s="48">
        <v>103</v>
      </c>
      <c r="D23" s="48">
        <v>7809</v>
      </c>
      <c r="E23" s="69" t="s">
        <v>34</v>
      </c>
      <c r="F23" s="48">
        <v>246</v>
      </c>
      <c r="G23" s="48" t="s">
        <v>34</v>
      </c>
      <c r="H23" s="48">
        <v>9527</v>
      </c>
      <c r="I23" s="48">
        <v>155</v>
      </c>
      <c r="J23" s="48">
        <v>8863</v>
      </c>
      <c r="K23" s="48" t="s">
        <v>34</v>
      </c>
      <c r="L23" s="48" t="s">
        <v>34</v>
      </c>
      <c r="M23" s="48">
        <v>285</v>
      </c>
      <c r="N23" s="33">
        <f t="shared" si="2"/>
        <v>1173</v>
      </c>
      <c r="O23" s="33">
        <f t="shared" si="1"/>
        <v>52</v>
      </c>
      <c r="P23" s="33">
        <f t="shared" si="1"/>
        <v>1054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1592</v>
      </c>
      <c r="C24" s="45">
        <v>23</v>
      </c>
      <c r="D24" s="45">
        <v>1526</v>
      </c>
      <c r="E24" s="45" t="s">
        <v>34</v>
      </c>
      <c r="F24" s="45">
        <v>16</v>
      </c>
      <c r="G24" s="45" t="s">
        <v>34</v>
      </c>
      <c r="H24" s="45">
        <v>1558</v>
      </c>
      <c r="I24" s="45">
        <v>31</v>
      </c>
      <c r="J24" s="45">
        <v>1512</v>
      </c>
      <c r="K24" s="45" t="s">
        <v>34</v>
      </c>
      <c r="L24" s="45" t="s">
        <v>34</v>
      </c>
      <c r="M24" s="45">
        <v>4</v>
      </c>
      <c r="N24" s="34">
        <f t="shared" si="2"/>
        <v>-34</v>
      </c>
      <c r="O24" s="34">
        <f t="shared" si="1"/>
        <v>8</v>
      </c>
      <c r="P24" s="34">
        <f t="shared" si="1"/>
        <v>-14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6"/>
        <v>11115</v>
      </c>
      <c r="C25" s="47">
        <v>693</v>
      </c>
      <c r="D25" s="47">
        <v>9779</v>
      </c>
      <c r="E25" s="47">
        <v>94</v>
      </c>
      <c r="F25" s="47">
        <v>372</v>
      </c>
      <c r="G25" s="47">
        <v>177</v>
      </c>
      <c r="H25" s="47">
        <v>12773</v>
      </c>
      <c r="I25" s="47">
        <v>1057</v>
      </c>
      <c r="J25" s="47">
        <v>11051</v>
      </c>
      <c r="K25" s="47" t="s">
        <v>34</v>
      </c>
      <c r="L25" s="47">
        <v>366</v>
      </c>
      <c r="M25" s="47" t="s">
        <v>34</v>
      </c>
      <c r="N25" s="31">
        <f t="shared" si="2"/>
        <v>1658</v>
      </c>
      <c r="O25" s="31">
        <f t="shared" si="2"/>
        <v>364</v>
      </c>
      <c r="P25" s="31">
        <f t="shared" si="2"/>
        <v>1272</v>
      </c>
      <c r="Q25" s="31" t="s">
        <v>34</v>
      </c>
      <c r="R25" s="31">
        <f t="shared" si="2"/>
        <v>-6</v>
      </c>
      <c r="S25" s="31" t="s">
        <v>34</v>
      </c>
    </row>
    <row r="26" spans="1:19" ht="14.5" customHeight="1">
      <c r="A26" s="58" t="s">
        <v>31</v>
      </c>
      <c r="B26" s="46">
        <f t="shared" si="6"/>
        <v>7270</v>
      </c>
      <c r="C26" s="46">
        <v>92</v>
      </c>
      <c r="D26" s="46">
        <v>6956</v>
      </c>
      <c r="E26" s="46">
        <v>106</v>
      </c>
      <c r="F26" s="46">
        <v>52</v>
      </c>
      <c r="G26" s="46">
        <v>64</v>
      </c>
      <c r="H26" s="46">
        <v>8354</v>
      </c>
      <c r="I26" s="46">
        <v>269</v>
      </c>
      <c r="J26" s="46">
        <v>7585</v>
      </c>
      <c r="K26" s="46">
        <v>188</v>
      </c>
      <c r="L26" s="46">
        <v>143</v>
      </c>
      <c r="M26" s="46">
        <v>169</v>
      </c>
      <c r="N26" s="32">
        <f t="shared" si="2"/>
        <v>1084</v>
      </c>
      <c r="O26" s="32">
        <f t="shared" si="2"/>
        <v>177</v>
      </c>
      <c r="P26" s="32">
        <f t="shared" si="2"/>
        <v>629</v>
      </c>
      <c r="Q26" s="32">
        <f t="shared" si="2"/>
        <v>82</v>
      </c>
      <c r="R26" s="32">
        <f t="shared" si="2"/>
        <v>91</v>
      </c>
      <c r="S26" s="32">
        <f t="shared" si="2"/>
        <v>105</v>
      </c>
    </row>
    <row r="27" spans="1:19" ht="14.5" customHeight="1">
      <c r="A27" s="57" t="s">
        <v>32</v>
      </c>
      <c r="B27" s="48">
        <f t="shared" si="6"/>
        <v>3972</v>
      </c>
      <c r="C27" s="48">
        <v>135</v>
      </c>
      <c r="D27" s="48">
        <v>3635</v>
      </c>
      <c r="E27" s="48">
        <v>30</v>
      </c>
      <c r="F27" s="48">
        <v>57</v>
      </c>
      <c r="G27" s="48">
        <v>115</v>
      </c>
      <c r="H27" s="48">
        <f t="shared" ref="H27" si="7">SUM(I27:M27)</f>
        <v>4748</v>
      </c>
      <c r="I27" s="48">
        <v>270</v>
      </c>
      <c r="J27" s="48">
        <v>4215</v>
      </c>
      <c r="K27" s="48">
        <v>121</v>
      </c>
      <c r="L27" s="48">
        <v>113</v>
      </c>
      <c r="M27" s="48">
        <v>29</v>
      </c>
      <c r="N27" s="33">
        <f t="shared" si="2"/>
        <v>776</v>
      </c>
      <c r="O27" s="33">
        <f t="shared" si="2"/>
        <v>135</v>
      </c>
      <c r="P27" s="33">
        <f t="shared" si="2"/>
        <v>580</v>
      </c>
      <c r="Q27" s="33">
        <f t="shared" si="2"/>
        <v>91</v>
      </c>
      <c r="R27" s="33">
        <f t="shared" si="2"/>
        <v>56</v>
      </c>
      <c r="S27" s="33">
        <f t="shared" si="2"/>
        <v>-86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8">C9*100/$B9</f>
        <v>3.117289360497256</v>
      </c>
      <c r="D29" s="63">
        <f t="shared" si="8"/>
        <v>75.836288376232019</v>
      </c>
      <c r="E29" s="63">
        <f t="shared" si="8"/>
        <v>12.9201666509364</v>
      </c>
      <c r="F29" s="63">
        <f t="shared" si="8"/>
        <v>3.2116709587822077</v>
      </c>
      <c r="G29" s="63">
        <f t="shared" si="8"/>
        <v>4.9145846535521187</v>
      </c>
      <c r="H29" s="47">
        <f>H9*100/$H9</f>
        <v>100</v>
      </c>
      <c r="I29" s="63">
        <f t="shared" ref="I29:M29" si="9">I9*100/$H9</f>
        <v>3.9550698109994893</v>
      </c>
      <c r="J29" s="63">
        <f t="shared" si="9"/>
        <v>73.644219308700841</v>
      </c>
      <c r="K29" s="63">
        <f t="shared" si="9"/>
        <v>12.55374169930189</v>
      </c>
      <c r="L29" s="63">
        <f t="shared" si="9"/>
        <v>3.6076111016516261</v>
      </c>
      <c r="M29" s="63">
        <f t="shared" si="9"/>
        <v>6.23935807934616</v>
      </c>
      <c r="N29" s="47" t="s">
        <v>81</v>
      </c>
      <c r="O29" s="50">
        <f t="shared" ref="O29:S47" si="10">I29-C29</f>
        <v>0.83778045050223326</v>
      </c>
      <c r="P29" s="50">
        <f t="shared" si="10"/>
        <v>-2.1920690675311789</v>
      </c>
      <c r="Q29" s="50">
        <f t="shared" si="10"/>
        <v>-0.36642495163451017</v>
      </c>
      <c r="R29" s="50">
        <f t="shared" si="10"/>
        <v>0.39594014286941848</v>
      </c>
      <c r="S29" s="50">
        <f t="shared" si="10"/>
        <v>1.3247734257940413</v>
      </c>
    </row>
    <row r="30" spans="1:19" ht="14.5" customHeight="1">
      <c r="A30" s="54" t="s">
        <v>13</v>
      </c>
      <c r="B30" s="46">
        <f t="shared" ref="B30:G45" si="11">B10*100/$B10</f>
        <v>100</v>
      </c>
      <c r="C30" s="62">
        <f t="shared" si="11"/>
        <v>3.0965178780088807</v>
      </c>
      <c r="D30" s="62">
        <f t="shared" si="11"/>
        <v>70.488252107789378</v>
      </c>
      <c r="E30" s="62">
        <f t="shared" si="11"/>
        <v>16.929728369317058</v>
      </c>
      <c r="F30" s="62">
        <f t="shared" si="11"/>
        <v>3.4443705394862207</v>
      </c>
      <c r="G30" s="62">
        <f t="shared" si="11"/>
        <v>6.041131105398458</v>
      </c>
      <c r="H30" s="46">
        <f t="shared" ref="H30:M45" si="12">H10*100/$H10</f>
        <v>100</v>
      </c>
      <c r="I30" s="62">
        <f t="shared" si="12"/>
        <v>3.7786495973570102</v>
      </c>
      <c r="J30" s="62">
        <f t="shared" si="12"/>
        <v>68.864340284947346</v>
      </c>
      <c r="K30" s="62">
        <f t="shared" si="12"/>
        <v>15.905430518273798</v>
      </c>
      <c r="L30" s="62">
        <f t="shared" si="12"/>
        <v>4.00165186867644</v>
      </c>
      <c r="M30" s="62">
        <f t="shared" si="12"/>
        <v>7.4499277307454062</v>
      </c>
      <c r="N30" s="46" t="s">
        <v>81</v>
      </c>
      <c r="O30" s="39">
        <f t="shared" si="10"/>
        <v>0.68213171934812955</v>
      </c>
      <c r="P30" s="39">
        <f t="shared" si="10"/>
        <v>-1.6239118228420324</v>
      </c>
      <c r="Q30" s="39">
        <f t="shared" si="10"/>
        <v>-1.0242978510432597</v>
      </c>
      <c r="R30" s="39">
        <f t="shared" si="10"/>
        <v>0.55728132919021922</v>
      </c>
      <c r="S30" s="39">
        <f t="shared" si="10"/>
        <v>1.4087966253469482</v>
      </c>
    </row>
    <row r="31" spans="1:19" ht="14.5" customHeight="1">
      <c r="A31" s="57" t="s">
        <v>17</v>
      </c>
      <c r="B31" s="48">
        <f t="shared" si="11"/>
        <v>100</v>
      </c>
      <c r="C31" s="61">
        <f t="shared" si="11"/>
        <v>3.117206982543641</v>
      </c>
      <c r="D31" s="61">
        <f t="shared" si="11"/>
        <v>65.118453865336662</v>
      </c>
      <c r="E31" s="61">
        <f t="shared" si="11"/>
        <v>25.59226932668329</v>
      </c>
      <c r="F31" s="61">
        <f t="shared" si="11"/>
        <v>4.0523690773067331</v>
      </c>
      <c r="G31" s="61">
        <f t="shared" si="11"/>
        <v>2.1197007481296759</v>
      </c>
      <c r="H31" s="48">
        <f t="shared" si="12"/>
        <v>100</v>
      </c>
      <c r="I31" s="61">
        <f t="shared" si="12"/>
        <v>3.0011454753722795</v>
      </c>
      <c r="J31" s="61">
        <f t="shared" si="12"/>
        <v>63.573883161512029</v>
      </c>
      <c r="K31" s="61">
        <f t="shared" si="12"/>
        <v>26.758304696449027</v>
      </c>
      <c r="L31" s="61">
        <f t="shared" si="12"/>
        <v>3.9862542955326461</v>
      </c>
      <c r="M31" s="61">
        <f t="shared" si="12"/>
        <v>2.6804123711340204</v>
      </c>
      <c r="N31" s="48" t="s">
        <v>81</v>
      </c>
      <c r="O31" s="38">
        <f t="shared" si="10"/>
        <v>-0.11606150717136154</v>
      </c>
      <c r="P31" s="38">
        <f t="shared" si="10"/>
        <v>-1.5445707038246326</v>
      </c>
      <c r="Q31" s="38">
        <f t="shared" si="10"/>
        <v>1.1660353697657371</v>
      </c>
      <c r="R31" s="38">
        <f t="shared" si="10"/>
        <v>-6.6114781774087028E-2</v>
      </c>
      <c r="S31" s="38">
        <f t="shared" si="10"/>
        <v>0.56071162300434452</v>
      </c>
    </row>
    <row r="32" spans="1:19" ht="14.5" customHeight="1">
      <c r="A32" s="58" t="s">
        <v>18</v>
      </c>
      <c r="B32" s="46">
        <f t="shared" si="11"/>
        <v>100</v>
      </c>
      <c r="C32" s="62">
        <f t="shared" si="11"/>
        <v>9.433962264150944</v>
      </c>
      <c r="D32" s="62">
        <f t="shared" si="11"/>
        <v>64.15094339622641</v>
      </c>
      <c r="E32" s="62">
        <f t="shared" si="11"/>
        <v>5.6603773584905657</v>
      </c>
      <c r="F32" s="62">
        <f t="shared" si="11"/>
        <v>11.320754716981131</v>
      </c>
      <c r="G32" s="62">
        <f t="shared" si="11"/>
        <v>9.433962264150944</v>
      </c>
      <c r="H32" s="46">
        <f t="shared" si="12"/>
        <v>100</v>
      </c>
      <c r="I32" s="65" t="s">
        <v>34</v>
      </c>
      <c r="J32" s="62">
        <f t="shared" si="12"/>
        <v>54.545454545454547</v>
      </c>
      <c r="K32" s="62">
        <f t="shared" si="12"/>
        <v>7.9545454545454541</v>
      </c>
      <c r="L32" s="62">
        <f t="shared" si="12"/>
        <v>6.8181818181818183</v>
      </c>
      <c r="M32" s="65" t="s">
        <v>34</v>
      </c>
      <c r="N32" s="46" t="s">
        <v>81</v>
      </c>
      <c r="O32" s="39" t="s">
        <v>34</v>
      </c>
      <c r="P32" s="39">
        <f t="shared" si="10"/>
        <v>-9.605488850771863</v>
      </c>
      <c r="Q32" s="39">
        <f t="shared" si="10"/>
        <v>2.2941680960548885</v>
      </c>
      <c r="R32" s="39">
        <f t="shared" si="10"/>
        <v>-4.502572898799313</v>
      </c>
      <c r="S32" s="39" t="s">
        <v>34</v>
      </c>
    </row>
    <row r="33" spans="1:19" ht="14.5" customHeight="1">
      <c r="A33" s="57" t="s">
        <v>19</v>
      </c>
      <c r="B33" s="48">
        <f t="shared" si="11"/>
        <v>100</v>
      </c>
      <c r="C33" s="61">
        <f t="shared" si="11"/>
        <v>3.2393259408015367</v>
      </c>
      <c r="D33" s="61">
        <f t="shared" si="11"/>
        <v>72.793154631974161</v>
      </c>
      <c r="E33" s="61">
        <f t="shared" si="11"/>
        <v>18.065135772286737</v>
      </c>
      <c r="F33" s="61">
        <f t="shared" si="11"/>
        <v>3.5361913909019469</v>
      </c>
      <c r="G33" s="61">
        <f t="shared" si="11"/>
        <v>2.3661922640356239</v>
      </c>
      <c r="H33" s="48">
        <f t="shared" si="12"/>
        <v>100</v>
      </c>
      <c r="I33" s="61">
        <f t="shared" si="12"/>
        <v>3.2053515434464499</v>
      </c>
      <c r="J33" s="61">
        <f t="shared" si="12"/>
        <v>72.782384502822097</v>
      </c>
      <c r="K33" s="61">
        <f t="shared" si="12"/>
        <v>17.873318932478572</v>
      </c>
      <c r="L33" s="61">
        <f t="shared" si="12"/>
        <v>3.2820012542679953</v>
      </c>
      <c r="M33" s="61">
        <f t="shared" si="12"/>
        <v>2.856943766984879</v>
      </c>
      <c r="N33" s="48" t="s">
        <v>81</v>
      </c>
      <c r="O33" s="38">
        <f t="shared" si="10"/>
        <v>-3.3974397355086783E-2</v>
      </c>
      <c r="P33" s="38">
        <f t="shared" si="10"/>
        <v>-1.0770129152064101E-2</v>
      </c>
      <c r="Q33" s="38">
        <f t="shared" si="10"/>
        <v>-0.19181683980816544</v>
      </c>
      <c r="R33" s="38">
        <f t="shared" si="10"/>
        <v>-0.25419013663395162</v>
      </c>
      <c r="S33" s="38">
        <f t="shared" si="10"/>
        <v>0.49075150294925507</v>
      </c>
    </row>
    <row r="34" spans="1:19" ht="14.5" customHeight="1">
      <c r="A34" s="58" t="s">
        <v>20</v>
      </c>
      <c r="B34" s="46">
        <f t="shared" si="11"/>
        <v>100</v>
      </c>
      <c r="C34" s="62">
        <f t="shared" si="11"/>
        <v>15.010006671114077</v>
      </c>
      <c r="D34" s="62">
        <f t="shared" si="11"/>
        <v>66.77785190126751</v>
      </c>
      <c r="E34" s="62">
        <f t="shared" si="11"/>
        <v>3.0687124749833221</v>
      </c>
      <c r="F34" s="62">
        <f t="shared" si="11"/>
        <v>2.6017344896597732</v>
      </c>
      <c r="G34" s="62">
        <f t="shared" si="11"/>
        <v>12.541694462975316</v>
      </c>
      <c r="H34" s="46">
        <f t="shared" si="12"/>
        <v>100</v>
      </c>
      <c r="I34" s="62" t="s">
        <v>34</v>
      </c>
      <c r="J34" s="62">
        <f t="shared" si="12"/>
        <v>76.25</v>
      </c>
      <c r="K34" s="62">
        <f t="shared" si="12"/>
        <v>4.25</v>
      </c>
      <c r="L34" s="62">
        <f t="shared" si="12"/>
        <v>2.5625</v>
      </c>
      <c r="M34" s="62" t="s">
        <v>34</v>
      </c>
      <c r="N34" s="46" t="s">
        <v>81</v>
      </c>
      <c r="O34" s="39" t="s">
        <v>34</v>
      </c>
      <c r="P34" s="39">
        <f t="shared" si="10"/>
        <v>9.4721480987324895</v>
      </c>
      <c r="Q34" s="39">
        <f t="shared" si="10"/>
        <v>1.1812875250166779</v>
      </c>
      <c r="R34" s="39">
        <f t="shared" si="10"/>
        <v>-3.9234489659773164E-2</v>
      </c>
      <c r="S34" s="39" t="s">
        <v>34</v>
      </c>
    </row>
    <row r="35" spans="1:19" ht="14.5" customHeight="1">
      <c r="A35" s="57" t="s">
        <v>21</v>
      </c>
      <c r="B35" s="48">
        <f t="shared" si="11"/>
        <v>100</v>
      </c>
      <c r="C35" s="61">
        <f t="shared" si="11"/>
        <v>2.6495047849889257</v>
      </c>
      <c r="D35" s="61">
        <f t="shared" si="11"/>
        <v>72.468552802039369</v>
      </c>
      <c r="E35" s="61">
        <f t="shared" si="11"/>
        <v>15.566885369217268</v>
      </c>
      <c r="F35" s="61">
        <f t="shared" si="11"/>
        <v>4.2542521626478331</v>
      </c>
      <c r="G35" s="61">
        <f t="shared" si="11"/>
        <v>5.0608048811066073</v>
      </c>
      <c r="H35" s="48">
        <f t="shared" si="12"/>
        <v>100</v>
      </c>
      <c r="I35" s="61">
        <f t="shared" si="12"/>
        <v>3.1810005995603223</v>
      </c>
      <c r="J35" s="61">
        <f t="shared" si="12"/>
        <v>73.28625674505362</v>
      </c>
      <c r="K35" s="61">
        <f t="shared" si="12"/>
        <v>14.029711544867098</v>
      </c>
      <c r="L35" s="61">
        <f t="shared" si="12"/>
        <v>3.8172007194723867</v>
      </c>
      <c r="M35" s="61">
        <f t="shared" si="12"/>
        <v>5.685830391046566</v>
      </c>
      <c r="N35" s="48" t="s">
        <v>81</v>
      </c>
      <c r="O35" s="38">
        <f t="shared" si="10"/>
        <v>0.53149581457139661</v>
      </c>
      <c r="P35" s="38">
        <f t="shared" si="10"/>
        <v>0.81770394301425142</v>
      </c>
      <c r="Q35" s="38">
        <f t="shared" si="10"/>
        <v>-1.5371738243501696</v>
      </c>
      <c r="R35" s="38">
        <f t="shared" si="10"/>
        <v>-0.43705144317544642</v>
      </c>
      <c r="S35" s="38">
        <f t="shared" si="10"/>
        <v>0.62502550993995865</v>
      </c>
    </row>
    <row r="36" spans="1:19" ht="14.5" customHeight="1">
      <c r="A36" s="58" t="s">
        <v>22</v>
      </c>
      <c r="B36" s="45">
        <f t="shared" si="11"/>
        <v>100</v>
      </c>
      <c r="C36" s="64">
        <f t="shared" si="11"/>
        <v>5.8519157324134534</v>
      </c>
      <c r="D36" s="64">
        <f t="shared" si="11"/>
        <v>76.62929653812985</v>
      </c>
      <c r="E36" s="64">
        <f t="shared" si="11"/>
        <v>6.0921522730072688</v>
      </c>
      <c r="F36" s="64">
        <f t="shared" si="11"/>
        <v>3.9361833189602069</v>
      </c>
      <c r="G36" s="64">
        <f t="shared" si="11"/>
        <v>7.4904521374892203</v>
      </c>
      <c r="H36" s="45">
        <f t="shared" si="12"/>
        <v>100</v>
      </c>
      <c r="I36" s="64">
        <f t="shared" si="12"/>
        <v>6.6159543589230303</v>
      </c>
      <c r="J36" s="64">
        <f t="shared" si="12"/>
        <v>75.728155339805824</v>
      </c>
      <c r="K36" s="64">
        <f t="shared" si="12"/>
        <v>4.4339905915323792</v>
      </c>
      <c r="L36" s="64">
        <f t="shared" si="12"/>
        <v>4.088679811830648</v>
      </c>
      <c r="M36" s="64">
        <f t="shared" si="12"/>
        <v>9.1332198979081181</v>
      </c>
      <c r="N36" s="45" t="s">
        <v>81</v>
      </c>
      <c r="O36" s="51">
        <f t="shared" si="10"/>
        <v>0.76403862650957688</v>
      </c>
      <c r="P36" s="51">
        <f t="shared" si="10"/>
        <v>-0.9011411983240265</v>
      </c>
      <c r="Q36" s="51">
        <f t="shared" si="10"/>
        <v>-1.6581616814748896</v>
      </c>
      <c r="R36" s="51">
        <f t="shared" si="10"/>
        <v>0.15249649287044109</v>
      </c>
      <c r="S36" s="51">
        <f t="shared" si="10"/>
        <v>1.6427677604188977</v>
      </c>
    </row>
    <row r="37" spans="1:19" ht="14.5" customHeight="1">
      <c r="A37" s="57" t="s">
        <v>23</v>
      </c>
      <c r="B37" s="47">
        <f t="shared" si="11"/>
        <v>100</v>
      </c>
      <c r="C37" s="63" t="s">
        <v>34</v>
      </c>
      <c r="D37" s="63">
        <f t="shared" si="11"/>
        <v>78.933808957590173</v>
      </c>
      <c r="E37" s="63" t="s">
        <v>34</v>
      </c>
      <c r="F37" s="63">
        <f t="shared" si="11"/>
        <v>3.1609195402298851</v>
      </c>
      <c r="G37" s="63">
        <f t="shared" si="11"/>
        <v>5.3904082441537851</v>
      </c>
      <c r="H37" s="47">
        <f t="shared" si="12"/>
        <v>100</v>
      </c>
      <c r="I37" s="63">
        <f t="shared" si="12"/>
        <v>3.4051529305409072</v>
      </c>
      <c r="J37" s="63">
        <f t="shared" si="12"/>
        <v>74.295615488925719</v>
      </c>
      <c r="K37" s="63">
        <f t="shared" si="12"/>
        <v>9.8839837275877649</v>
      </c>
      <c r="L37" s="63">
        <f t="shared" si="12"/>
        <v>3.9174325749585654</v>
      </c>
      <c r="M37" s="63">
        <f t="shared" si="12"/>
        <v>8.4978152779870424</v>
      </c>
      <c r="N37" s="47" t="s">
        <v>81</v>
      </c>
      <c r="O37" s="50" t="s">
        <v>34</v>
      </c>
      <c r="P37" s="50">
        <f t="shared" si="10"/>
        <v>-4.6381934686644541</v>
      </c>
      <c r="Q37" s="50" t="s">
        <v>34</v>
      </c>
      <c r="R37" s="50">
        <f t="shared" si="10"/>
        <v>0.75651303472868037</v>
      </c>
      <c r="S37" s="50">
        <f t="shared" si="10"/>
        <v>3.1074070338332573</v>
      </c>
    </row>
    <row r="38" spans="1:19" ht="14.5" customHeight="1">
      <c r="A38" s="58" t="s">
        <v>24</v>
      </c>
      <c r="B38" s="46">
        <f t="shared" si="11"/>
        <v>100</v>
      </c>
      <c r="C38" s="62">
        <f t="shared" si="11"/>
        <v>2.4264915786468739</v>
      </c>
      <c r="D38" s="62">
        <f t="shared" si="11"/>
        <v>73.895844378288004</v>
      </c>
      <c r="E38" s="62" t="s">
        <v>34</v>
      </c>
      <c r="F38" s="62" t="s">
        <v>34</v>
      </c>
      <c r="G38" s="62">
        <f t="shared" si="11"/>
        <v>7.7729293258839363</v>
      </c>
      <c r="H38" s="46">
        <f t="shared" si="12"/>
        <v>100</v>
      </c>
      <c r="I38" s="62">
        <f t="shared" si="12"/>
        <v>3.5616516482263032</v>
      </c>
      <c r="J38" s="62">
        <f t="shared" si="12"/>
        <v>68.926086460590852</v>
      </c>
      <c r="K38" s="62">
        <f t="shared" si="12"/>
        <v>10.091821603741302</v>
      </c>
      <c r="L38" s="62">
        <f t="shared" si="12"/>
        <v>6.3875898254819212</v>
      </c>
      <c r="M38" s="62">
        <f t="shared" si="12"/>
        <v>11.032850461959621</v>
      </c>
      <c r="N38" s="46" t="s">
        <v>81</v>
      </c>
      <c r="O38" s="39">
        <f t="shared" si="10"/>
        <v>1.1351600695794293</v>
      </c>
      <c r="P38" s="39">
        <f t="shared" si="10"/>
        <v>-4.9697579176971516</v>
      </c>
      <c r="Q38" s="39" t="s">
        <v>34</v>
      </c>
      <c r="R38" s="39" t="s">
        <v>34</v>
      </c>
      <c r="S38" s="39">
        <f t="shared" si="10"/>
        <v>3.2599211360756843</v>
      </c>
    </row>
    <row r="39" spans="1:19" ht="14.5" customHeight="1">
      <c r="A39" s="57" t="s">
        <v>25</v>
      </c>
      <c r="B39" s="48">
        <f t="shared" si="11"/>
        <v>100</v>
      </c>
      <c r="C39" s="61">
        <f t="shared" si="11"/>
        <v>1.7171931312274751</v>
      </c>
      <c r="D39" s="61">
        <f t="shared" si="11"/>
        <v>53.79478482086072</v>
      </c>
      <c r="E39" s="61">
        <f t="shared" si="11"/>
        <v>37.105151579393684</v>
      </c>
      <c r="F39" s="61">
        <f t="shared" si="11"/>
        <v>0.99109603561585757</v>
      </c>
      <c r="G39" s="61">
        <f t="shared" si="11"/>
        <v>6.3917744329022685</v>
      </c>
      <c r="H39" s="48">
        <f t="shared" si="12"/>
        <v>100</v>
      </c>
      <c r="I39" s="61">
        <f t="shared" si="12"/>
        <v>2.6944894651539708</v>
      </c>
      <c r="J39" s="61">
        <f t="shared" si="12"/>
        <v>53.11993517017828</v>
      </c>
      <c r="K39" s="61">
        <f t="shared" si="12"/>
        <v>36.458670988654781</v>
      </c>
      <c r="L39" s="61">
        <f t="shared" si="12"/>
        <v>1.4141004862236628</v>
      </c>
      <c r="M39" s="61">
        <f t="shared" si="12"/>
        <v>6.3128038897893033</v>
      </c>
      <c r="N39" s="48" t="s">
        <v>81</v>
      </c>
      <c r="O39" s="38">
        <f t="shared" si="10"/>
        <v>0.97729633392649573</v>
      </c>
      <c r="P39" s="38">
        <f t="shared" si="10"/>
        <v>-0.67484965068243952</v>
      </c>
      <c r="Q39" s="38">
        <f t="shared" si="10"/>
        <v>-0.64648059073890352</v>
      </c>
      <c r="R39" s="38">
        <f t="shared" si="10"/>
        <v>0.42300445060780523</v>
      </c>
      <c r="S39" s="38">
        <f t="shared" si="10"/>
        <v>-7.8970543112965252E-2</v>
      </c>
    </row>
    <row r="40" spans="1:19" ht="14.5" customHeight="1">
      <c r="A40" s="58" t="s">
        <v>26</v>
      </c>
      <c r="B40" s="46">
        <f t="shared" si="11"/>
        <v>100</v>
      </c>
      <c r="C40" s="62" t="s">
        <v>34</v>
      </c>
      <c r="D40" s="62">
        <f t="shared" si="11"/>
        <v>67.501789549033646</v>
      </c>
      <c r="E40" s="62">
        <f t="shared" si="11"/>
        <v>20.615604867573371</v>
      </c>
      <c r="F40" s="62" t="s">
        <v>34</v>
      </c>
      <c r="G40" s="62">
        <f t="shared" si="11"/>
        <v>7.5876879026485327</v>
      </c>
      <c r="H40" s="46">
        <f t="shared" si="12"/>
        <v>100</v>
      </c>
      <c r="I40" s="62">
        <f t="shared" si="12"/>
        <v>2.795698924731183</v>
      </c>
      <c r="J40" s="62">
        <f t="shared" si="12"/>
        <v>69.247311827956992</v>
      </c>
      <c r="K40" s="62">
        <f t="shared" si="12"/>
        <v>19.032258064516128</v>
      </c>
      <c r="L40" s="62">
        <f t="shared" si="12"/>
        <v>2.6881720430107525</v>
      </c>
      <c r="M40" s="62">
        <f t="shared" si="12"/>
        <v>6.236559139784946</v>
      </c>
      <c r="N40" s="46" t="s">
        <v>81</v>
      </c>
      <c r="O40" s="39" t="s">
        <v>34</v>
      </c>
      <c r="P40" s="39">
        <f t="shared" si="10"/>
        <v>1.745522278923346</v>
      </c>
      <c r="Q40" s="39">
        <f t="shared" si="10"/>
        <v>-1.5833468030572426</v>
      </c>
      <c r="R40" s="39" t="s">
        <v>34</v>
      </c>
      <c r="S40" s="39">
        <f t="shared" si="10"/>
        <v>-1.3511287628635866</v>
      </c>
    </row>
    <row r="41" spans="1:19" ht="14.5" customHeight="1">
      <c r="A41" s="53" t="s">
        <v>14</v>
      </c>
      <c r="B41" s="48">
        <f t="shared" si="11"/>
        <v>100</v>
      </c>
      <c r="C41" s="61">
        <f t="shared" si="11"/>
        <v>3.179611650485437</v>
      </c>
      <c r="D41" s="61">
        <f t="shared" si="11"/>
        <v>91.882416396979508</v>
      </c>
      <c r="E41" s="61">
        <f t="shared" si="11"/>
        <v>0.88996763754045305</v>
      </c>
      <c r="F41" s="61">
        <f t="shared" si="11"/>
        <v>2.5134843581445523</v>
      </c>
      <c r="G41" s="61">
        <f t="shared" si="11"/>
        <v>1.534519956850054</v>
      </c>
      <c r="H41" s="48">
        <f t="shared" si="12"/>
        <v>100</v>
      </c>
      <c r="I41" s="61">
        <f t="shared" si="12"/>
        <v>4.5561131172911882</v>
      </c>
      <c r="J41" s="61">
        <f t="shared" si="12"/>
        <v>89.928715471556529</v>
      </c>
      <c r="K41" s="61">
        <f t="shared" si="12"/>
        <v>1.1349247291656896</v>
      </c>
      <c r="L41" s="61">
        <f t="shared" si="12"/>
        <v>2.2651596867232566</v>
      </c>
      <c r="M41" s="61">
        <f t="shared" si="12"/>
        <v>2.1150869952633307</v>
      </c>
      <c r="N41" s="48" t="s">
        <v>81</v>
      </c>
      <c r="O41" s="38">
        <f t="shared" si="10"/>
        <v>1.3765014668057511</v>
      </c>
      <c r="P41" s="38">
        <f t="shared" si="10"/>
        <v>-1.9537009254229787</v>
      </c>
      <c r="Q41" s="38">
        <f t="shared" si="10"/>
        <v>0.2449570916252366</v>
      </c>
      <c r="R41" s="38">
        <f t="shared" si="10"/>
        <v>-0.24832467142129566</v>
      </c>
      <c r="S41" s="38">
        <f t="shared" si="10"/>
        <v>0.58056703841327661</v>
      </c>
    </row>
    <row r="42" spans="1:19" ht="14.5" customHeight="1">
      <c r="A42" s="58" t="s">
        <v>27</v>
      </c>
      <c r="B42" s="46">
        <f t="shared" si="11"/>
        <v>100</v>
      </c>
      <c r="C42" s="62">
        <f t="shared" si="11"/>
        <v>2.7841741678877958</v>
      </c>
      <c r="D42" s="62">
        <f t="shared" si="11"/>
        <v>91.37534017165585</v>
      </c>
      <c r="E42" s="62">
        <f t="shared" si="11"/>
        <v>0.64894285116181705</v>
      </c>
      <c r="F42" s="62">
        <f t="shared" si="11"/>
        <v>3.9564580280510779</v>
      </c>
      <c r="G42" s="62">
        <f t="shared" si="11"/>
        <v>1.2350847812434582</v>
      </c>
      <c r="H42" s="46">
        <f t="shared" si="12"/>
        <v>100</v>
      </c>
      <c r="I42" s="62" t="s">
        <v>34</v>
      </c>
      <c r="J42" s="62">
        <f t="shared" si="12"/>
        <v>90.13366162504397</v>
      </c>
      <c r="K42" s="62">
        <f t="shared" si="12"/>
        <v>0.91452690819556803</v>
      </c>
      <c r="L42" s="62" t="s">
        <v>34</v>
      </c>
      <c r="M42" s="62">
        <f t="shared" si="12"/>
        <v>3.3239535701723533</v>
      </c>
      <c r="N42" s="46" t="s">
        <v>81</v>
      </c>
      <c r="O42" s="39" t="s">
        <v>34</v>
      </c>
      <c r="P42" s="39">
        <f t="shared" si="10"/>
        <v>-1.2416785466118796</v>
      </c>
      <c r="Q42" s="39">
        <f t="shared" si="10"/>
        <v>0.26558405703375099</v>
      </c>
      <c r="R42" s="39" t="s">
        <v>34</v>
      </c>
      <c r="S42" s="39">
        <f t="shared" si="10"/>
        <v>2.0888687889288953</v>
      </c>
    </row>
    <row r="43" spans="1:19" ht="14.5" customHeight="1">
      <c r="A43" s="57" t="s">
        <v>28</v>
      </c>
      <c r="B43" s="48">
        <f t="shared" si="11"/>
        <v>100</v>
      </c>
      <c r="C43" s="61">
        <f t="shared" si="11"/>
        <v>1.2329423030883409</v>
      </c>
      <c r="D43" s="61">
        <f t="shared" si="11"/>
        <v>93.476179075891793</v>
      </c>
      <c r="E43" s="61" t="s">
        <v>34</v>
      </c>
      <c r="F43" s="61">
        <f t="shared" si="11"/>
        <v>2.9446971510653581</v>
      </c>
      <c r="G43" s="61" t="s">
        <v>34</v>
      </c>
      <c r="H43" s="48">
        <f t="shared" si="12"/>
        <v>100</v>
      </c>
      <c r="I43" s="61">
        <f t="shared" si="12"/>
        <v>1.6269549700850214</v>
      </c>
      <c r="J43" s="61">
        <f t="shared" si="12"/>
        <v>93.030334837829329</v>
      </c>
      <c r="K43" s="61" t="s">
        <v>34</v>
      </c>
      <c r="L43" s="61" t="s">
        <v>34</v>
      </c>
      <c r="M43" s="61">
        <f t="shared" si="12"/>
        <v>2.9914978482208459</v>
      </c>
      <c r="N43" s="48" t="s">
        <v>81</v>
      </c>
      <c r="O43" s="38">
        <f t="shared" si="10"/>
        <v>0.39401266699668058</v>
      </c>
      <c r="P43" s="38">
        <f t="shared" si="10"/>
        <v>-0.44584423806246321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11"/>
        <v>100</v>
      </c>
      <c r="C44" s="64">
        <f t="shared" si="11"/>
        <v>1.4447236180904524</v>
      </c>
      <c r="D44" s="64">
        <f t="shared" si="11"/>
        <v>95.854271356783926</v>
      </c>
      <c r="E44" s="64" t="s">
        <v>34</v>
      </c>
      <c r="F44" s="64">
        <f t="shared" si="11"/>
        <v>1.0050251256281406</v>
      </c>
      <c r="G44" s="64" t="s">
        <v>34</v>
      </c>
      <c r="H44" s="45">
        <f t="shared" si="12"/>
        <v>100</v>
      </c>
      <c r="I44" s="64">
        <f t="shared" si="12"/>
        <v>1.9897304236200257</v>
      </c>
      <c r="J44" s="64">
        <f t="shared" si="12"/>
        <v>97.047496790757378</v>
      </c>
      <c r="K44" s="64" t="s">
        <v>34</v>
      </c>
      <c r="L44" s="64" t="s">
        <v>34</v>
      </c>
      <c r="M44" s="64">
        <f t="shared" si="12"/>
        <v>0.25673940949935814</v>
      </c>
      <c r="N44" s="45" t="s">
        <v>81</v>
      </c>
      <c r="O44" s="51">
        <f t="shared" si="10"/>
        <v>0.54500680552957337</v>
      </c>
      <c r="P44" s="51">
        <f t="shared" si="10"/>
        <v>1.1932254339734527</v>
      </c>
      <c r="Q44" s="51" t="s">
        <v>34</v>
      </c>
      <c r="R44" s="51" t="s">
        <v>34</v>
      </c>
      <c r="S44" s="51" t="s">
        <v>34</v>
      </c>
    </row>
    <row r="45" spans="1:19" ht="14.5" customHeight="1">
      <c r="A45" s="57" t="s">
        <v>30</v>
      </c>
      <c r="B45" s="47">
        <f t="shared" si="11"/>
        <v>100</v>
      </c>
      <c r="C45" s="63">
        <f t="shared" si="11"/>
        <v>6.234817813765182</v>
      </c>
      <c r="D45" s="63">
        <f t="shared" si="11"/>
        <v>87.980206927575352</v>
      </c>
      <c r="E45" s="63">
        <f t="shared" si="11"/>
        <v>0.84570400359874043</v>
      </c>
      <c r="F45" s="63">
        <f t="shared" si="11"/>
        <v>3.3468286099865048</v>
      </c>
      <c r="G45" s="63">
        <f t="shared" si="11"/>
        <v>1.592442645074224</v>
      </c>
      <c r="H45" s="47">
        <f t="shared" si="12"/>
        <v>100</v>
      </c>
      <c r="I45" s="63">
        <f t="shared" si="12"/>
        <v>8.2752681437407034</v>
      </c>
      <c r="J45" s="63">
        <f t="shared" si="12"/>
        <v>86.518437328740305</v>
      </c>
      <c r="K45" s="63" t="s">
        <v>34</v>
      </c>
      <c r="L45" s="63">
        <f t="shared" si="12"/>
        <v>2.8654192437172159</v>
      </c>
      <c r="M45" s="63" t="s">
        <v>34</v>
      </c>
      <c r="N45" s="47" t="s">
        <v>81</v>
      </c>
      <c r="O45" s="50">
        <f t="shared" si="10"/>
        <v>2.0404503299755214</v>
      </c>
      <c r="P45" s="50">
        <f t="shared" si="10"/>
        <v>-1.4617695988350476</v>
      </c>
      <c r="Q45" s="50" t="s">
        <v>34</v>
      </c>
      <c r="R45" s="50">
        <f t="shared" si="10"/>
        <v>-0.48140936626928887</v>
      </c>
      <c r="S45" s="50" t="s">
        <v>34</v>
      </c>
    </row>
    <row r="46" spans="1:19" ht="14.5" customHeight="1">
      <c r="A46" s="58" t="s">
        <v>31</v>
      </c>
      <c r="B46" s="46">
        <f t="shared" ref="B46:G47" si="13">B26*100/$B26</f>
        <v>100</v>
      </c>
      <c r="C46" s="62">
        <f t="shared" si="13"/>
        <v>1.265474552957359</v>
      </c>
      <c r="D46" s="62">
        <f t="shared" si="13"/>
        <v>95.680880330123799</v>
      </c>
      <c r="E46" s="62">
        <f t="shared" si="13"/>
        <v>1.4580467675378266</v>
      </c>
      <c r="F46" s="62">
        <f t="shared" si="13"/>
        <v>0.71526822558459424</v>
      </c>
      <c r="G46" s="62">
        <f t="shared" si="13"/>
        <v>0.88033012379642361</v>
      </c>
      <c r="H46" s="46">
        <f t="shared" ref="H46:M47" si="14">H26*100/$H26</f>
        <v>100</v>
      </c>
      <c r="I46" s="62">
        <f t="shared" si="14"/>
        <v>3.2200143643763468</v>
      </c>
      <c r="J46" s="62">
        <f t="shared" si="14"/>
        <v>90.794828824515207</v>
      </c>
      <c r="K46" s="62">
        <f t="shared" si="14"/>
        <v>2.2504189609767775</v>
      </c>
      <c r="L46" s="62">
        <f t="shared" si="14"/>
        <v>1.711754847977017</v>
      </c>
      <c r="M46" s="62">
        <f t="shared" si="14"/>
        <v>2.0229830021546564</v>
      </c>
      <c r="N46" s="46" t="s">
        <v>81</v>
      </c>
      <c r="O46" s="39">
        <f t="shared" si="10"/>
        <v>1.9545398114189878</v>
      </c>
      <c r="P46" s="39">
        <f t="shared" si="10"/>
        <v>-4.8860515056085916</v>
      </c>
      <c r="Q46" s="39">
        <f t="shared" si="10"/>
        <v>0.79237219343895093</v>
      </c>
      <c r="R46" s="39">
        <f t="shared" si="10"/>
        <v>0.99648662239242281</v>
      </c>
      <c r="S46" s="39">
        <f t="shared" si="10"/>
        <v>1.1426528783582328</v>
      </c>
    </row>
    <row r="47" spans="1:19" ht="14.5" customHeight="1">
      <c r="A47" s="57" t="s">
        <v>32</v>
      </c>
      <c r="B47" s="48">
        <f t="shared" si="13"/>
        <v>100</v>
      </c>
      <c r="C47" s="61">
        <f t="shared" si="13"/>
        <v>3.3987915407854983</v>
      </c>
      <c r="D47" s="61">
        <f t="shared" si="13"/>
        <v>91.515609264853978</v>
      </c>
      <c r="E47" s="61">
        <f t="shared" si="13"/>
        <v>0.75528700906344415</v>
      </c>
      <c r="F47" s="61">
        <f t="shared" si="13"/>
        <v>1.4350453172205437</v>
      </c>
      <c r="G47" s="61">
        <f t="shared" si="13"/>
        <v>2.8952668680765359</v>
      </c>
      <c r="H47" s="48">
        <f t="shared" si="14"/>
        <v>100</v>
      </c>
      <c r="I47" s="61">
        <f t="shared" si="14"/>
        <v>5.6866048862679026</v>
      </c>
      <c r="J47" s="61">
        <f t="shared" si="14"/>
        <v>88.774220724515587</v>
      </c>
      <c r="K47" s="61">
        <f t="shared" si="14"/>
        <v>2.5484414490311709</v>
      </c>
      <c r="L47" s="61">
        <f t="shared" si="14"/>
        <v>2.3799494524010107</v>
      </c>
      <c r="M47" s="61">
        <f t="shared" si="14"/>
        <v>0.61078348778433023</v>
      </c>
      <c r="N47" s="48" t="s">
        <v>81</v>
      </c>
      <c r="O47" s="38">
        <f t="shared" si="10"/>
        <v>2.2878133454824043</v>
      </c>
      <c r="P47" s="38">
        <f t="shared" si="10"/>
        <v>-2.7413885403383915</v>
      </c>
      <c r="Q47" s="38">
        <f t="shared" si="10"/>
        <v>1.7931544399677266</v>
      </c>
      <c r="R47" s="38">
        <f t="shared" si="10"/>
        <v>0.94490413518046701</v>
      </c>
      <c r="S47" s="38">
        <f t="shared" si="10"/>
        <v>-2.2844833802922055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M2" sqref="M2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70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72271</v>
      </c>
      <c r="C9" s="47">
        <f t="shared" ref="C9:M9" si="0">C10+C21</f>
        <v>2594</v>
      </c>
      <c r="D9" s="47">
        <f t="shared" si="0"/>
        <v>52558</v>
      </c>
      <c r="E9" s="47">
        <f t="shared" si="0"/>
        <v>10253</v>
      </c>
      <c r="F9" s="47">
        <f t="shared" si="0"/>
        <v>2708</v>
      </c>
      <c r="G9" s="47">
        <f t="shared" si="0"/>
        <v>4158</v>
      </c>
      <c r="H9" s="47">
        <f t="shared" si="0"/>
        <v>86852</v>
      </c>
      <c r="I9" s="47">
        <f t="shared" si="0"/>
        <v>4210</v>
      </c>
      <c r="J9" s="47">
        <f t="shared" si="0"/>
        <v>61928</v>
      </c>
      <c r="K9" s="47">
        <f t="shared" si="0"/>
        <v>11942</v>
      </c>
      <c r="L9" s="47">
        <f t="shared" si="0"/>
        <v>3339</v>
      </c>
      <c r="M9" s="47">
        <f t="shared" si="0"/>
        <v>5433</v>
      </c>
      <c r="N9" s="31">
        <f>H9-B9</f>
        <v>14581</v>
      </c>
      <c r="O9" s="31">
        <f t="shared" ref="O9:S24" si="1">I9-C9</f>
        <v>1616</v>
      </c>
      <c r="P9" s="31">
        <f t="shared" si="1"/>
        <v>9370</v>
      </c>
      <c r="Q9" s="31">
        <f t="shared" si="1"/>
        <v>1689</v>
      </c>
      <c r="R9" s="31">
        <f t="shared" si="1"/>
        <v>631</v>
      </c>
      <c r="S9" s="31">
        <f t="shared" si="1"/>
        <v>1275</v>
      </c>
    </row>
    <row r="10" spans="1:19" ht="14.5" customHeight="1">
      <c r="A10" s="54" t="s">
        <v>13</v>
      </c>
      <c r="B10" s="46">
        <f>SUM(C10:G10)</f>
        <v>62097</v>
      </c>
      <c r="C10" s="46">
        <v>2059</v>
      </c>
      <c r="D10" s="46">
        <v>43786</v>
      </c>
      <c r="E10" s="46">
        <v>10162</v>
      </c>
      <c r="F10" s="46">
        <v>2294</v>
      </c>
      <c r="G10" s="46">
        <v>3796</v>
      </c>
      <c r="H10" s="46">
        <f>SUM(I10:M10)</f>
        <v>74759</v>
      </c>
      <c r="I10" s="46">
        <v>3333</v>
      </c>
      <c r="J10" s="46">
        <v>51734</v>
      </c>
      <c r="K10" s="46">
        <v>11828</v>
      </c>
      <c r="L10" s="46">
        <v>2961</v>
      </c>
      <c r="M10" s="46">
        <v>4903</v>
      </c>
      <c r="N10" s="32">
        <f t="shared" ref="N10:S27" si="2">H10-B10</f>
        <v>12662</v>
      </c>
      <c r="O10" s="32">
        <f t="shared" si="1"/>
        <v>1274</v>
      </c>
      <c r="P10" s="32">
        <f t="shared" si="1"/>
        <v>7948</v>
      </c>
      <c r="Q10" s="32">
        <f t="shared" si="1"/>
        <v>1666</v>
      </c>
      <c r="R10" s="32">
        <f t="shared" si="1"/>
        <v>667</v>
      </c>
      <c r="S10" s="32">
        <f t="shared" si="1"/>
        <v>1107</v>
      </c>
    </row>
    <row r="11" spans="1:19" ht="14.5" customHeight="1">
      <c r="A11" s="57" t="s">
        <v>17</v>
      </c>
      <c r="B11" s="48">
        <f>SUM(C11:G11)</f>
        <v>4606</v>
      </c>
      <c r="C11" s="48">
        <v>167</v>
      </c>
      <c r="D11" s="48">
        <v>2970</v>
      </c>
      <c r="E11" s="48">
        <v>1123</v>
      </c>
      <c r="F11" s="48">
        <v>214</v>
      </c>
      <c r="G11" s="48">
        <v>132</v>
      </c>
      <c r="H11" s="48">
        <f t="shared" ref="H11:H19" si="3">SUM(I11:M11)</f>
        <v>5510</v>
      </c>
      <c r="I11" s="48">
        <v>236</v>
      </c>
      <c r="J11" s="48">
        <v>3448</v>
      </c>
      <c r="K11" s="48">
        <v>1439</v>
      </c>
      <c r="L11" s="48">
        <v>203</v>
      </c>
      <c r="M11" s="48">
        <v>184</v>
      </c>
      <c r="N11" s="33">
        <f t="shared" si="2"/>
        <v>904</v>
      </c>
      <c r="O11" s="33">
        <f t="shared" si="1"/>
        <v>69</v>
      </c>
      <c r="P11" s="33">
        <f t="shared" si="1"/>
        <v>478</v>
      </c>
      <c r="Q11" s="33">
        <f t="shared" si="1"/>
        <v>316</v>
      </c>
      <c r="R11" s="33">
        <f t="shared" si="1"/>
        <v>-11</v>
      </c>
      <c r="S11" s="33">
        <f t="shared" si="1"/>
        <v>52</v>
      </c>
    </row>
    <row r="12" spans="1:19" ht="14.5" customHeight="1">
      <c r="A12" s="58" t="s">
        <v>18</v>
      </c>
      <c r="B12" s="46">
        <f t="shared" ref="B12:B19" si="4">SUM(C12:G12)</f>
        <v>1464</v>
      </c>
      <c r="C12" s="46">
        <v>85</v>
      </c>
      <c r="D12" s="46">
        <v>934</v>
      </c>
      <c r="E12" s="46">
        <v>318</v>
      </c>
      <c r="F12" s="46">
        <v>72</v>
      </c>
      <c r="G12" s="46">
        <v>55</v>
      </c>
      <c r="H12" s="46">
        <f t="shared" si="3"/>
        <v>1780</v>
      </c>
      <c r="I12" s="46">
        <v>132</v>
      </c>
      <c r="J12" s="46">
        <v>1079</v>
      </c>
      <c r="K12" s="46">
        <v>377</v>
      </c>
      <c r="L12" s="46">
        <v>112</v>
      </c>
      <c r="M12" s="46">
        <v>80</v>
      </c>
      <c r="N12" s="32">
        <f t="shared" si="2"/>
        <v>316</v>
      </c>
      <c r="O12" s="32">
        <f t="shared" si="1"/>
        <v>47</v>
      </c>
      <c r="P12" s="32">
        <f t="shared" si="1"/>
        <v>145</v>
      </c>
      <c r="Q12" s="32">
        <f t="shared" si="1"/>
        <v>59</v>
      </c>
      <c r="R12" s="32">
        <f t="shared" si="1"/>
        <v>40</v>
      </c>
      <c r="S12" s="32">
        <f t="shared" si="1"/>
        <v>25</v>
      </c>
    </row>
    <row r="13" spans="1:19" ht="14.5" customHeight="1">
      <c r="A13" s="57" t="s">
        <v>19</v>
      </c>
      <c r="B13" s="48">
        <f t="shared" si="4"/>
        <v>9414</v>
      </c>
      <c r="C13" s="48">
        <v>284</v>
      </c>
      <c r="D13" s="48">
        <v>7018</v>
      </c>
      <c r="E13" s="48">
        <v>1542</v>
      </c>
      <c r="F13" s="48">
        <v>260</v>
      </c>
      <c r="G13" s="48">
        <v>310</v>
      </c>
      <c r="H13" s="48">
        <f t="shared" si="3"/>
        <v>10945</v>
      </c>
      <c r="I13" s="48">
        <v>321</v>
      </c>
      <c r="J13" s="48">
        <v>8164</v>
      </c>
      <c r="K13" s="48">
        <v>1865</v>
      </c>
      <c r="L13" s="48">
        <v>242</v>
      </c>
      <c r="M13" s="48">
        <v>353</v>
      </c>
      <c r="N13" s="33">
        <f t="shared" si="2"/>
        <v>1531</v>
      </c>
      <c r="O13" s="33">
        <f t="shared" si="1"/>
        <v>37</v>
      </c>
      <c r="P13" s="33">
        <f t="shared" si="1"/>
        <v>1146</v>
      </c>
      <c r="Q13" s="33">
        <f t="shared" si="1"/>
        <v>323</v>
      </c>
      <c r="R13" s="33">
        <f t="shared" si="1"/>
        <v>-18</v>
      </c>
      <c r="S13" s="33">
        <f t="shared" si="1"/>
        <v>43</v>
      </c>
    </row>
    <row r="14" spans="1:19" ht="14.5" customHeight="1">
      <c r="A14" s="58" t="s">
        <v>20</v>
      </c>
      <c r="B14" s="46">
        <f t="shared" si="4"/>
        <v>1023</v>
      </c>
      <c r="C14" s="46">
        <v>67</v>
      </c>
      <c r="D14" s="46">
        <v>639</v>
      </c>
      <c r="E14" s="46">
        <v>82</v>
      </c>
      <c r="F14" s="46">
        <v>40</v>
      </c>
      <c r="G14" s="46">
        <v>195</v>
      </c>
      <c r="H14" s="46">
        <v>1103</v>
      </c>
      <c r="I14" s="65" t="s">
        <v>34</v>
      </c>
      <c r="J14" s="46">
        <v>758</v>
      </c>
      <c r="K14" s="46">
        <v>127</v>
      </c>
      <c r="L14" s="46">
        <v>35</v>
      </c>
      <c r="M14" s="65" t="s">
        <v>34</v>
      </c>
      <c r="N14" s="32">
        <f t="shared" si="2"/>
        <v>80</v>
      </c>
      <c r="O14" s="65" t="s">
        <v>34</v>
      </c>
      <c r="P14" s="32">
        <f t="shared" si="1"/>
        <v>119</v>
      </c>
      <c r="Q14" s="32">
        <f t="shared" si="1"/>
        <v>45</v>
      </c>
      <c r="R14" s="32">
        <f t="shared" si="1"/>
        <v>-5</v>
      </c>
      <c r="S14" s="65" t="s">
        <v>34</v>
      </c>
    </row>
    <row r="15" spans="1:19" ht="14.5" customHeight="1">
      <c r="A15" s="57" t="s">
        <v>21</v>
      </c>
      <c r="B15" s="48">
        <f t="shared" si="4"/>
        <v>14174</v>
      </c>
      <c r="C15" s="48">
        <v>424</v>
      </c>
      <c r="D15" s="48">
        <v>10318</v>
      </c>
      <c r="E15" s="48">
        <v>1765</v>
      </c>
      <c r="F15" s="48">
        <v>673</v>
      </c>
      <c r="G15" s="48">
        <v>994</v>
      </c>
      <c r="H15" s="48">
        <f t="shared" si="3"/>
        <v>15849</v>
      </c>
      <c r="I15" s="48">
        <v>721</v>
      </c>
      <c r="J15" s="48">
        <v>12158</v>
      </c>
      <c r="K15" s="48">
        <v>1354</v>
      </c>
      <c r="L15" s="48">
        <v>555</v>
      </c>
      <c r="M15" s="48">
        <v>1061</v>
      </c>
      <c r="N15" s="33">
        <f t="shared" si="2"/>
        <v>1675</v>
      </c>
      <c r="O15" s="33">
        <f t="shared" si="1"/>
        <v>297</v>
      </c>
      <c r="P15" s="33">
        <f t="shared" si="1"/>
        <v>1840</v>
      </c>
      <c r="Q15" s="33">
        <f t="shared" si="1"/>
        <v>-411</v>
      </c>
      <c r="R15" s="33">
        <f t="shared" si="1"/>
        <v>-118</v>
      </c>
      <c r="S15" s="33">
        <f t="shared" si="1"/>
        <v>67</v>
      </c>
    </row>
    <row r="16" spans="1:19" ht="14.5" customHeight="1">
      <c r="A16" s="58" t="s">
        <v>22</v>
      </c>
      <c r="B16" s="45">
        <f t="shared" si="4"/>
        <v>6703</v>
      </c>
      <c r="C16" s="45">
        <v>456</v>
      </c>
      <c r="D16" s="45">
        <v>5011</v>
      </c>
      <c r="E16" s="45">
        <v>352</v>
      </c>
      <c r="F16" s="45">
        <v>333</v>
      </c>
      <c r="G16" s="45">
        <v>551</v>
      </c>
      <c r="H16" s="45">
        <f t="shared" si="3"/>
        <v>7901</v>
      </c>
      <c r="I16" s="45">
        <v>647</v>
      </c>
      <c r="J16" s="45">
        <v>5652</v>
      </c>
      <c r="K16" s="45">
        <v>364</v>
      </c>
      <c r="L16" s="45">
        <v>411</v>
      </c>
      <c r="M16" s="45">
        <v>827</v>
      </c>
      <c r="N16" s="34">
        <f t="shared" si="2"/>
        <v>1198</v>
      </c>
      <c r="O16" s="34">
        <f t="shared" si="1"/>
        <v>191</v>
      </c>
      <c r="P16" s="34">
        <f t="shared" si="1"/>
        <v>641</v>
      </c>
      <c r="Q16" s="34">
        <f t="shared" si="1"/>
        <v>12</v>
      </c>
      <c r="R16" s="34">
        <f t="shared" si="1"/>
        <v>78</v>
      </c>
      <c r="S16" s="34">
        <f t="shared" si="1"/>
        <v>276</v>
      </c>
    </row>
    <row r="17" spans="1:19" ht="14.5" customHeight="1">
      <c r="A17" s="57" t="s">
        <v>23</v>
      </c>
      <c r="B17" s="47">
        <v>4162</v>
      </c>
      <c r="C17" s="67" t="s">
        <v>34</v>
      </c>
      <c r="D17" s="47">
        <v>3339</v>
      </c>
      <c r="E17" s="47" t="s">
        <v>34</v>
      </c>
      <c r="F17" s="47">
        <v>139</v>
      </c>
      <c r="G17" s="47">
        <v>291</v>
      </c>
      <c r="H17" s="47">
        <f t="shared" si="3"/>
        <v>4886</v>
      </c>
      <c r="I17" s="47">
        <v>173</v>
      </c>
      <c r="J17" s="47">
        <v>3741</v>
      </c>
      <c r="K17" s="47">
        <v>324</v>
      </c>
      <c r="L17" s="47">
        <v>187</v>
      </c>
      <c r="M17" s="47">
        <v>461</v>
      </c>
      <c r="N17" s="31">
        <f t="shared" si="2"/>
        <v>724</v>
      </c>
      <c r="O17" s="31" t="s">
        <v>34</v>
      </c>
      <c r="P17" s="31">
        <f t="shared" si="1"/>
        <v>402</v>
      </c>
      <c r="Q17" s="31" t="s">
        <v>34</v>
      </c>
      <c r="R17" s="31">
        <f t="shared" si="1"/>
        <v>48</v>
      </c>
      <c r="S17" s="31">
        <f t="shared" si="1"/>
        <v>170</v>
      </c>
    </row>
    <row r="18" spans="1:19" ht="14.5" customHeight="1">
      <c r="A18" s="58" t="s">
        <v>24</v>
      </c>
      <c r="B18" s="46">
        <v>10551</v>
      </c>
      <c r="C18" s="46">
        <v>208</v>
      </c>
      <c r="D18" s="46">
        <v>8267</v>
      </c>
      <c r="E18" s="46" t="s">
        <v>34</v>
      </c>
      <c r="F18" s="46" t="s">
        <v>34</v>
      </c>
      <c r="G18" s="46">
        <v>679</v>
      </c>
      <c r="H18" s="46">
        <f t="shared" si="3"/>
        <v>13515</v>
      </c>
      <c r="I18" s="46">
        <v>485</v>
      </c>
      <c r="J18" s="46">
        <v>9792</v>
      </c>
      <c r="K18" s="46">
        <v>1210</v>
      </c>
      <c r="L18" s="46">
        <v>879</v>
      </c>
      <c r="M18" s="46">
        <v>1149</v>
      </c>
      <c r="N18" s="32">
        <f t="shared" si="2"/>
        <v>2964</v>
      </c>
      <c r="O18" s="32">
        <f t="shared" si="1"/>
        <v>277</v>
      </c>
      <c r="P18" s="32">
        <f t="shared" si="1"/>
        <v>1525</v>
      </c>
      <c r="Q18" s="32" t="s">
        <v>34</v>
      </c>
      <c r="R18" s="32" t="s">
        <v>34</v>
      </c>
      <c r="S18" s="32">
        <f t="shared" si="1"/>
        <v>470</v>
      </c>
    </row>
    <row r="19" spans="1:19" ht="14.5" customHeight="1">
      <c r="A19" s="57" t="s">
        <v>25</v>
      </c>
      <c r="B19" s="48">
        <f t="shared" si="4"/>
        <v>9432</v>
      </c>
      <c r="C19" s="48">
        <v>264</v>
      </c>
      <c r="D19" s="48">
        <v>4876</v>
      </c>
      <c r="E19" s="48">
        <v>3586</v>
      </c>
      <c r="F19" s="48">
        <v>153</v>
      </c>
      <c r="G19" s="48">
        <v>553</v>
      </c>
      <c r="H19" s="48">
        <f t="shared" si="3"/>
        <v>12650</v>
      </c>
      <c r="I19" s="48">
        <v>528</v>
      </c>
      <c r="J19" s="48">
        <v>6492</v>
      </c>
      <c r="K19" s="48">
        <v>4652</v>
      </c>
      <c r="L19" s="48">
        <v>321</v>
      </c>
      <c r="M19" s="48">
        <v>657</v>
      </c>
      <c r="N19" s="33">
        <f t="shared" si="2"/>
        <v>3218</v>
      </c>
      <c r="O19" s="33">
        <f t="shared" si="1"/>
        <v>264</v>
      </c>
      <c r="P19" s="33">
        <f t="shared" si="1"/>
        <v>1616</v>
      </c>
      <c r="Q19" s="33">
        <f t="shared" si="1"/>
        <v>1066</v>
      </c>
      <c r="R19" s="33">
        <f t="shared" si="1"/>
        <v>168</v>
      </c>
      <c r="S19" s="33">
        <f t="shared" si="1"/>
        <v>104</v>
      </c>
    </row>
    <row r="20" spans="1:19" ht="14.5" customHeight="1">
      <c r="A20" s="58" t="s">
        <v>26</v>
      </c>
      <c r="B20" s="46">
        <v>568</v>
      </c>
      <c r="C20" s="46" t="s">
        <v>34</v>
      </c>
      <c r="D20" s="46">
        <v>414</v>
      </c>
      <c r="E20" s="46">
        <v>99</v>
      </c>
      <c r="F20" s="46" t="s">
        <v>34</v>
      </c>
      <c r="G20" s="46">
        <v>36</v>
      </c>
      <c r="H20" s="46">
        <v>620</v>
      </c>
      <c r="I20" s="65" t="s">
        <v>34</v>
      </c>
      <c r="J20" s="46">
        <v>450</v>
      </c>
      <c r="K20" s="46">
        <v>116</v>
      </c>
      <c r="L20" s="46">
        <v>16</v>
      </c>
      <c r="M20" s="65" t="s">
        <v>34</v>
      </c>
      <c r="N20" s="32">
        <f t="shared" si="2"/>
        <v>52</v>
      </c>
      <c r="O20" s="32" t="s">
        <v>34</v>
      </c>
      <c r="P20" s="32">
        <f t="shared" si="1"/>
        <v>36</v>
      </c>
      <c r="Q20" s="32">
        <f t="shared" si="1"/>
        <v>17</v>
      </c>
      <c r="R20" s="32" t="s">
        <v>34</v>
      </c>
      <c r="S20" s="32" t="s">
        <v>34</v>
      </c>
    </row>
    <row r="21" spans="1:19" ht="14.5" customHeight="1">
      <c r="A21" s="53" t="s">
        <v>14</v>
      </c>
      <c r="B21" s="48">
        <f>SUM(C21:G21)</f>
        <v>10174</v>
      </c>
      <c r="C21" s="48">
        <v>535</v>
      </c>
      <c r="D21" s="48">
        <v>8772</v>
      </c>
      <c r="E21" s="48">
        <v>91</v>
      </c>
      <c r="F21" s="48">
        <v>414</v>
      </c>
      <c r="G21" s="48">
        <v>362</v>
      </c>
      <c r="H21" s="48">
        <f>SUM(I21:M21)</f>
        <v>12093</v>
      </c>
      <c r="I21" s="48">
        <v>877</v>
      </c>
      <c r="J21" s="48">
        <v>10194</v>
      </c>
      <c r="K21" s="48">
        <v>114</v>
      </c>
      <c r="L21" s="48">
        <v>378</v>
      </c>
      <c r="M21" s="48">
        <v>530</v>
      </c>
      <c r="N21" s="33">
        <f t="shared" si="2"/>
        <v>1919</v>
      </c>
      <c r="O21" s="33">
        <f t="shared" si="1"/>
        <v>342</v>
      </c>
      <c r="P21" s="33">
        <f t="shared" si="1"/>
        <v>1422</v>
      </c>
      <c r="Q21" s="33">
        <f t="shared" si="1"/>
        <v>23</v>
      </c>
      <c r="R21" s="33">
        <f t="shared" si="1"/>
        <v>-36</v>
      </c>
      <c r="S21" s="33">
        <f t="shared" si="1"/>
        <v>168</v>
      </c>
    </row>
    <row r="22" spans="1:19" ht="14.5" customHeight="1">
      <c r="A22" s="58" t="s">
        <v>27</v>
      </c>
      <c r="B22" s="46">
        <f t="shared" ref="B22:B27" si="5">SUM(C22:G22)</f>
        <v>2270</v>
      </c>
      <c r="C22" s="46">
        <v>124</v>
      </c>
      <c r="D22" s="46">
        <v>1949</v>
      </c>
      <c r="E22" s="46">
        <v>22</v>
      </c>
      <c r="F22" s="46">
        <v>82</v>
      </c>
      <c r="G22" s="46">
        <v>93</v>
      </c>
      <c r="H22" s="46">
        <v>2663</v>
      </c>
      <c r="I22" s="46" t="s">
        <v>34</v>
      </c>
      <c r="J22" s="46">
        <v>2190</v>
      </c>
      <c r="K22" s="46">
        <v>19</v>
      </c>
      <c r="L22" s="46" t="s">
        <v>34</v>
      </c>
      <c r="M22" s="46">
        <v>218</v>
      </c>
      <c r="N22" s="32">
        <f t="shared" si="2"/>
        <v>393</v>
      </c>
      <c r="O22" s="32" t="s">
        <v>34</v>
      </c>
      <c r="P22" s="32">
        <f t="shared" si="1"/>
        <v>241</v>
      </c>
      <c r="Q22" s="32">
        <f t="shared" si="1"/>
        <v>-3</v>
      </c>
      <c r="R22" s="32" t="s">
        <v>34</v>
      </c>
      <c r="S22" s="32">
        <f t="shared" si="1"/>
        <v>125</v>
      </c>
    </row>
    <row r="23" spans="1:19" ht="14.5" customHeight="1">
      <c r="A23" s="57" t="s">
        <v>28</v>
      </c>
      <c r="B23" s="48">
        <v>1246</v>
      </c>
      <c r="C23" s="48">
        <v>50</v>
      </c>
      <c r="D23" s="48">
        <v>1048</v>
      </c>
      <c r="E23" s="69" t="s">
        <v>34</v>
      </c>
      <c r="F23" s="48">
        <v>91</v>
      </c>
      <c r="G23" s="48" t="s">
        <v>34</v>
      </c>
      <c r="H23" s="48">
        <v>1461</v>
      </c>
      <c r="I23" s="48">
        <v>82</v>
      </c>
      <c r="J23" s="48">
        <v>1233</v>
      </c>
      <c r="K23" s="48" t="s">
        <v>34</v>
      </c>
      <c r="L23" s="48" t="s">
        <v>34</v>
      </c>
      <c r="M23" s="48">
        <v>78</v>
      </c>
      <c r="N23" s="33">
        <f t="shared" si="2"/>
        <v>215</v>
      </c>
      <c r="O23" s="33">
        <f t="shared" si="1"/>
        <v>32</v>
      </c>
      <c r="P23" s="33">
        <f t="shared" si="1"/>
        <v>185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1050</v>
      </c>
      <c r="C24" s="45">
        <v>28</v>
      </c>
      <c r="D24" s="45">
        <v>946</v>
      </c>
      <c r="E24" s="45" t="s">
        <v>34</v>
      </c>
      <c r="F24" s="45">
        <v>35</v>
      </c>
      <c r="G24" s="45" t="s">
        <v>34</v>
      </c>
      <c r="H24" s="45">
        <v>1332</v>
      </c>
      <c r="I24" s="45">
        <v>39</v>
      </c>
      <c r="J24" s="45">
        <v>1224</v>
      </c>
      <c r="K24" s="45" t="s">
        <v>34</v>
      </c>
      <c r="L24" s="45" t="s">
        <v>34</v>
      </c>
      <c r="M24" s="45">
        <v>37</v>
      </c>
      <c r="N24" s="34">
        <f t="shared" si="2"/>
        <v>282</v>
      </c>
      <c r="O24" s="34">
        <f t="shared" si="1"/>
        <v>11</v>
      </c>
      <c r="P24" s="34">
        <f t="shared" si="1"/>
        <v>278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5"/>
        <v>2362</v>
      </c>
      <c r="C25" s="47">
        <v>222</v>
      </c>
      <c r="D25" s="47">
        <v>1913</v>
      </c>
      <c r="E25" s="47">
        <v>13</v>
      </c>
      <c r="F25" s="47">
        <v>128</v>
      </c>
      <c r="G25" s="47">
        <v>86</v>
      </c>
      <c r="H25" s="47">
        <v>2817</v>
      </c>
      <c r="I25" s="47">
        <v>331</v>
      </c>
      <c r="J25" s="47">
        <v>2214</v>
      </c>
      <c r="K25" s="47" t="s">
        <v>34</v>
      </c>
      <c r="L25" s="47">
        <v>130</v>
      </c>
      <c r="M25" s="47" t="s">
        <v>34</v>
      </c>
      <c r="N25" s="31">
        <f t="shared" si="2"/>
        <v>455</v>
      </c>
      <c r="O25" s="31">
        <f t="shared" si="2"/>
        <v>109</v>
      </c>
      <c r="P25" s="31">
        <f t="shared" si="2"/>
        <v>301</v>
      </c>
      <c r="Q25" s="31" t="s">
        <v>34</v>
      </c>
      <c r="R25" s="31">
        <f t="shared" si="2"/>
        <v>2</v>
      </c>
      <c r="S25" s="31" t="s">
        <v>34</v>
      </c>
    </row>
    <row r="26" spans="1:19" ht="14.5" customHeight="1">
      <c r="A26" s="58" t="s">
        <v>31</v>
      </c>
      <c r="B26" s="46">
        <f t="shared" si="5"/>
        <v>1311</v>
      </c>
      <c r="C26" s="46">
        <v>36</v>
      </c>
      <c r="D26" s="46">
        <v>1181</v>
      </c>
      <c r="E26" s="46">
        <v>19</v>
      </c>
      <c r="F26" s="46">
        <v>32</v>
      </c>
      <c r="G26" s="46">
        <v>43</v>
      </c>
      <c r="H26" s="46">
        <v>1593</v>
      </c>
      <c r="I26" s="46">
        <v>97</v>
      </c>
      <c r="J26" s="46">
        <v>1381</v>
      </c>
      <c r="K26" s="46">
        <v>36</v>
      </c>
      <c r="L26" s="46">
        <v>32</v>
      </c>
      <c r="M26" s="46">
        <v>47</v>
      </c>
      <c r="N26" s="32">
        <f t="shared" si="2"/>
        <v>282</v>
      </c>
      <c r="O26" s="32">
        <f t="shared" si="2"/>
        <v>61</v>
      </c>
      <c r="P26" s="32">
        <f t="shared" si="2"/>
        <v>200</v>
      </c>
      <c r="Q26" s="32">
        <f t="shared" si="2"/>
        <v>17</v>
      </c>
      <c r="R26" s="32">
        <f t="shared" si="2"/>
        <v>0</v>
      </c>
      <c r="S26" s="32">
        <f t="shared" si="2"/>
        <v>4</v>
      </c>
    </row>
    <row r="27" spans="1:19" ht="14.5" customHeight="1">
      <c r="A27" s="57" t="s">
        <v>32</v>
      </c>
      <c r="B27" s="48">
        <f t="shared" si="5"/>
        <v>1935</v>
      </c>
      <c r="C27" s="48">
        <v>75</v>
      </c>
      <c r="D27" s="48">
        <v>1735</v>
      </c>
      <c r="E27" s="48">
        <v>16</v>
      </c>
      <c r="F27" s="48">
        <v>46</v>
      </c>
      <c r="G27" s="48">
        <v>63</v>
      </c>
      <c r="H27" s="48">
        <v>2227</v>
      </c>
      <c r="I27" s="48">
        <v>155</v>
      </c>
      <c r="J27" s="48">
        <v>1952</v>
      </c>
      <c r="K27" s="48">
        <v>41</v>
      </c>
      <c r="L27" s="48">
        <v>62</v>
      </c>
      <c r="M27" s="48">
        <v>17</v>
      </c>
      <c r="N27" s="33">
        <f t="shared" si="2"/>
        <v>292</v>
      </c>
      <c r="O27" s="33">
        <f t="shared" si="2"/>
        <v>80</v>
      </c>
      <c r="P27" s="33">
        <f t="shared" si="2"/>
        <v>217</v>
      </c>
      <c r="Q27" s="33">
        <f t="shared" si="2"/>
        <v>25</v>
      </c>
      <c r="R27" s="33">
        <f t="shared" si="2"/>
        <v>16</v>
      </c>
      <c r="S27" s="33">
        <f t="shared" si="2"/>
        <v>-46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6">C9*100/$B9</f>
        <v>3.5892681711889969</v>
      </c>
      <c r="D29" s="63">
        <f t="shared" si="6"/>
        <v>72.72349905217861</v>
      </c>
      <c r="E29" s="63">
        <f t="shared" si="6"/>
        <v>14.186879938011097</v>
      </c>
      <c r="F29" s="63">
        <f t="shared" si="6"/>
        <v>3.7470077901232859</v>
      </c>
      <c r="G29" s="63">
        <f t="shared" si="6"/>
        <v>5.753345048498014</v>
      </c>
      <c r="H29" s="47">
        <f>H9*100/$H9</f>
        <v>100</v>
      </c>
      <c r="I29" s="63">
        <f t="shared" ref="I29:M29" si="7">I9*100/$H9</f>
        <v>4.8473264864366969</v>
      </c>
      <c r="J29" s="63">
        <f t="shared" si="7"/>
        <v>71.302906093123937</v>
      </c>
      <c r="K29" s="63">
        <f t="shared" si="7"/>
        <v>13.749827292405472</v>
      </c>
      <c r="L29" s="63">
        <f t="shared" si="7"/>
        <v>3.844471054207157</v>
      </c>
      <c r="M29" s="63">
        <f t="shared" si="7"/>
        <v>6.25546907382674</v>
      </c>
      <c r="N29" s="47" t="s">
        <v>81</v>
      </c>
      <c r="O29" s="50">
        <f t="shared" ref="O29:S47" si="8">I29-C29</f>
        <v>1.2580583152477001</v>
      </c>
      <c r="P29" s="50">
        <f t="shared" si="8"/>
        <v>-1.4205929590546731</v>
      </c>
      <c r="Q29" s="50">
        <f t="shared" si="8"/>
        <v>-0.4370526456056254</v>
      </c>
      <c r="R29" s="50">
        <f t="shared" si="8"/>
        <v>9.7463264083871071E-2</v>
      </c>
      <c r="S29" s="50">
        <f t="shared" si="8"/>
        <v>0.50212402532872602</v>
      </c>
    </row>
    <row r="30" spans="1:19" ht="14.5" customHeight="1">
      <c r="A30" s="54" t="s">
        <v>13</v>
      </c>
      <c r="B30" s="46">
        <f t="shared" ref="B30:G45" si="9">B10*100/$B10</f>
        <v>100</v>
      </c>
      <c r="C30" s="62">
        <f t="shared" si="9"/>
        <v>3.3157801504098425</v>
      </c>
      <c r="D30" s="62">
        <f t="shared" si="9"/>
        <v>70.512263072290125</v>
      </c>
      <c r="E30" s="62">
        <f t="shared" si="9"/>
        <v>16.364719712707537</v>
      </c>
      <c r="F30" s="62">
        <f t="shared" si="9"/>
        <v>3.6942203327052838</v>
      </c>
      <c r="G30" s="62">
        <f t="shared" si="9"/>
        <v>6.1130167318872086</v>
      </c>
      <c r="H30" s="46">
        <f t="shared" ref="H30:M45" si="10">H10*100/$H10</f>
        <v>100</v>
      </c>
      <c r="I30" s="62">
        <f t="shared" si="10"/>
        <v>4.4583260878288904</v>
      </c>
      <c r="J30" s="62">
        <f t="shared" si="10"/>
        <v>69.201032651587099</v>
      </c>
      <c r="K30" s="62">
        <f t="shared" si="10"/>
        <v>15.821506440696103</v>
      </c>
      <c r="L30" s="62">
        <f t="shared" si="10"/>
        <v>3.9607271365320562</v>
      </c>
      <c r="M30" s="62">
        <f t="shared" si="10"/>
        <v>6.55840768335585</v>
      </c>
      <c r="N30" s="46" t="s">
        <v>81</v>
      </c>
      <c r="O30" s="39">
        <f t="shared" si="8"/>
        <v>1.1425459374190479</v>
      </c>
      <c r="P30" s="39">
        <f t="shared" si="8"/>
        <v>-1.3112304207030263</v>
      </c>
      <c r="Q30" s="39">
        <f t="shared" si="8"/>
        <v>-0.54321327201143355</v>
      </c>
      <c r="R30" s="39">
        <f t="shared" si="8"/>
        <v>0.26650680382677239</v>
      </c>
      <c r="S30" s="39">
        <f t="shared" si="8"/>
        <v>0.44539095146864138</v>
      </c>
    </row>
    <row r="31" spans="1:19" ht="14.5" customHeight="1">
      <c r="A31" s="57" t="s">
        <v>17</v>
      </c>
      <c r="B31" s="48">
        <f t="shared" si="9"/>
        <v>100</v>
      </c>
      <c r="C31" s="61">
        <f t="shared" si="9"/>
        <v>3.6257056013894919</v>
      </c>
      <c r="D31" s="61">
        <f t="shared" si="9"/>
        <v>64.481111593573601</v>
      </c>
      <c r="E31" s="61">
        <f t="shared" si="9"/>
        <v>24.381241858445506</v>
      </c>
      <c r="F31" s="61">
        <f t="shared" si="9"/>
        <v>4.6461137646547979</v>
      </c>
      <c r="G31" s="61">
        <f t="shared" si="9"/>
        <v>2.8658271819366044</v>
      </c>
      <c r="H31" s="48">
        <f t="shared" si="10"/>
        <v>100</v>
      </c>
      <c r="I31" s="61">
        <f t="shared" si="10"/>
        <v>4.2831215970961889</v>
      </c>
      <c r="J31" s="61">
        <f t="shared" si="10"/>
        <v>62.577132486388386</v>
      </c>
      <c r="K31" s="61">
        <f t="shared" si="10"/>
        <v>26.116152450090745</v>
      </c>
      <c r="L31" s="61">
        <f t="shared" si="10"/>
        <v>3.6842105263157894</v>
      </c>
      <c r="M31" s="61">
        <f t="shared" si="10"/>
        <v>3.339382940108893</v>
      </c>
      <c r="N31" s="48" t="s">
        <v>81</v>
      </c>
      <c r="O31" s="38">
        <f t="shared" si="8"/>
        <v>0.65741599570669695</v>
      </c>
      <c r="P31" s="38">
        <f t="shared" si="8"/>
        <v>-1.903979107185215</v>
      </c>
      <c r="Q31" s="38">
        <f t="shared" si="8"/>
        <v>1.7349105916452388</v>
      </c>
      <c r="R31" s="38">
        <f t="shared" si="8"/>
        <v>-0.96190323833900848</v>
      </c>
      <c r="S31" s="38">
        <f t="shared" si="8"/>
        <v>0.47355575817228868</v>
      </c>
    </row>
    <row r="32" spans="1:19" ht="14.5" customHeight="1">
      <c r="A32" s="58" t="s">
        <v>18</v>
      </c>
      <c r="B32" s="46">
        <f t="shared" si="9"/>
        <v>100</v>
      </c>
      <c r="C32" s="62">
        <f t="shared" si="9"/>
        <v>5.806010928961749</v>
      </c>
      <c r="D32" s="62">
        <f t="shared" si="9"/>
        <v>63.797814207650276</v>
      </c>
      <c r="E32" s="62">
        <f t="shared" si="9"/>
        <v>21.721311475409838</v>
      </c>
      <c r="F32" s="62">
        <f t="shared" si="9"/>
        <v>4.918032786885246</v>
      </c>
      <c r="G32" s="62">
        <f t="shared" si="9"/>
        <v>3.7568306010928962</v>
      </c>
      <c r="H32" s="46">
        <f t="shared" si="10"/>
        <v>100</v>
      </c>
      <c r="I32" s="62">
        <f t="shared" si="10"/>
        <v>7.415730337078652</v>
      </c>
      <c r="J32" s="62">
        <f t="shared" si="10"/>
        <v>60.617977528089888</v>
      </c>
      <c r="K32" s="62">
        <f t="shared" si="10"/>
        <v>21.179775280898877</v>
      </c>
      <c r="L32" s="62">
        <f t="shared" si="10"/>
        <v>6.2921348314606744</v>
      </c>
      <c r="M32" s="62">
        <f t="shared" si="10"/>
        <v>4.4943820224719104</v>
      </c>
      <c r="N32" s="46" t="s">
        <v>81</v>
      </c>
      <c r="O32" s="39">
        <f t="shared" si="8"/>
        <v>1.6097194081169031</v>
      </c>
      <c r="P32" s="39">
        <f t="shared" si="8"/>
        <v>-3.1798366795603883</v>
      </c>
      <c r="Q32" s="39">
        <f t="shared" si="8"/>
        <v>-0.54153619451096091</v>
      </c>
      <c r="R32" s="39">
        <f t="shared" si="8"/>
        <v>1.3741020445754284</v>
      </c>
      <c r="S32" s="39">
        <f t="shared" si="8"/>
        <v>0.73755142137901419</v>
      </c>
    </row>
    <row r="33" spans="1:19" ht="14.5" customHeight="1">
      <c r="A33" s="57" t="s">
        <v>19</v>
      </c>
      <c r="B33" s="48">
        <f t="shared" si="9"/>
        <v>100</v>
      </c>
      <c r="C33" s="61">
        <f t="shared" si="9"/>
        <v>3.0167835139154451</v>
      </c>
      <c r="D33" s="61">
        <f t="shared" si="9"/>
        <v>74.548544720628854</v>
      </c>
      <c r="E33" s="61">
        <f t="shared" si="9"/>
        <v>16.379859783301466</v>
      </c>
      <c r="F33" s="61">
        <f t="shared" si="9"/>
        <v>2.7618440620352667</v>
      </c>
      <c r="G33" s="61">
        <f t="shared" si="9"/>
        <v>3.2929679201189717</v>
      </c>
      <c r="H33" s="48">
        <f t="shared" si="10"/>
        <v>100</v>
      </c>
      <c r="I33" s="61">
        <f t="shared" si="10"/>
        <v>2.9328460484239378</v>
      </c>
      <c r="J33" s="61">
        <f t="shared" si="10"/>
        <v>74.591137505710364</v>
      </c>
      <c r="K33" s="61">
        <f t="shared" si="10"/>
        <v>17.039744175422566</v>
      </c>
      <c r="L33" s="61">
        <f t="shared" si="10"/>
        <v>2.2110552763819094</v>
      </c>
      <c r="M33" s="61">
        <f t="shared" si="10"/>
        <v>3.2252169940612152</v>
      </c>
      <c r="N33" s="48" t="s">
        <v>81</v>
      </c>
      <c r="O33" s="38">
        <f t="shared" si="8"/>
        <v>-8.3937465491507268E-2</v>
      </c>
      <c r="P33" s="38">
        <f t="shared" si="8"/>
        <v>4.2592785081509987E-2</v>
      </c>
      <c r="Q33" s="38">
        <f t="shared" si="8"/>
        <v>0.65988439212109995</v>
      </c>
      <c r="R33" s="38">
        <f t="shared" si="8"/>
        <v>-0.55078878565335732</v>
      </c>
      <c r="S33" s="38">
        <f t="shared" si="8"/>
        <v>-6.7750926057756455E-2</v>
      </c>
    </row>
    <row r="34" spans="1:19" ht="14.5" customHeight="1">
      <c r="A34" s="58" t="s">
        <v>20</v>
      </c>
      <c r="B34" s="46">
        <f t="shared" si="9"/>
        <v>100</v>
      </c>
      <c r="C34" s="62">
        <f t="shared" si="9"/>
        <v>6.5493646138807433</v>
      </c>
      <c r="D34" s="62">
        <f t="shared" si="9"/>
        <v>62.463343108504397</v>
      </c>
      <c r="E34" s="62">
        <f t="shared" si="9"/>
        <v>8.0156402737047898</v>
      </c>
      <c r="F34" s="62">
        <f t="shared" si="9"/>
        <v>3.9100684261974585</v>
      </c>
      <c r="G34" s="62">
        <f t="shared" si="9"/>
        <v>19.061583577712611</v>
      </c>
      <c r="H34" s="46">
        <f t="shared" si="10"/>
        <v>100</v>
      </c>
      <c r="I34" s="62" t="s">
        <v>34</v>
      </c>
      <c r="J34" s="62">
        <f t="shared" si="10"/>
        <v>68.721668177697183</v>
      </c>
      <c r="K34" s="62">
        <f t="shared" si="10"/>
        <v>11.514052583862194</v>
      </c>
      <c r="L34" s="62">
        <f t="shared" si="10"/>
        <v>3.1731640979147779</v>
      </c>
      <c r="M34" s="62" t="s">
        <v>34</v>
      </c>
      <c r="N34" s="46" t="s">
        <v>81</v>
      </c>
      <c r="O34" s="39" t="s">
        <v>34</v>
      </c>
      <c r="P34" s="39">
        <f t="shared" si="8"/>
        <v>6.2583250691927859</v>
      </c>
      <c r="Q34" s="39">
        <f t="shared" si="8"/>
        <v>3.4984123101574038</v>
      </c>
      <c r="R34" s="39">
        <f t="shared" si="8"/>
        <v>-0.7369043282826806</v>
      </c>
      <c r="S34" s="39" t="s">
        <v>34</v>
      </c>
    </row>
    <row r="35" spans="1:19" ht="14.5" customHeight="1">
      <c r="A35" s="57" t="s">
        <v>21</v>
      </c>
      <c r="B35" s="48">
        <f t="shared" si="9"/>
        <v>100</v>
      </c>
      <c r="C35" s="61">
        <f t="shared" si="9"/>
        <v>2.9913926908423876</v>
      </c>
      <c r="D35" s="61">
        <f t="shared" si="9"/>
        <v>72.795258924791867</v>
      </c>
      <c r="E35" s="61">
        <f t="shared" si="9"/>
        <v>12.452377592775504</v>
      </c>
      <c r="F35" s="61">
        <f t="shared" si="9"/>
        <v>4.7481303795682237</v>
      </c>
      <c r="G35" s="61">
        <f t="shared" si="9"/>
        <v>7.0128404120220118</v>
      </c>
      <c r="H35" s="48">
        <f t="shared" si="10"/>
        <v>100</v>
      </c>
      <c r="I35" s="61">
        <f t="shared" si="10"/>
        <v>4.5491829137485018</v>
      </c>
      <c r="J35" s="61">
        <f t="shared" si="10"/>
        <v>76.711464445706355</v>
      </c>
      <c r="K35" s="61">
        <f t="shared" si="10"/>
        <v>8.5431257492586283</v>
      </c>
      <c r="L35" s="61">
        <f t="shared" si="10"/>
        <v>3.501798220707931</v>
      </c>
      <c r="M35" s="61">
        <f t="shared" si="10"/>
        <v>6.6944286705785858</v>
      </c>
      <c r="N35" s="48" t="s">
        <v>81</v>
      </c>
      <c r="O35" s="38">
        <f t="shared" si="8"/>
        <v>1.5577902229061142</v>
      </c>
      <c r="P35" s="38">
        <f t="shared" si="8"/>
        <v>3.9162055209144881</v>
      </c>
      <c r="Q35" s="38">
        <f t="shared" si="8"/>
        <v>-3.9092518435168753</v>
      </c>
      <c r="R35" s="38">
        <f t="shared" si="8"/>
        <v>-1.2463321588602927</v>
      </c>
      <c r="S35" s="38">
        <f t="shared" si="8"/>
        <v>-0.31841174144342599</v>
      </c>
    </row>
    <row r="36" spans="1:19" ht="14.5" customHeight="1">
      <c r="A36" s="58" t="s">
        <v>22</v>
      </c>
      <c r="B36" s="45">
        <f t="shared" si="9"/>
        <v>100</v>
      </c>
      <c r="C36" s="64">
        <f t="shared" si="9"/>
        <v>6.8029240638520063</v>
      </c>
      <c r="D36" s="64">
        <f t="shared" si="9"/>
        <v>74.757571236759659</v>
      </c>
      <c r="E36" s="64">
        <f t="shared" si="9"/>
        <v>5.25137997911383</v>
      </c>
      <c r="F36" s="64">
        <f t="shared" si="9"/>
        <v>4.9679248097866626</v>
      </c>
      <c r="G36" s="64">
        <f t="shared" si="9"/>
        <v>8.2201999104878407</v>
      </c>
      <c r="H36" s="45">
        <f t="shared" si="10"/>
        <v>100</v>
      </c>
      <c r="I36" s="64">
        <f t="shared" si="10"/>
        <v>8.1888368560941647</v>
      </c>
      <c r="J36" s="64">
        <f t="shared" si="10"/>
        <v>71.535248702695867</v>
      </c>
      <c r="K36" s="64">
        <f t="shared" si="10"/>
        <v>4.6070117706619413</v>
      </c>
      <c r="L36" s="64">
        <f t="shared" si="10"/>
        <v>5.2018731806100496</v>
      </c>
      <c r="M36" s="64">
        <f t="shared" si="10"/>
        <v>10.467029489937982</v>
      </c>
      <c r="N36" s="45" t="s">
        <v>81</v>
      </c>
      <c r="O36" s="51">
        <f t="shared" si="8"/>
        <v>1.3859127922421584</v>
      </c>
      <c r="P36" s="51">
        <f t="shared" si="8"/>
        <v>-3.2223225340637924</v>
      </c>
      <c r="Q36" s="51">
        <f t="shared" si="8"/>
        <v>-0.64436820845188869</v>
      </c>
      <c r="R36" s="51">
        <f t="shared" si="8"/>
        <v>0.23394837082338693</v>
      </c>
      <c r="S36" s="51">
        <f t="shared" si="8"/>
        <v>2.2468295794501412</v>
      </c>
    </row>
    <row r="37" spans="1:19" ht="14.5" customHeight="1">
      <c r="A37" s="57" t="s">
        <v>23</v>
      </c>
      <c r="B37" s="47">
        <f t="shared" si="9"/>
        <v>100</v>
      </c>
      <c r="C37" s="68" t="s">
        <v>34</v>
      </c>
      <c r="D37" s="63">
        <f t="shared" si="9"/>
        <v>80.225852955309946</v>
      </c>
      <c r="E37" s="63" t="s">
        <v>34</v>
      </c>
      <c r="F37" s="63">
        <f t="shared" si="9"/>
        <v>3.339740509370495</v>
      </c>
      <c r="G37" s="63">
        <f t="shared" si="9"/>
        <v>6.9918308505526188</v>
      </c>
      <c r="H37" s="47">
        <f t="shared" si="10"/>
        <v>100</v>
      </c>
      <c r="I37" s="63">
        <f t="shared" si="10"/>
        <v>3.5407286123618502</v>
      </c>
      <c r="J37" s="63">
        <f t="shared" si="10"/>
        <v>76.565697912402783</v>
      </c>
      <c r="K37" s="63">
        <f t="shared" si="10"/>
        <v>6.6311911584117889</v>
      </c>
      <c r="L37" s="63">
        <f t="shared" si="10"/>
        <v>3.8272615636512484</v>
      </c>
      <c r="M37" s="63">
        <f t="shared" si="10"/>
        <v>9.4351207531723293</v>
      </c>
      <c r="N37" s="47" t="s">
        <v>81</v>
      </c>
      <c r="O37" s="50" t="s">
        <v>34</v>
      </c>
      <c r="P37" s="50">
        <f t="shared" si="8"/>
        <v>-3.6601550429071636</v>
      </c>
      <c r="Q37" s="50" t="s">
        <v>34</v>
      </c>
      <c r="R37" s="50">
        <f t="shared" si="8"/>
        <v>0.48752105428075332</v>
      </c>
      <c r="S37" s="50">
        <f t="shared" si="8"/>
        <v>2.4432899026197106</v>
      </c>
    </row>
    <row r="38" spans="1:19" ht="14.5" customHeight="1">
      <c r="A38" s="58" t="s">
        <v>24</v>
      </c>
      <c r="B38" s="46">
        <f t="shared" si="9"/>
        <v>100</v>
      </c>
      <c r="C38" s="62">
        <f t="shared" si="9"/>
        <v>1.9713771206520709</v>
      </c>
      <c r="D38" s="62">
        <f t="shared" si="9"/>
        <v>78.3527627713013</v>
      </c>
      <c r="E38" s="62" t="s">
        <v>34</v>
      </c>
      <c r="F38" s="62" t="s">
        <v>34</v>
      </c>
      <c r="G38" s="62">
        <f t="shared" si="9"/>
        <v>6.4354089659747888</v>
      </c>
      <c r="H38" s="46">
        <f t="shared" si="10"/>
        <v>100</v>
      </c>
      <c r="I38" s="62">
        <f t="shared" si="10"/>
        <v>3.5886052534221236</v>
      </c>
      <c r="J38" s="62">
        <f t="shared" si="10"/>
        <v>72.452830188679243</v>
      </c>
      <c r="K38" s="62">
        <f t="shared" si="10"/>
        <v>8.9530151683314827</v>
      </c>
      <c r="L38" s="62">
        <f t="shared" si="10"/>
        <v>6.5038845726970029</v>
      </c>
      <c r="M38" s="62">
        <f t="shared" si="10"/>
        <v>8.5016648168701447</v>
      </c>
      <c r="N38" s="46" t="s">
        <v>81</v>
      </c>
      <c r="O38" s="39">
        <f t="shared" si="8"/>
        <v>1.6172281327700526</v>
      </c>
      <c r="P38" s="39">
        <f t="shared" si="8"/>
        <v>-5.899932582622057</v>
      </c>
      <c r="Q38" s="39" t="s">
        <v>34</v>
      </c>
      <c r="R38" s="39" t="s">
        <v>34</v>
      </c>
      <c r="S38" s="39">
        <f t="shared" si="8"/>
        <v>2.0662558508953559</v>
      </c>
    </row>
    <row r="39" spans="1:19" ht="14.5" customHeight="1">
      <c r="A39" s="57" t="s">
        <v>25</v>
      </c>
      <c r="B39" s="48">
        <f t="shared" si="9"/>
        <v>100</v>
      </c>
      <c r="C39" s="61">
        <f t="shared" si="9"/>
        <v>2.7989821882951653</v>
      </c>
      <c r="D39" s="61">
        <f t="shared" si="9"/>
        <v>51.696352841391011</v>
      </c>
      <c r="E39" s="61">
        <f t="shared" si="9"/>
        <v>38.019508057675999</v>
      </c>
      <c r="F39" s="61">
        <f t="shared" si="9"/>
        <v>1.6221374045801527</v>
      </c>
      <c r="G39" s="61">
        <f t="shared" si="9"/>
        <v>5.8630195080576764</v>
      </c>
      <c r="H39" s="48">
        <f t="shared" si="10"/>
        <v>100</v>
      </c>
      <c r="I39" s="61">
        <f t="shared" si="10"/>
        <v>4.1739130434782608</v>
      </c>
      <c r="J39" s="61">
        <f t="shared" si="10"/>
        <v>51.320158102766797</v>
      </c>
      <c r="K39" s="61">
        <f t="shared" si="10"/>
        <v>36.77470355731225</v>
      </c>
      <c r="L39" s="61">
        <f t="shared" si="10"/>
        <v>2.5375494071146245</v>
      </c>
      <c r="M39" s="61">
        <f t="shared" si="10"/>
        <v>5.1936758893280635</v>
      </c>
      <c r="N39" s="48" t="s">
        <v>81</v>
      </c>
      <c r="O39" s="38">
        <f t="shared" si="8"/>
        <v>1.3749308551830954</v>
      </c>
      <c r="P39" s="38">
        <f t="shared" si="8"/>
        <v>-0.37619473862421415</v>
      </c>
      <c r="Q39" s="38">
        <f t="shared" si="8"/>
        <v>-1.2448045003637489</v>
      </c>
      <c r="R39" s="38">
        <f t="shared" si="8"/>
        <v>0.91541200253447186</v>
      </c>
      <c r="S39" s="38">
        <f t="shared" si="8"/>
        <v>-0.6693436187296129</v>
      </c>
    </row>
    <row r="40" spans="1:19" ht="14.5" customHeight="1">
      <c r="A40" s="58" t="s">
        <v>26</v>
      </c>
      <c r="B40" s="46">
        <f t="shared" si="9"/>
        <v>100</v>
      </c>
      <c r="C40" s="62" t="s">
        <v>34</v>
      </c>
      <c r="D40" s="62">
        <f t="shared" si="9"/>
        <v>72.887323943661968</v>
      </c>
      <c r="E40" s="62">
        <f t="shared" si="9"/>
        <v>17.429577464788732</v>
      </c>
      <c r="F40" s="62" t="s">
        <v>34</v>
      </c>
      <c r="G40" s="62">
        <f t="shared" si="9"/>
        <v>6.3380281690140849</v>
      </c>
      <c r="H40" s="46">
        <f t="shared" si="10"/>
        <v>100</v>
      </c>
      <c r="I40" s="65" t="s">
        <v>34</v>
      </c>
      <c r="J40" s="62">
        <f t="shared" si="10"/>
        <v>72.58064516129032</v>
      </c>
      <c r="K40" s="62">
        <f t="shared" si="10"/>
        <v>18.70967741935484</v>
      </c>
      <c r="L40" s="62">
        <f t="shared" si="10"/>
        <v>2.5806451612903225</v>
      </c>
      <c r="M40" s="65" t="s">
        <v>34</v>
      </c>
      <c r="N40" s="46" t="s">
        <v>81</v>
      </c>
      <c r="O40" s="39" t="s">
        <v>34</v>
      </c>
      <c r="P40" s="39">
        <f t="shared" si="8"/>
        <v>-0.30667878237164814</v>
      </c>
      <c r="Q40" s="39">
        <f t="shared" si="8"/>
        <v>1.2800999545661078</v>
      </c>
      <c r="R40" s="39" t="s">
        <v>34</v>
      </c>
      <c r="S40" s="39" t="s">
        <v>34</v>
      </c>
    </row>
    <row r="41" spans="1:19" ht="14.5" customHeight="1">
      <c r="A41" s="53" t="s">
        <v>14</v>
      </c>
      <c r="B41" s="48">
        <f t="shared" si="9"/>
        <v>100</v>
      </c>
      <c r="C41" s="61">
        <f t="shared" si="9"/>
        <v>5.2585020640849223</v>
      </c>
      <c r="D41" s="61">
        <f t="shared" si="9"/>
        <v>86.219775899351291</v>
      </c>
      <c r="E41" s="61">
        <f t="shared" si="9"/>
        <v>0.89443679968547274</v>
      </c>
      <c r="F41" s="61">
        <f t="shared" si="9"/>
        <v>4.0691959897778656</v>
      </c>
      <c r="G41" s="61">
        <f t="shared" si="9"/>
        <v>3.5580892471004519</v>
      </c>
      <c r="H41" s="48">
        <f t="shared" si="10"/>
        <v>100</v>
      </c>
      <c r="I41" s="61">
        <f t="shared" si="10"/>
        <v>7.2521293310179447</v>
      </c>
      <c r="J41" s="61">
        <f t="shared" si="10"/>
        <v>84.296700570578025</v>
      </c>
      <c r="K41" s="61">
        <f t="shared" si="10"/>
        <v>0.94269412056561652</v>
      </c>
      <c r="L41" s="61">
        <f t="shared" si="10"/>
        <v>3.125775241875465</v>
      </c>
      <c r="M41" s="61">
        <f t="shared" si="10"/>
        <v>4.3827007359629535</v>
      </c>
      <c r="N41" s="48" t="s">
        <v>81</v>
      </c>
      <c r="O41" s="38">
        <f t="shared" si="8"/>
        <v>1.9936272669330224</v>
      </c>
      <c r="P41" s="38">
        <f t="shared" si="8"/>
        <v>-1.9230753287732654</v>
      </c>
      <c r="Q41" s="38">
        <f t="shared" si="8"/>
        <v>4.8257320880143784E-2</v>
      </c>
      <c r="R41" s="38">
        <f t="shared" si="8"/>
        <v>-0.9434207479024006</v>
      </c>
      <c r="S41" s="38">
        <f t="shared" si="8"/>
        <v>0.82461148886250157</v>
      </c>
    </row>
    <row r="42" spans="1:19" ht="14.5" customHeight="1">
      <c r="A42" s="58" t="s">
        <v>27</v>
      </c>
      <c r="B42" s="46">
        <f t="shared" si="9"/>
        <v>100</v>
      </c>
      <c r="C42" s="62">
        <f t="shared" si="9"/>
        <v>5.462555066079295</v>
      </c>
      <c r="D42" s="62">
        <f t="shared" si="9"/>
        <v>85.859030837004411</v>
      </c>
      <c r="E42" s="62">
        <f t="shared" si="9"/>
        <v>0.96916299559471364</v>
      </c>
      <c r="F42" s="62">
        <f t="shared" si="9"/>
        <v>3.6123348017621146</v>
      </c>
      <c r="G42" s="62">
        <f t="shared" si="9"/>
        <v>4.0969162995594717</v>
      </c>
      <c r="H42" s="46">
        <f t="shared" si="10"/>
        <v>100</v>
      </c>
      <c r="I42" s="62" t="s">
        <v>34</v>
      </c>
      <c r="J42" s="62">
        <f t="shared" si="10"/>
        <v>82.238077356364997</v>
      </c>
      <c r="K42" s="62">
        <f t="shared" si="10"/>
        <v>0.71348103642508454</v>
      </c>
      <c r="L42" s="62" t="s">
        <v>34</v>
      </c>
      <c r="M42" s="62">
        <f t="shared" si="10"/>
        <v>8.1862561021404439</v>
      </c>
      <c r="N42" s="46" t="s">
        <v>81</v>
      </c>
      <c r="O42" s="39" t="s">
        <v>34</v>
      </c>
      <c r="P42" s="39">
        <f t="shared" si="8"/>
        <v>-3.6209534806394146</v>
      </c>
      <c r="Q42" s="39">
        <f t="shared" si="8"/>
        <v>-0.2556819591696291</v>
      </c>
      <c r="R42" s="39" t="s">
        <v>34</v>
      </c>
      <c r="S42" s="39">
        <f t="shared" si="8"/>
        <v>4.0893398025809722</v>
      </c>
    </row>
    <row r="43" spans="1:19" ht="14.5" customHeight="1">
      <c r="A43" s="57" t="s">
        <v>28</v>
      </c>
      <c r="B43" s="48">
        <f t="shared" si="9"/>
        <v>100</v>
      </c>
      <c r="C43" s="61">
        <f t="shared" si="9"/>
        <v>4.0128410914927768</v>
      </c>
      <c r="D43" s="61">
        <f t="shared" si="9"/>
        <v>84.109149277688601</v>
      </c>
      <c r="E43" s="61" t="s">
        <v>34</v>
      </c>
      <c r="F43" s="61">
        <f t="shared" si="9"/>
        <v>7.3033707865168536</v>
      </c>
      <c r="G43" s="61" t="s">
        <v>34</v>
      </c>
      <c r="H43" s="48">
        <f t="shared" si="10"/>
        <v>100</v>
      </c>
      <c r="I43" s="61">
        <f t="shared" si="10"/>
        <v>5.6125941136208075</v>
      </c>
      <c r="J43" s="61">
        <f t="shared" si="10"/>
        <v>84.394250513347018</v>
      </c>
      <c r="K43" s="61" t="s">
        <v>34</v>
      </c>
      <c r="L43" s="61" t="s">
        <v>34</v>
      </c>
      <c r="M43" s="61">
        <f t="shared" si="10"/>
        <v>5.3388090349075972</v>
      </c>
      <c r="N43" s="48" t="s">
        <v>81</v>
      </c>
      <c r="O43" s="38">
        <f t="shared" si="8"/>
        <v>1.5997530221280307</v>
      </c>
      <c r="P43" s="38">
        <f t="shared" si="8"/>
        <v>0.28510123565841639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9"/>
        <v>100</v>
      </c>
      <c r="C44" s="64">
        <f t="shared" si="9"/>
        <v>2.6666666666666665</v>
      </c>
      <c r="D44" s="64">
        <f t="shared" si="9"/>
        <v>90.095238095238102</v>
      </c>
      <c r="E44" s="64" t="s">
        <v>34</v>
      </c>
      <c r="F44" s="64">
        <f t="shared" si="9"/>
        <v>3.3333333333333335</v>
      </c>
      <c r="G44" s="64" t="s">
        <v>34</v>
      </c>
      <c r="H44" s="45">
        <f t="shared" si="10"/>
        <v>100</v>
      </c>
      <c r="I44" s="64">
        <f t="shared" si="10"/>
        <v>2.9279279279279278</v>
      </c>
      <c r="J44" s="64">
        <f t="shared" si="10"/>
        <v>91.891891891891888</v>
      </c>
      <c r="K44" s="64" t="s">
        <v>34</v>
      </c>
      <c r="L44" s="64" t="s">
        <v>34</v>
      </c>
      <c r="M44" s="64">
        <f t="shared" si="10"/>
        <v>2.7777777777777777</v>
      </c>
      <c r="N44" s="45" t="s">
        <v>81</v>
      </c>
      <c r="O44" s="51">
        <f t="shared" si="8"/>
        <v>0.26126126126126126</v>
      </c>
      <c r="P44" s="51">
        <f t="shared" si="8"/>
        <v>1.7966537966537857</v>
      </c>
      <c r="Q44" s="51" t="s">
        <v>34</v>
      </c>
      <c r="R44" s="51" t="s">
        <v>34</v>
      </c>
      <c r="S44" s="51" t="s">
        <v>34</v>
      </c>
    </row>
    <row r="45" spans="1:19" ht="14.5" customHeight="1">
      <c r="A45" s="57" t="s">
        <v>30</v>
      </c>
      <c r="B45" s="47">
        <f t="shared" si="9"/>
        <v>100</v>
      </c>
      <c r="C45" s="63">
        <f t="shared" si="9"/>
        <v>9.3988145639288732</v>
      </c>
      <c r="D45" s="63">
        <f t="shared" si="9"/>
        <v>80.990685859441157</v>
      </c>
      <c r="E45" s="63">
        <f t="shared" si="9"/>
        <v>0.55038103302286201</v>
      </c>
      <c r="F45" s="63">
        <f t="shared" si="9"/>
        <v>5.4191363251481794</v>
      </c>
      <c r="G45" s="63">
        <f t="shared" si="9"/>
        <v>3.6409822184589333</v>
      </c>
      <c r="H45" s="47">
        <f t="shared" si="10"/>
        <v>100</v>
      </c>
      <c r="I45" s="63">
        <f t="shared" si="10"/>
        <v>11.750088746893859</v>
      </c>
      <c r="J45" s="63">
        <f t="shared" si="10"/>
        <v>78.594249201277961</v>
      </c>
      <c r="K45" s="63" t="s">
        <v>34</v>
      </c>
      <c r="L45" s="63">
        <f t="shared" si="10"/>
        <v>4.6148384806531775</v>
      </c>
      <c r="M45" s="63" t="s">
        <v>34</v>
      </c>
      <c r="N45" s="47" t="s">
        <v>81</v>
      </c>
      <c r="O45" s="50">
        <f t="shared" si="8"/>
        <v>2.3512741829649855</v>
      </c>
      <c r="P45" s="50">
        <f t="shared" si="8"/>
        <v>-2.3964366581631964</v>
      </c>
      <c r="Q45" s="50" t="s">
        <v>34</v>
      </c>
      <c r="R45" s="50">
        <f t="shared" si="8"/>
        <v>-0.80429784449500197</v>
      </c>
      <c r="S45" s="50" t="s">
        <v>34</v>
      </c>
    </row>
    <row r="46" spans="1:19" ht="14.5" customHeight="1">
      <c r="A46" s="58" t="s">
        <v>31</v>
      </c>
      <c r="B46" s="46">
        <f t="shared" ref="B46:G47" si="11">B26*100/$B26</f>
        <v>100</v>
      </c>
      <c r="C46" s="62">
        <f t="shared" si="11"/>
        <v>2.7459954233409611</v>
      </c>
      <c r="D46" s="62">
        <f t="shared" si="11"/>
        <v>90.08390541571319</v>
      </c>
      <c r="E46" s="62">
        <f t="shared" si="11"/>
        <v>1.4492753623188406</v>
      </c>
      <c r="F46" s="62">
        <f t="shared" si="11"/>
        <v>2.4408848207475211</v>
      </c>
      <c r="G46" s="62">
        <f t="shared" si="11"/>
        <v>3.2799389778794814</v>
      </c>
      <c r="H46" s="46">
        <f t="shared" ref="H46:M47" si="12">H26*100/$H26</f>
        <v>100</v>
      </c>
      <c r="I46" s="62">
        <f t="shared" si="12"/>
        <v>6.0891399874450718</v>
      </c>
      <c r="J46" s="62">
        <f t="shared" si="12"/>
        <v>86.691776522284997</v>
      </c>
      <c r="K46" s="62">
        <f t="shared" si="12"/>
        <v>2.2598870056497176</v>
      </c>
      <c r="L46" s="62">
        <f t="shared" si="12"/>
        <v>2.0087884494664157</v>
      </c>
      <c r="M46" s="62">
        <f t="shared" si="12"/>
        <v>2.950408035153798</v>
      </c>
      <c r="N46" s="46" t="s">
        <v>81</v>
      </c>
      <c r="O46" s="39">
        <f t="shared" si="8"/>
        <v>3.3431445641041106</v>
      </c>
      <c r="P46" s="39">
        <f t="shared" si="8"/>
        <v>-3.3921288934281932</v>
      </c>
      <c r="Q46" s="39">
        <f t="shared" si="8"/>
        <v>0.81061164333087699</v>
      </c>
      <c r="R46" s="39">
        <f t="shared" si="8"/>
        <v>-0.43209637128110545</v>
      </c>
      <c r="S46" s="39">
        <f t="shared" si="8"/>
        <v>-0.3295309427256834</v>
      </c>
    </row>
    <row r="47" spans="1:19" ht="14.5" customHeight="1">
      <c r="A47" s="57" t="s">
        <v>32</v>
      </c>
      <c r="B47" s="48">
        <f t="shared" si="11"/>
        <v>100</v>
      </c>
      <c r="C47" s="61">
        <f t="shared" si="11"/>
        <v>3.8759689922480618</v>
      </c>
      <c r="D47" s="61">
        <f t="shared" si="11"/>
        <v>89.664082687338507</v>
      </c>
      <c r="E47" s="61">
        <f t="shared" si="11"/>
        <v>0.82687338501291985</v>
      </c>
      <c r="F47" s="61">
        <f t="shared" si="11"/>
        <v>2.3772609819121446</v>
      </c>
      <c r="G47" s="61">
        <f t="shared" si="11"/>
        <v>3.2558139534883721</v>
      </c>
      <c r="H47" s="48">
        <f t="shared" si="12"/>
        <v>100</v>
      </c>
      <c r="I47" s="61">
        <f t="shared" si="12"/>
        <v>6.9600359227660533</v>
      </c>
      <c r="J47" s="61">
        <f t="shared" si="12"/>
        <v>87.651549169286028</v>
      </c>
      <c r="K47" s="61">
        <f t="shared" si="12"/>
        <v>1.8410417602155367</v>
      </c>
      <c r="L47" s="61">
        <f t="shared" si="12"/>
        <v>2.7840143691064214</v>
      </c>
      <c r="M47" s="61">
        <f t="shared" si="12"/>
        <v>0.76335877862595425</v>
      </c>
      <c r="N47" s="48" t="s">
        <v>81</v>
      </c>
      <c r="O47" s="38">
        <f t="shared" si="8"/>
        <v>3.0840669305179915</v>
      </c>
      <c r="P47" s="38">
        <f t="shared" si="8"/>
        <v>-2.0125335180524786</v>
      </c>
      <c r="Q47" s="38">
        <f t="shared" si="8"/>
        <v>1.0141683752026167</v>
      </c>
      <c r="R47" s="38">
        <f t="shared" si="8"/>
        <v>0.40675338719427678</v>
      </c>
      <c r="S47" s="38">
        <f t="shared" si="8"/>
        <v>-2.492455174862418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A48" sqref="A48:XFD48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71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82197</v>
      </c>
      <c r="C9" s="47">
        <f>C10+C21</f>
        <v>2196</v>
      </c>
      <c r="D9" s="47">
        <f t="shared" ref="D9:S9" si="0">D10+D21</f>
        <v>57350</v>
      </c>
      <c r="E9" s="47">
        <f t="shared" si="0"/>
        <v>15010</v>
      </c>
      <c r="F9" s="47">
        <f t="shared" si="0"/>
        <v>3198</v>
      </c>
      <c r="G9" s="47">
        <f t="shared" si="0"/>
        <v>4443</v>
      </c>
      <c r="H9" s="47">
        <f t="shared" si="0"/>
        <v>99363</v>
      </c>
      <c r="I9" s="47">
        <f t="shared" si="0"/>
        <v>3769</v>
      </c>
      <c r="J9" s="47">
        <f t="shared" si="0"/>
        <v>67002</v>
      </c>
      <c r="K9" s="47">
        <f t="shared" si="0"/>
        <v>17624</v>
      </c>
      <c r="L9" s="47">
        <f t="shared" si="0"/>
        <v>4331</v>
      </c>
      <c r="M9" s="47">
        <f t="shared" si="0"/>
        <v>6637</v>
      </c>
      <c r="N9" s="47">
        <f t="shared" si="0"/>
        <v>17166</v>
      </c>
      <c r="O9" s="47">
        <f t="shared" si="0"/>
        <v>1573</v>
      </c>
      <c r="P9" s="47">
        <f t="shared" si="0"/>
        <v>9652</v>
      </c>
      <c r="Q9" s="47">
        <f t="shared" si="0"/>
        <v>2614</v>
      </c>
      <c r="R9" s="47">
        <f t="shared" si="0"/>
        <v>1133</v>
      </c>
      <c r="S9" s="47">
        <f t="shared" si="0"/>
        <v>2194</v>
      </c>
    </row>
    <row r="10" spans="1:19" ht="14.5" customHeight="1">
      <c r="A10" s="54" t="s">
        <v>13</v>
      </c>
      <c r="B10" s="46">
        <f>SUM(C10:G10)</f>
        <v>80021</v>
      </c>
      <c r="C10" s="46">
        <v>2075</v>
      </c>
      <c r="D10" s="46">
        <v>55521</v>
      </c>
      <c r="E10" s="46">
        <v>14990</v>
      </c>
      <c r="F10" s="46">
        <v>3109</v>
      </c>
      <c r="G10" s="46">
        <v>4326</v>
      </c>
      <c r="H10" s="46">
        <f>SUM(I10:M10)</f>
        <v>96804</v>
      </c>
      <c r="I10" s="46">
        <v>3586</v>
      </c>
      <c r="J10" s="46">
        <v>64937</v>
      </c>
      <c r="K10" s="46">
        <v>17582</v>
      </c>
      <c r="L10" s="46">
        <v>4200</v>
      </c>
      <c r="M10" s="46">
        <v>6499</v>
      </c>
      <c r="N10" s="32">
        <f t="shared" ref="N10:S27" si="1">H10-B10</f>
        <v>16783</v>
      </c>
      <c r="O10" s="32">
        <f t="shared" ref="O10:S24" si="2">I10-C10</f>
        <v>1511</v>
      </c>
      <c r="P10" s="32">
        <f t="shared" si="2"/>
        <v>9416</v>
      </c>
      <c r="Q10" s="32">
        <f t="shared" si="2"/>
        <v>2592</v>
      </c>
      <c r="R10" s="32">
        <f t="shared" si="2"/>
        <v>1091</v>
      </c>
      <c r="S10" s="32">
        <f t="shared" si="2"/>
        <v>2173</v>
      </c>
    </row>
    <row r="11" spans="1:19" ht="14.5" customHeight="1">
      <c r="A11" s="57" t="s">
        <v>17</v>
      </c>
      <c r="B11" s="48">
        <f>SUM(C11:G11)</f>
        <v>289</v>
      </c>
      <c r="C11" s="48">
        <v>16</v>
      </c>
      <c r="D11" s="48">
        <v>181</v>
      </c>
      <c r="E11" s="48">
        <v>41</v>
      </c>
      <c r="F11" s="48">
        <v>29</v>
      </c>
      <c r="G11" s="48">
        <v>22</v>
      </c>
      <c r="H11" s="48">
        <f t="shared" ref="H11:H20" si="3">SUM(I11:M11)</f>
        <v>325</v>
      </c>
      <c r="I11" s="48">
        <v>11</v>
      </c>
      <c r="J11" s="48">
        <v>203</v>
      </c>
      <c r="K11" s="48">
        <v>73</v>
      </c>
      <c r="L11" s="48">
        <v>13</v>
      </c>
      <c r="M11" s="48">
        <v>25</v>
      </c>
      <c r="N11" s="33">
        <f t="shared" si="1"/>
        <v>36</v>
      </c>
      <c r="O11" s="33">
        <f t="shared" si="2"/>
        <v>-5</v>
      </c>
      <c r="P11" s="33">
        <f t="shared" si="2"/>
        <v>22</v>
      </c>
      <c r="Q11" s="33">
        <f t="shared" si="2"/>
        <v>32</v>
      </c>
      <c r="R11" s="33">
        <f t="shared" si="2"/>
        <v>-16</v>
      </c>
      <c r="S11" s="33">
        <f t="shared" si="2"/>
        <v>3</v>
      </c>
    </row>
    <row r="12" spans="1:19" ht="14.5" customHeight="1">
      <c r="A12" s="58" t="s">
        <v>18</v>
      </c>
      <c r="B12" s="46">
        <f t="shared" ref="B12:B19" si="4">SUM(C12:G12)</f>
        <v>372</v>
      </c>
      <c r="C12" s="46">
        <v>42</v>
      </c>
      <c r="D12" s="46">
        <v>200</v>
      </c>
      <c r="E12" s="46">
        <v>67</v>
      </c>
      <c r="F12" s="46">
        <v>38</v>
      </c>
      <c r="G12" s="46">
        <v>25</v>
      </c>
      <c r="H12" s="46">
        <v>423</v>
      </c>
      <c r="I12" s="65" t="s">
        <v>34</v>
      </c>
      <c r="J12" s="46">
        <v>238</v>
      </c>
      <c r="K12" s="46">
        <v>82</v>
      </c>
      <c r="L12" s="46">
        <v>34</v>
      </c>
      <c r="M12" s="65" t="s">
        <v>34</v>
      </c>
      <c r="N12" s="32">
        <f t="shared" si="1"/>
        <v>51</v>
      </c>
      <c r="O12" s="32" t="s">
        <v>34</v>
      </c>
      <c r="P12" s="32">
        <f t="shared" si="2"/>
        <v>38</v>
      </c>
      <c r="Q12" s="32">
        <f t="shared" si="2"/>
        <v>15</v>
      </c>
      <c r="R12" s="32">
        <f t="shared" si="2"/>
        <v>-4</v>
      </c>
      <c r="S12" s="32" t="s">
        <v>34</v>
      </c>
    </row>
    <row r="13" spans="1:19" ht="14.5" customHeight="1">
      <c r="A13" s="57" t="s">
        <v>19</v>
      </c>
      <c r="B13" s="48">
        <f t="shared" si="4"/>
        <v>5616</v>
      </c>
      <c r="C13" s="48">
        <v>184</v>
      </c>
      <c r="D13" s="48">
        <v>4464</v>
      </c>
      <c r="E13" s="48">
        <v>521</v>
      </c>
      <c r="F13" s="48">
        <v>280</v>
      </c>
      <c r="G13" s="48">
        <v>167</v>
      </c>
      <c r="H13" s="48">
        <f t="shared" si="3"/>
        <v>6502</v>
      </c>
      <c r="I13" s="48">
        <v>256</v>
      </c>
      <c r="J13" s="48">
        <v>5060</v>
      </c>
      <c r="K13" s="48">
        <v>641</v>
      </c>
      <c r="L13" s="48">
        <v>339</v>
      </c>
      <c r="M13" s="48">
        <v>206</v>
      </c>
      <c r="N13" s="33">
        <f t="shared" si="1"/>
        <v>886</v>
      </c>
      <c r="O13" s="33">
        <f t="shared" si="2"/>
        <v>72</v>
      </c>
      <c r="P13" s="33">
        <f t="shared" si="2"/>
        <v>596</v>
      </c>
      <c r="Q13" s="33">
        <f t="shared" si="2"/>
        <v>120</v>
      </c>
      <c r="R13" s="33">
        <f t="shared" si="2"/>
        <v>59</v>
      </c>
      <c r="S13" s="33">
        <f t="shared" si="2"/>
        <v>39</v>
      </c>
    </row>
    <row r="14" spans="1:19" ht="14.5" customHeight="1">
      <c r="A14" s="58" t="s">
        <v>20</v>
      </c>
      <c r="B14" s="46">
        <f t="shared" si="4"/>
        <v>160</v>
      </c>
      <c r="C14" s="46">
        <v>11</v>
      </c>
      <c r="D14" s="46">
        <v>99</v>
      </c>
      <c r="E14" s="46">
        <v>27</v>
      </c>
      <c r="F14" s="46">
        <v>4</v>
      </c>
      <c r="G14" s="46">
        <v>19</v>
      </c>
      <c r="H14" s="46">
        <v>219</v>
      </c>
      <c r="I14" s="65" t="s">
        <v>34</v>
      </c>
      <c r="J14" s="46">
        <v>135</v>
      </c>
      <c r="K14" s="46">
        <v>36</v>
      </c>
      <c r="L14" s="46">
        <v>12</v>
      </c>
      <c r="M14" s="65" t="s">
        <v>34</v>
      </c>
      <c r="N14" s="32">
        <f t="shared" si="1"/>
        <v>59</v>
      </c>
      <c r="O14" s="32" t="s">
        <v>34</v>
      </c>
      <c r="P14" s="32">
        <f t="shared" si="2"/>
        <v>36</v>
      </c>
      <c r="Q14" s="32">
        <f t="shared" si="2"/>
        <v>9</v>
      </c>
      <c r="R14" s="32">
        <f t="shared" si="2"/>
        <v>8</v>
      </c>
      <c r="S14" s="32" t="s">
        <v>34</v>
      </c>
    </row>
    <row r="15" spans="1:19" ht="14.5" customHeight="1">
      <c r="A15" s="57" t="s">
        <v>21</v>
      </c>
      <c r="B15" s="48">
        <f t="shared" si="4"/>
        <v>23085</v>
      </c>
      <c r="C15" s="48">
        <v>675</v>
      </c>
      <c r="D15" s="48">
        <v>17157</v>
      </c>
      <c r="E15" s="48">
        <v>2472</v>
      </c>
      <c r="F15" s="48">
        <v>1358</v>
      </c>
      <c r="G15" s="48">
        <v>1423</v>
      </c>
      <c r="H15" s="48">
        <f t="shared" si="3"/>
        <v>26165</v>
      </c>
      <c r="I15" s="48">
        <v>1041</v>
      </c>
      <c r="J15" s="48">
        <v>19869</v>
      </c>
      <c r="K15" s="48">
        <v>2311</v>
      </c>
      <c r="L15" s="48">
        <v>1274</v>
      </c>
      <c r="M15" s="48">
        <v>1670</v>
      </c>
      <c r="N15" s="33">
        <f t="shared" si="1"/>
        <v>3080</v>
      </c>
      <c r="O15" s="33">
        <f t="shared" si="2"/>
        <v>366</v>
      </c>
      <c r="P15" s="33">
        <f t="shared" si="2"/>
        <v>2712</v>
      </c>
      <c r="Q15" s="33">
        <f t="shared" si="2"/>
        <v>-161</v>
      </c>
      <c r="R15" s="33">
        <f t="shared" si="2"/>
        <v>-84</v>
      </c>
      <c r="S15" s="33">
        <f t="shared" si="2"/>
        <v>247</v>
      </c>
    </row>
    <row r="16" spans="1:19" ht="14.5" customHeight="1">
      <c r="A16" s="58" t="s">
        <v>22</v>
      </c>
      <c r="B16" s="45">
        <f t="shared" si="4"/>
        <v>4564</v>
      </c>
      <c r="C16" s="45">
        <v>287</v>
      </c>
      <c r="D16" s="45">
        <v>3363</v>
      </c>
      <c r="E16" s="45">
        <v>372</v>
      </c>
      <c r="F16" s="45">
        <v>272</v>
      </c>
      <c r="G16" s="45">
        <v>270</v>
      </c>
      <c r="H16" s="45">
        <f t="shared" si="3"/>
        <v>5502</v>
      </c>
      <c r="I16" s="45">
        <v>469</v>
      </c>
      <c r="J16" s="45">
        <v>3701</v>
      </c>
      <c r="K16" s="45">
        <v>363</v>
      </c>
      <c r="L16" s="45">
        <v>329</v>
      </c>
      <c r="M16" s="45">
        <v>640</v>
      </c>
      <c r="N16" s="34">
        <f t="shared" si="1"/>
        <v>938</v>
      </c>
      <c r="O16" s="34">
        <f t="shared" si="2"/>
        <v>182</v>
      </c>
      <c r="P16" s="34">
        <f t="shared" si="2"/>
        <v>338</v>
      </c>
      <c r="Q16" s="34">
        <f t="shared" si="2"/>
        <v>-9</v>
      </c>
      <c r="R16" s="34">
        <f t="shared" si="2"/>
        <v>57</v>
      </c>
      <c r="S16" s="34">
        <f t="shared" si="2"/>
        <v>370</v>
      </c>
    </row>
    <row r="17" spans="1:19" ht="14.5" customHeight="1">
      <c r="A17" s="57" t="s">
        <v>23</v>
      </c>
      <c r="B17" s="48">
        <v>7325</v>
      </c>
      <c r="C17" s="67" t="s">
        <v>34</v>
      </c>
      <c r="D17" s="47">
        <v>5633</v>
      </c>
      <c r="E17" s="67" t="s">
        <v>34</v>
      </c>
      <c r="F17" s="47">
        <v>258</v>
      </c>
      <c r="G17" s="47">
        <v>360</v>
      </c>
      <c r="H17" s="47">
        <f t="shared" si="3"/>
        <v>8408</v>
      </c>
      <c r="I17" s="47">
        <v>344</v>
      </c>
      <c r="J17" s="47">
        <v>6191</v>
      </c>
      <c r="K17" s="47">
        <v>965</v>
      </c>
      <c r="L17" s="47">
        <v>342</v>
      </c>
      <c r="M17" s="47">
        <v>566</v>
      </c>
      <c r="N17" s="31">
        <f t="shared" si="1"/>
        <v>1083</v>
      </c>
      <c r="O17" s="31" t="s">
        <v>34</v>
      </c>
      <c r="P17" s="31">
        <f t="shared" si="2"/>
        <v>558</v>
      </c>
      <c r="Q17" s="31" t="s">
        <v>34</v>
      </c>
      <c r="R17" s="31">
        <f t="shared" si="2"/>
        <v>84</v>
      </c>
      <c r="S17" s="31">
        <f t="shared" si="2"/>
        <v>206</v>
      </c>
    </row>
    <row r="18" spans="1:19" ht="14.5" customHeight="1">
      <c r="A18" s="58" t="s">
        <v>24</v>
      </c>
      <c r="B18" s="45">
        <v>14509</v>
      </c>
      <c r="C18" s="46">
        <v>291</v>
      </c>
      <c r="D18" s="46">
        <v>11532</v>
      </c>
      <c r="E18" s="46" t="s">
        <v>34</v>
      </c>
      <c r="F18" s="46" t="s">
        <v>34</v>
      </c>
      <c r="G18" s="46">
        <v>943</v>
      </c>
      <c r="H18" s="46">
        <f t="shared" si="3"/>
        <v>18878</v>
      </c>
      <c r="I18" s="46">
        <v>603</v>
      </c>
      <c r="J18" s="46">
        <v>13962</v>
      </c>
      <c r="K18" s="46">
        <v>1756</v>
      </c>
      <c r="L18" s="46">
        <v>868</v>
      </c>
      <c r="M18" s="46">
        <v>1689</v>
      </c>
      <c r="N18" s="32">
        <f t="shared" si="1"/>
        <v>4369</v>
      </c>
      <c r="O18" s="32">
        <f t="shared" si="2"/>
        <v>312</v>
      </c>
      <c r="P18" s="32">
        <f t="shared" si="2"/>
        <v>2430</v>
      </c>
      <c r="Q18" s="32" t="s">
        <v>34</v>
      </c>
      <c r="R18" s="32" t="s">
        <v>34</v>
      </c>
      <c r="S18" s="32">
        <f t="shared" si="2"/>
        <v>746</v>
      </c>
    </row>
    <row r="19" spans="1:19" ht="14.5" customHeight="1">
      <c r="A19" s="57" t="s">
        <v>25</v>
      </c>
      <c r="B19" s="48">
        <f t="shared" si="4"/>
        <v>21932</v>
      </c>
      <c r="C19" s="48">
        <v>375</v>
      </c>
      <c r="D19" s="48">
        <v>11370</v>
      </c>
      <c r="E19" s="48">
        <v>8714</v>
      </c>
      <c r="F19" s="48">
        <v>484</v>
      </c>
      <c r="G19" s="48">
        <v>989</v>
      </c>
      <c r="H19" s="48">
        <f t="shared" si="3"/>
        <v>27742</v>
      </c>
      <c r="I19" s="48">
        <v>765</v>
      </c>
      <c r="J19" s="48">
        <v>13736</v>
      </c>
      <c r="K19" s="48">
        <v>10868</v>
      </c>
      <c r="L19" s="48">
        <v>919</v>
      </c>
      <c r="M19" s="48">
        <v>1454</v>
      </c>
      <c r="N19" s="33">
        <f t="shared" si="1"/>
        <v>5810</v>
      </c>
      <c r="O19" s="33">
        <f t="shared" si="2"/>
        <v>390</v>
      </c>
      <c r="P19" s="33">
        <f t="shared" si="2"/>
        <v>2366</v>
      </c>
      <c r="Q19" s="33">
        <f t="shared" si="2"/>
        <v>2154</v>
      </c>
      <c r="R19" s="33">
        <f t="shared" si="2"/>
        <v>435</v>
      </c>
      <c r="S19" s="33">
        <f t="shared" si="2"/>
        <v>465</v>
      </c>
    </row>
    <row r="20" spans="1:19" ht="14.5" customHeight="1">
      <c r="A20" s="58" t="s">
        <v>26</v>
      </c>
      <c r="B20" s="46">
        <v>2169</v>
      </c>
      <c r="C20" s="46" t="s">
        <v>34</v>
      </c>
      <c r="D20" s="46">
        <v>1522</v>
      </c>
      <c r="E20" s="46">
        <v>446</v>
      </c>
      <c r="F20" s="46" t="s">
        <v>34</v>
      </c>
      <c r="G20" s="46">
        <v>108</v>
      </c>
      <c r="H20" s="46">
        <f t="shared" si="3"/>
        <v>2640</v>
      </c>
      <c r="I20" s="46">
        <v>43</v>
      </c>
      <c r="J20" s="46">
        <v>1842</v>
      </c>
      <c r="K20" s="46">
        <v>487</v>
      </c>
      <c r="L20" s="46">
        <v>70</v>
      </c>
      <c r="M20" s="46">
        <v>198</v>
      </c>
      <c r="N20" s="32">
        <f t="shared" si="1"/>
        <v>471</v>
      </c>
      <c r="O20" s="32" t="s">
        <v>34</v>
      </c>
      <c r="P20" s="32">
        <f t="shared" si="2"/>
        <v>320</v>
      </c>
      <c r="Q20" s="32">
        <f t="shared" si="2"/>
        <v>41</v>
      </c>
      <c r="R20" s="32" t="s">
        <v>34</v>
      </c>
      <c r="S20" s="32">
        <f t="shared" si="2"/>
        <v>90</v>
      </c>
    </row>
    <row r="21" spans="1:19" ht="14.5" customHeight="1">
      <c r="A21" s="53" t="s">
        <v>14</v>
      </c>
      <c r="B21" s="48">
        <f>SUM(C21:G21)</f>
        <v>2176</v>
      </c>
      <c r="C21" s="48">
        <v>121</v>
      </c>
      <c r="D21" s="48">
        <v>1829</v>
      </c>
      <c r="E21" s="48">
        <v>20</v>
      </c>
      <c r="F21" s="48">
        <v>89</v>
      </c>
      <c r="G21" s="48">
        <v>117</v>
      </c>
      <c r="H21" s="48">
        <f>SUM(I21:M21)</f>
        <v>2559</v>
      </c>
      <c r="I21" s="48">
        <v>183</v>
      </c>
      <c r="J21" s="48">
        <v>2065</v>
      </c>
      <c r="K21" s="48">
        <v>42</v>
      </c>
      <c r="L21" s="48">
        <v>131</v>
      </c>
      <c r="M21" s="48">
        <v>138</v>
      </c>
      <c r="N21" s="33">
        <f t="shared" si="1"/>
        <v>383</v>
      </c>
      <c r="O21" s="33">
        <f t="shared" si="2"/>
        <v>62</v>
      </c>
      <c r="P21" s="33">
        <f t="shared" si="2"/>
        <v>236</v>
      </c>
      <c r="Q21" s="33">
        <f t="shared" si="2"/>
        <v>22</v>
      </c>
      <c r="R21" s="33">
        <f t="shared" si="2"/>
        <v>42</v>
      </c>
      <c r="S21" s="33">
        <f t="shared" si="2"/>
        <v>21</v>
      </c>
    </row>
    <row r="22" spans="1:19" ht="14.5" customHeight="1">
      <c r="A22" s="58" t="s">
        <v>27</v>
      </c>
      <c r="B22" s="46">
        <f t="shared" ref="B22:B27" si="5">SUM(C22:G22)</f>
        <v>539</v>
      </c>
      <c r="C22" s="46">
        <v>40</v>
      </c>
      <c r="D22" s="46">
        <v>453</v>
      </c>
      <c r="E22" s="46">
        <v>8</v>
      </c>
      <c r="F22" s="46">
        <v>19</v>
      </c>
      <c r="G22" s="46">
        <v>19</v>
      </c>
      <c r="H22" s="46">
        <v>624</v>
      </c>
      <c r="I22" s="65" t="s">
        <v>34</v>
      </c>
      <c r="J22" s="46">
        <v>497</v>
      </c>
      <c r="K22" s="46">
        <v>4</v>
      </c>
      <c r="L22" s="46" t="s">
        <v>34</v>
      </c>
      <c r="M22" s="46">
        <v>41</v>
      </c>
      <c r="N22" s="32">
        <f t="shared" si="1"/>
        <v>85</v>
      </c>
      <c r="O22" s="32" t="s">
        <v>34</v>
      </c>
      <c r="P22" s="32">
        <f t="shared" si="2"/>
        <v>44</v>
      </c>
      <c r="Q22" s="32">
        <f t="shared" si="2"/>
        <v>-4</v>
      </c>
      <c r="R22" s="32" t="s">
        <v>34</v>
      </c>
      <c r="S22" s="32">
        <f t="shared" si="2"/>
        <v>22</v>
      </c>
    </row>
    <row r="23" spans="1:19" ht="14.5" customHeight="1">
      <c r="A23" s="57" t="s">
        <v>28</v>
      </c>
      <c r="B23" s="48">
        <v>121</v>
      </c>
      <c r="C23" s="48">
        <v>9</v>
      </c>
      <c r="D23" s="48">
        <v>103</v>
      </c>
      <c r="E23" s="69" t="s">
        <v>34</v>
      </c>
      <c r="F23" s="48">
        <v>4</v>
      </c>
      <c r="G23" s="69" t="s">
        <v>34</v>
      </c>
      <c r="H23" s="48">
        <v>188</v>
      </c>
      <c r="I23" s="48">
        <v>10</v>
      </c>
      <c r="J23" s="48">
        <v>161</v>
      </c>
      <c r="K23" s="48" t="s">
        <v>34</v>
      </c>
      <c r="L23" s="48" t="s">
        <v>34</v>
      </c>
      <c r="M23" s="48">
        <v>13</v>
      </c>
      <c r="N23" s="33">
        <f t="shared" si="1"/>
        <v>67</v>
      </c>
      <c r="O23" s="33">
        <f t="shared" si="2"/>
        <v>1</v>
      </c>
      <c r="P23" s="33">
        <f t="shared" si="2"/>
        <v>58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191</v>
      </c>
      <c r="C24" s="45">
        <v>14</v>
      </c>
      <c r="D24" s="45">
        <v>146</v>
      </c>
      <c r="E24" s="45" t="s">
        <v>34</v>
      </c>
      <c r="F24" s="45">
        <v>12</v>
      </c>
      <c r="G24" s="45" t="s">
        <v>34</v>
      </c>
      <c r="H24" s="45">
        <v>215</v>
      </c>
      <c r="I24" s="45">
        <v>14</v>
      </c>
      <c r="J24" s="45">
        <v>166</v>
      </c>
      <c r="K24" s="45" t="s">
        <v>34</v>
      </c>
      <c r="L24" s="45" t="s">
        <v>34</v>
      </c>
      <c r="M24" s="45">
        <v>20</v>
      </c>
      <c r="N24" s="34">
        <f t="shared" si="1"/>
        <v>24</v>
      </c>
      <c r="O24" s="34">
        <f t="shared" si="2"/>
        <v>0</v>
      </c>
      <c r="P24" s="34">
        <f t="shared" si="2"/>
        <v>20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5"/>
        <v>435</v>
      </c>
      <c r="C25" s="47">
        <v>20</v>
      </c>
      <c r="D25" s="47">
        <v>357</v>
      </c>
      <c r="E25" s="47">
        <v>3</v>
      </c>
      <c r="F25" s="47">
        <v>31</v>
      </c>
      <c r="G25" s="47">
        <v>24</v>
      </c>
      <c r="H25" s="47">
        <v>456</v>
      </c>
      <c r="I25" s="47">
        <v>38</v>
      </c>
      <c r="J25" s="47">
        <v>341</v>
      </c>
      <c r="K25" s="47" t="s">
        <v>34</v>
      </c>
      <c r="L25" s="47">
        <v>42</v>
      </c>
      <c r="M25" s="47" t="s">
        <v>34</v>
      </c>
      <c r="N25" s="31">
        <f t="shared" si="1"/>
        <v>21</v>
      </c>
      <c r="O25" s="31">
        <f t="shared" si="1"/>
        <v>18</v>
      </c>
      <c r="P25" s="31">
        <f t="shared" si="1"/>
        <v>-16</v>
      </c>
      <c r="Q25" s="31" t="s">
        <v>34</v>
      </c>
      <c r="R25" s="31">
        <f t="shared" si="1"/>
        <v>11</v>
      </c>
      <c r="S25" s="31" t="s">
        <v>34</v>
      </c>
    </row>
    <row r="26" spans="1:19" ht="14.5" customHeight="1">
      <c r="A26" s="58" t="s">
        <v>31</v>
      </c>
      <c r="B26" s="46">
        <f t="shared" si="5"/>
        <v>283</v>
      </c>
      <c r="C26" s="46">
        <v>15</v>
      </c>
      <c r="D26" s="46">
        <v>234</v>
      </c>
      <c r="E26" s="46">
        <v>4</v>
      </c>
      <c r="F26" s="46">
        <v>13</v>
      </c>
      <c r="G26" s="46">
        <v>17</v>
      </c>
      <c r="H26" s="46">
        <v>351</v>
      </c>
      <c r="I26" s="46">
        <v>25</v>
      </c>
      <c r="J26" s="46">
        <v>264</v>
      </c>
      <c r="K26" s="46">
        <v>7</v>
      </c>
      <c r="L26" s="46">
        <v>34</v>
      </c>
      <c r="M26" s="46">
        <v>21</v>
      </c>
      <c r="N26" s="32">
        <f t="shared" si="1"/>
        <v>68</v>
      </c>
      <c r="O26" s="32">
        <f t="shared" si="1"/>
        <v>10</v>
      </c>
      <c r="P26" s="32">
        <f t="shared" si="1"/>
        <v>30</v>
      </c>
      <c r="Q26" s="32">
        <f t="shared" si="1"/>
        <v>3</v>
      </c>
      <c r="R26" s="32">
        <f t="shared" si="1"/>
        <v>21</v>
      </c>
      <c r="S26" s="32">
        <f t="shared" si="1"/>
        <v>4</v>
      </c>
    </row>
    <row r="27" spans="1:19" ht="14.5" customHeight="1">
      <c r="A27" s="57" t="s">
        <v>32</v>
      </c>
      <c r="B27" s="48">
        <f t="shared" si="5"/>
        <v>607</v>
      </c>
      <c r="C27" s="48">
        <v>23</v>
      </c>
      <c r="D27" s="48">
        <v>536</v>
      </c>
      <c r="E27" s="48">
        <v>3</v>
      </c>
      <c r="F27" s="48">
        <v>10</v>
      </c>
      <c r="G27" s="48">
        <v>35</v>
      </c>
      <c r="H27" s="48">
        <f t="shared" ref="H27" si="6">SUM(I27:M27)</f>
        <v>725</v>
      </c>
      <c r="I27" s="48">
        <v>36</v>
      </c>
      <c r="J27" s="48">
        <v>636</v>
      </c>
      <c r="K27" s="48">
        <v>26</v>
      </c>
      <c r="L27" s="48">
        <v>18</v>
      </c>
      <c r="M27" s="48">
        <v>9</v>
      </c>
      <c r="N27" s="33">
        <f t="shared" si="1"/>
        <v>118</v>
      </c>
      <c r="O27" s="33">
        <f t="shared" si="1"/>
        <v>13</v>
      </c>
      <c r="P27" s="33">
        <f t="shared" si="1"/>
        <v>100</v>
      </c>
      <c r="Q27" s="33">
        <f t="shared" si="1"/>
        <v>23</v>
      </c>
      <c r="R27" s="33">
        <f t="shared" si="1"/>
        <v>8</v>
      </c>
      <c r="S27" s="33">
        <f t="shared" si="1"/>
        <v>-26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7">C9*100/$B9</f>
        <v>2.6716303514726816</v>
      </c>
      <c r="D29" s="63">
        <f t="shared" si="7"/>
        <v>69.771402849252411</v>
      </c>
      <c r="E29" s="63">
        <f t="shared" si="7"/>
        <v>18.26100709271628</v>
      </c>
      <c r="F29" s="63">
        <f t="shared" si="7"/>
        <v>3.8906529435380852</v>
      </c>
      <c r="G29" s="63">
        <f t="shared" si="7"/>
        <v>5.4053067630205485</v>
      </c>
      <c r="H29" s="47">
        <f>H9*100/$H9</f>
        <v>100</v>
      </c>
      <c r="I29" s="63">
        <f t="shared" ref="I29:M29" si="8">I9*100/$H9</f>
        <v>3.7931624447732055</v>
      </c>
      <c r="J29" s="63">
        <f t="shared" si="8"/>
        <v>67.4315389028109</v>
      </c>
      <c r="K29" s="63">
        <f t="shared" si="8"/>
        <v>17.736984591850085</v>
      </c>
      <c r="L29" s="63">
        <f t="shared" si="8"/>
        <v>4.3587653351851294</v>
      </c>
      <c r="M29" s="63">
        <f t="shared" si="8"/>
        <v>6.6795487253806751</v>
      </c>
      <c r="N29" s="47" t="s">
        <v>81</v>
      </c>
      <c r="O29" s="50">
        <f t="shared" ref="O29:S47" si="9">I29-C29</f>
        <v>1.1215320933005239</v>
      </c>
      <c r="P29" s="50">
        <f t="shared" si="9"/>
        <v>-2.3398639464415112</v>
      </c>
      <c r="Q29" s="50">
        <f t="shared" si="9"/>
        <v>-0.52402250086619517</v>
      </c>
      <c r="R29" s="50">
        <f t="shared" si="9"/>
        <v>0.46811239164704421</v>
      </c>
      <c r="S29" s="50">
        <f t="shared" si="9"/>
        <v>1.2742419623601267</v>
      </c>
    </row>
    <row r="30" spans="1:19" ht="14.5" customHeight="1">
      <c r="A30" s="54" t="s">
        <v>13</v>
      </c>
      <c r="B30" s="46">
        <f t="shared" ref="B30:G45" si="10">B10*100/$B10</f>
        <v>100</v>
      </c>
      <c r="C30" s="62">
        <f t="shared" si="10"/>
        <v>2.5930693193036829</v>
      </c>
      <c r="D30" s="62">
        <f t="shared" si="10"/>
        <v>69.383036952799884</v>
      </c>
      <c r="E30" s="62">
        <f t="shared" si="10"/>
        <v>18.732582697042027</v>
      </c>
      <c r="F30" s="62">
        <f t="shared" si="10"/>
        <v>3.8852301270916385</v>
      </c>
      <c r="G30" s="62">
        <f t="shared" si="10"/>
        <v>5.4060809037627626</v>
      </c>
      <c r="H30" s="46">
        <f t="shared" ref="H30:M45" si="11">H10*100/$H10</f>
        <v>100</v>
      </c>
      <c r="I30" s="62">
        <f t="shared" si="11"/>
        <v>3.7043923804801455</v>
      </c>
      <c r="J30" s="62">
        <f t="shared" si="11"/>
        <v>67.080905747696377</v>
      </c>
      <c r="K30" s="62">
        <f t="shared" si="11"/>
        <v>18.162472625098136</v>
      </c>
      <c r="L30" s="62">
        <f t="shared" si="11"/>
        <v>4.3386636915829921</v>
      </c>
      <c r="M30" s="62">
        <f t="shared" si="11"/>
        <v>6.7135655551423499</v>
      </c>
      <c r="N30" s="46" t="s">
        <v>81</v>
      </c>
      <c r="O30" s="39">
        <f t="shared" si="9"/>
        <v>1.1113230611764626</v>
      </c>
      <c r="P30" s="39">
        <f t="shared" si="9"/>
        <v>-2.3021312051035068</v>
      </c>
      <c r="Q30" s="39">
        <f t="shared" si="9"/>
        <v>-0.57011007194389052</v>
      </c>
      <c r="R30" s="39">
        <f t="shared" si="9"/>
        <v>0.45343356449135364</v>
      </c>
      <c r="S30" s="39">
        <f t="shared" si="9"/>
        <v>1.3074846513795872</v>
      </c>
    </row>
    <row r="31" spans="1:19" ht="14.5" customHeight="1">
      <c r="A31" s="57" t="s">
        <v>17</v>
      </c>
      <c r="B31" s="48">
        <f t="shared" si="10"/>
        <v>100</v>
      </c>
      <c r="C31" s="61">
        <f t="shared" si="10"/>
        <v>5.5363321799307954</v>
      </c>
      <c r="D31" s="61">
        <f t="shared" si="10"/>
        <v>62.629757785467127</v>
      </c>
      <c r="E31" s="61">
        <f t="shared" si="10"/>
        <v>14.186851211072664</v>
      </c>
      <c r="F31" s="61">
        <f t="shared" si="10"/>
        <v>10.034602076124568</v>
      </c>
      <c r="G31" s="61">
        <f t="shared" si="10"/>
        <v>7.6124567474048446</v>
      </c>
      <c r="H31" s="48">
        <f t="shared" si="11"/>
        <v>100</v>
      </c>
      <c r="I31" s="61">
        <f t="shared" si="11"/>
        <v>3.3846153846153846</v>
      </c>
      <c r="J31" s="61">
        <f t="shared" si="11"/>
        <v>62.46153846153846</v>
      </c>
      <c r="K31" s="61">
        <f t="shared" si="11"/>
        <v>22.46153846153846</v>
      </c>
      <c r="L31" s="61">
        <f t="shared" si="11"/>
        <v>4</v>
      </c>
      <c r="M31" s="61">
        <f t="shared" si="11"/>
        <v>7.6923076923076925</v>
      </c>
      <c r="N31" s="48" t="s">
        <v>81</v>
      </c>
      <c r="O31" s="38">
        <f t="shared" si="9"/>
        <v>-2.1517167953154108</v>
      </c>
      <c r="P31" s="38">
        <f t="shared" si="9"/>
        <v>-0.16821932392866756</v>
      </c>
      <c r="Q31" s="38">
        <f t="shared" si="9"/>
        <v>8.2746872504657958</v>
      </c>
      <c r="R31" s="38">
        <f t="shared" si="9"/>
        <v>-6.0346020761245676</v>
      </c>
      <c r="S31" s="38">
        <f t="shared" si="9"/>
        <v>7.9850944902847942E-2</v>
      </c>
    </row>
    <row r="32" spans="1:19" ht="14.5" customHeight="1">
      <c r="A32" s="58" t="s">
        <v>18</v>
      </c>
      <c r="B32" s="46">
        <f t="shared" si="10"/>
        <v>100</v>
      </c>
      <c r="C32" s="62">
        <f t="shared" si="10"/>
        <v>11.290322580645162</v>
      </c>
      <c r="D32" s="62">
        <f t="shared" si="10"/>
        <v>53.763440860215056</v>
      </c>
      <c r="E32" s="62">
        <f t="shared" si="10"/>
        <v>18.010752688172044</v>
      </c>
      <c r="F32" s="62">
        <f t="shared" si="10"/>
        <v>10.21505376344086</v>
      </c>
      <c r="G32" s="62">
        <f t="shared" si="10"/>
        <v>6.720430107526882</v>
      </c>
      <c r="H32" s="46">
        <f t="shared" si="11"/>
        <v>100</v>
      </c>
      <c r="I32" s="65" t="s">
        <v>34</v>
      </c>
      <c r="J32" s="62">
        <f t="shared" si="11"/>
        <v>56.264775413711583</v>
      </c>
      <c r="K32" s="62">
        <f t="shared" si="11"/>
        <v>19.385342789598109</v>
      </c>
      <c r="L32" s="62">
        <f t="shared" si="11"/>
        <v>8.0378250591016549</v>
      </c>
      <c r="M32" s="65" t="s">
        <v>34</v>
      </c>
      <c r="N32" s="46" t="s">
        <v>81</v>
      </c>
      <c r="O32" s="39" t="s">
        <v>34</v>
      </c>
      <c r="P32" s="39">
        <f t="shared" si="9"/>
        <v>2.5013345534965268</v>
      </c>
      <c r="Q32" s="39">
        <f t="shared" si="9"/>
        <v>1.3745901014260653</v>
      </c>
      <c r="R32" s="39">
        <f t="shared" si="9"/>
        <v>-2.1772287043392051</v>
      </c>
      <c r="S32" s="39" t="s">
        <v>34</v>
      </c>
    </row>
    <row r="33" spans="1:19" ht="14.5" customHeight="1">
      <c r="A33" s="57" t="s">
        <v>19</v>
      </c>
      <c r="B33" s="48">
        <f t="shared" si="10"/>
        <v>100</v>
      </c>
      <c r="C33" s="61">
        <f t="shared" si="10"/>
        <v>3.2763532763532766</v>
      </c>
      <c r="D33" s="61">
        <f t="shared" si="10"/>
        <v>79.487179487179489</v>
      </c>
      <c r="E33" s="61">
        <f t="shared" si="10"/>
        <v>9.2770655270655276</v>
      </c>
      <c r="F33" s="61">
        <f t="shared" si="10"/>
        <v>4.9857549857549861</v>
      </c>
      <c r="G33" s="61">
        <f t="shared" si="10"/>
        <v>2.9736467236467234</v>
      </c>
      <c r="H33" s="48">
        <f t="shared" si="11"/>
        <v>100</v>
      </c>
      <c r="I33" s="61">
        <f t="shared" si="11"/>
        <v>3.9372500768994154</v>
      </c>
      <c r="J33" s="61">
        <f t="shared" si="11"/>
        <v>77.822208551215013</v>
      </c>
      <c r="K33" s="61">
        <f t="shared" si="11"/>
        <v>9.8585050753614265</v>
      </c>
      <c r="L33" s="61">
        <f t="shared" si="11"/>
        <v>5.2137803752691481</v>
      </c>
      <c r="M33" s="61">
        <f t="shared" si="11"/>
        <v>3.1682559212549983</v>
      </c>
      <c r="N33" s="48" t="s">
        <v>81</v>
      </c>
      <c r="O33" s="38">
        <f t="shared" si="9"/>
        <v>0.66089680054613886</v>
      </c>
      <c r="P33" s="38">
        <f t="shared" si="9"/>
        <v>-1.664970935964476</v>
      </c>
      <c r="Q33" s="38">
        <f t="shared" si="9"/>
        <v>0.58143954829589894</v>
      </c>
      <c r="R33" s="38">
        <f t="shared" si="9"/>
        <v>0.22802538951416196</v>
      </c>
      <c r="S33" s="38">
        <f t="shared" si="9"/>
        <v>0.19460919760827489</v>
      </c>
    </row>
    <row r="34" spans="1:19" ht="14.5" customHeight="1">
      <c r="A34" s="58" t="s">
        <v>20</v>
      </c>
      <c r="B34" s="46">
        <f t="shared" si="10"/>
        <v>100</v>
      </c>
      <c r="C34" s="62">
        <f t="shared" si="10"/>
        <v>6.875</v>
      </c>
      <c r="D34" s="62">
        <f t="shared" si="10"/>
        <v>61.875</v>
      </c>
      <c r="E34" s="62">
        <f t="shared" si="10"/>
        <v>16.875</v>
      </c>
      <c r="F34" s="62">
        <f t="shared" si="10"/>
        <v>2.5</v>
      </c>
      <c r="G34" s="62">
        <f t="shared" si="10"/>
        <v>11.875</v>
      </c>
      <c r="H34" s="46">
        <f t="shared" si="11"/>
        <v>100</v>
      </c>
      <c r="I34" s="62" t="s">
        <v>34</v>
      </c>
      <c r="J34" s="62">
        <f t="shared" si="11"/>
        <v>61.643835616438359</v>
      </c>
      <c r="K34" s="62">
        <f t="shared" si="11"/>
        <v>16.438356164383563</v>
      </c>
      <c r="L34" s="62">
        <f t="shared" si="11"/>
        <v>5.4794520547945202</v>
      </c>
      <c r="M34" s="62" t="s">
        <v>34</v>
      </c>
      <c r="N34" s="46" t="s">
        <v>81</v>
      </c>
      <c r="O34" s="39" t="s">
        <v>34</v>
      </c>
      <c r="P34" s="39">
        <f t="shared" si="9"/>
        <v>-0.23116438356164082</v>
      </c>
      <c r="Q34" s="39">
        <f t="shared" si="9"/>
        <v>-0.4366438356164366</v>
      </c>
      <c r="R34" s="39">
        <f t="shared" si="9"/>
        <v>2.9794520547945202</v>
      </c>
      <c r="S34" s="39" t="s">
        <v>34</v>
      </c>
    </row>
    <row r="35" spans="1:19" ht="14.5" customHeight="1">
      <c r="A35" s="57" t="s">
        <v>21</v>
      </c>
      <c r="B35" s="48">
        <f t="shared" si="10"/>
        <v>100</v>
      </c>
      <c r="C35" s="61">
        <f t="shared" si="10"/>
        <v>2.9239766081871346</v>
      </c>
      <c r="D35" s="61">
        <f t="shared" si="10"/>
        <v>74.320987654320987</v>
      </c>
      <c r="E35" s="61">
        <f t="shared" si="10"/>
        <v>10.708252111760883</v>
      </c>
      <c r="F35" s="61">
        <f t="shared" si="10"/>
        <v>5.882607753952783</v>
      </c>
      <c r="G35" s="61">
        <f t="shared" si="10"/>
        <v>6.1641758717782107</v>
      </c>
      <c r="H35" s="48">
        <f t="shared" si="11"/>
        <v>100</v>
      </c>
      <c r="I35" s="61">
        <f t="shared" si="11"/>
        <v>3.9785973628893561</v>
      </c>
      <c r="J35" s="61">
        <f t="shared" si="11"/>
        <v>75.937320848461681</v>
      </c>
      <c r="K35" s="61">
        <f t="shared" si="11"/>
        <v>8.8324097076246897</v>
      </c>
      <c r="L35" s="61">
        <f t="shared" si="11"/>
        <v>4.8690999426715074</v>
      </c>
      <c r="M35" s="61">
        <f t="shared" si="11"/>
        <v>6.3825721383527609</v>
      </c>
      <c r="N35" s="48" t="s">
        <v>81</v>
      </c>
      <c r="O35" s="38">
        <f t="shared" si="9"/>
        <v>1.0546207547022215</v>
      </c>
      <c r="P35" s="38">
        <f t="shared" si="9"/>
        <v>1.6163331941406938</v>
      </c>
      <c r="Q35" s="38">
        <f t="shared" si="9"/>
        <v>-1.8758424041361934</v>
      </c>
      <c r="R35" s="38">
        <f t="shared" si="9"/>
        <v>-1.0135078112812757</v>
      </c>
      <c r="S35" s="38">
        <f t="shared" si="9"/>
        <v>0.21839626657455025</v>
      </c>
    </row>
    <row r="36" spans="1:19" ht="14.5" customHeight="1">
      <c r="A36" s="58" t="s">
        <v>22</v>
      </c>
      <c r="B36" s="45">
        <f t="shared" si="10"/>
        <v>100</v>
      </c>
      <c r="C36" s="64">
        <f t="shared" si="10"/>
        <v>6.2883435582822083</v>
      </c>
      <c r="D36" s="64">
        <f t="shared" si="10"/>
        <v>73.685363716038566</v>
      </c>
      <c r="E36" s="64">
        <f t="shared" si="10"/>
        <v>8.1507449605609121</v>
      </c>
      <c r="F36" s="64">
        <f t="shared" si="10"/>
        <v>5.9596844872918489</v>
      </c>
      <c r="G36" s="64">
        <f t="shared" si="10"/>
        <v>5.9158632778264684</v>
      </c>
      <c r="H36" s="45">
        <f t="shared" si="11"/>
        <v>100</v>
      </c>
      <c r="I36" s="64">
        <f t="shared" si="11"/>
        <v>8.5241730279898213</v>
      </c>
      <c r="J36" s="64">
        <f t="shared" si="11"/>
        <v>67.266448564158495</v>
      </c>
      <c r="K36" s="64">
        <f t="shared" si="11"/>
        <v>6.597600872410033</v>
      </c>
      <c r="L36" s="64">
        <f t="shared" si="11"/>
        <v>5.9796437659033082</v>
      </c>
      <c r="M36" s="64">
        <f t="shared" si="11"/>
        <v>11.632133769538349</v>
      </c>
      <c r="N36" s="45" t="s">
        <v>81</v>
      </c>
      <c r="O36" s="51">
        <f t="shared" si="9"/>
        <v>2.2358294697076131</v>
      </c>
      <c r="P36" s="51">
        <f t="shared" si="9"/>
        <v>-6.4189151518800713</v>
      </c>
      <c r="Q36" s="51">
        <f t="shared" si="9"/>
        <v>-1.5531440881508791</v>
      </c>
      <c r="R36" s="51">
        <f t="shared" si="9"/>
        <v>1.9959278611459297E-2</v>
      </c>
      <c r="S36" s="51">
        <f t="shared" si="9"/>
        <v>5.7162704917118807</v>
      </c>
    </row>
    <row r="37" spans="1:19" ht="14.5" customHeight="1">
      <c r="A37" s="57" t="s">
        <v>23</v>
      </c>
      <c r="B37" s="47">
        <f t="shared" si="10"/>
        <v>100</v>
      </c>
      <c r="C37" s="63" t="s">
        <v>34</v>
      </c>
      <c r="D37" s="63">
        <f t="shared" si="10"/>
        <v>76.901023890784984</v>
      </c>
      <c r="E37" s="63" t="s">
        <v>34</v>
      </c>
      <c r="F37" s="63">
        <f t="shared" si="10"/>
        <v>3.5221843003412969</v>
      </c>
      <c r="G37" s="63">
        <f t="shared" si="10"/>
        <v>4.914675767918089</v>
      </c>
      <c r="H37" s="47">
        <f t="shared" si="11"/>
        <v>100</v>
      </c>
      <c r="I37" s="63">
        <f t="shared" si="11"/>
        <v>4.0913415794481445</v>
      </c>
      <c r="J37" s="63">
        <f t="shared" si="11"/>
        <v>73.632254995242633</v>
      </c>
      <c r="K37" s="63">
        <f t="shared" si="11"/>
        <v>11.477164605137963</v>
      </c>
      <c r="L37" s="63">
        <f t="shared" si="11"/>
        <v>4.0675547098001905</v>
      </c>
      <c r="M37" s="63">
        <f t="shared" si="11"/>
        <v>6.7316841103710754</v>
      </c>
      <c r="N37" s="47" t="s">
        <v>81</v>
      </c>
      <c r="O37" s="50" t="s">
        <v>34</v>
      </c>
      <c r="P37" s="50">
        <f t="shared" si="9"/>
        <v>-3.2687688955423511</v>
      </c>
      <c r="Q37" s="50" t="s">
        <v>34</v>
      </c>
      <c r="R37" s="50">
        <f t="shared" si="9"/>
        <v>0.54537040945889359</v>
      </c>
      <c r="S37" s="50">
        <f t="shared" si="9"/>
        <v>1.8170083424529864</v>
      </c>
    </row>
    <row r="38" spans="1:19" ht="14.5" customHeight="1">
      <c r="A38" s="58" t="s">
        <v>24</v>
      </c>
      <c r="B38" s="46">
        <f t="shared" si="10"/>
        <v>100</v>
      </c>
      <c r="C38" s="62">
        <f t="shared" si="10"/>
        <v>2.0056516644841134</v>
      </c>
      <c r="D38" s="62">
        <f t="shared" si="10"/>
        <v>79.481701013164241</v>
      </c>
      <c r="E38" s="62" t="s">
        <v>34</v>
      </c>
      <c r="F38" s="62" t="s">
        <v>34</v>
      </c>
      <c r="G38" s="62">
        <f t="shared" si="10"/>
        <v>6.499414156730305</v>
      </c>
      <c r="H38" s="46">
        <f t="shared" si="11"/>
        <v>100</v>
      </c>
      <c r="I38" s="62">
        <f t="shared" si="11"/>
        <v>3.1941943002436699</v>
      </c>
      <c r="J38" s="62">
        <f t="shared" si="11"/>
        <v>73.959105837482781</v>
      </c>
      <c r="K38" s="62">
        <f t="shared" si="11"/>
        <v>9.3018328212734396</v>
      </c>
      <c r="L38" s="62">
        <f t="shared" si="11"/>
        <v>4.5979446975315179</v>
      </c>
      <c r="M38" s="62">
        <f t="shared" si="11"/>
        <v>8.9469223434685876</v>
      </c>
      <c r="N38" s="46" t="s">
        <v>81</v>
      </c>
      <c r="O38" s="39">
        <f t="shared" si="9"/>
        <v>1.1885426357595565</v>
      </c>
      <c r="P38" s="39">
        <f t="shared" si="9"/>
        <v>-5.5225951756814595</v>
      </c>
      <c r="Q38" s="39" t="s">
        <v>34</v>
      </c>
      <c r="R38" s="39" t="s">
        <v>34</v>
      </c>
      <c r="S38" s="39">
        <f t="shared" si="9"/>
        <v>2.4475081867382826</v>
      </c>
    </row>
    <row r="39" spans="1:19" ht="14.5" customHeight="1">
      <c r="A39" s="57" t="s">
        <v>25</v>
      </c>
      <c r="B39" s="48">
        <f t="shared" si="10"/>
        <v>100</v>
      </c>
      <c r="C39" s="61">
        <f t="shared" si="10"/>
        <v>1.7098303848258254</v>
      </c>
      <c r="D39" s="61">
        <f t="shared" si="10"/>
        <v>51.842057267919024</v>
      </c>
      <c r="E39" s="61">
        <f t="shared" si="10"/>
        <v>39.73189859565931</v>
      </c>
      <c r="F39" s="61">
        <f t="shared" si="10"/>
        <v>2.2068210833485318</v>
      </c>
      <c r="G39" s="61">
        <f t="shared" si="10"/>
        <v>4.50939266824731</v>
      </c>
      <c r="H39" s="48">
        <f t="shared" si="11"/>
        <v>100</v>
      </c>
      <c r="I39" s="61">
        <f t="shared" si="11"/>
        <v>2.7575517266238916</v>
      </c>
      <c r="J39" s="61">
        <f t="shared" si="11"/>
        <v>49.513373224713433</v>
      </c>
      <c r="K39" s="61">
        <f t="shared" si="11"/>
        <v>39.175257731958766</v>
      </c>
      <c r="L39" s="61">
        <f t="shared" si="11"/>
        <v>3.3126667147285702</v>
      </c>
      <c r="M39" s="61">
        <f t="shared" si="11"/>
        <v>5.2411506019753444</v>
      </c>
      <c r="N39" s="48" t="s">
        <v>81</v>
      </c>
      <c r="O39" s="38">
        <f t="shared" si="9"/>
        <v>1.0477213417980662</v>
      </c>
      <c r="P39" s="38">
        <f t="shared" si="9"/>
        <v>-2.3286840432055911</v>
      </c>
      <c r="Q39" s="38">
        <f t="shared" si="9"/>
        <v>-0.55664086370054378</v>
      </c>
      <c r="R39" s="38">
        <f t="shared" si="9"/>
        <v>1.1058456313800384</v>
      </c>
      <c r="S39" s="38">
        <f t="shared" si="9"/>
        <v>0.73175793372803444</v>
      </c>
    </row>
    <row r="40" spans="1:19" ht="14.5" customHeight="1">
      <c r="A40" s="58" t="s">
        <v>26</v>
      </c>
      <c r="B40" s="46">
        <f t="shared" si="10"/>
        <v>100</v>
      </c>
      <c r="C40" s="62" t="s">
        <v>34</v>
      </c>
      <c r="D40" s="62">
        <f t="shared" si="10"/>
        <v>70.170585523282625</v>
      </c>
      <c r="E40" s="62">
        <f t="shared" si="10"/>
        <v>20.562471184877825</v>
      </c>
      <c r="F40" s="62" t="s">
        <v>34</v>
      </c>
      <c r="G40" s="62">
        <f t="shared" si="10"/>
        <v>4.9792531120331951</v>
      </c>
      <c r="H40" s="46">
        <f t="shared" si="11"/>
        <v>100</v>
      </c>
      <c r="I40" s="62">
        <f t="shared" si="11"/>
        <v>1.6287878787878789</v>
      </c>
      <c r="J40" s="62">
        <f t="shared" si="11"/>
        <v>69.772727272727266</v>
      </c>
      <c r="K40" s="62">
        <f t="shared" si="11"/>
        <v>18.446969696969695</v>
      </c>
      <c r="L40" s="62">
        <f t="shared" si="11"/>
        <v>2.6515151515151514</v>
      </c>
      <c r="M40" s="62">
        <f t="shared" si="11"/>
        <v>7.5</v>
      </c>
      <c r="N40" s="46" t="s">
        <v>81</v>
      </c>
      <c r="O40" s="39" t="s">
        <v>34</v>
      </c>
      <c r="P40" s="39">
        <f t="shared" si="9"/>
        <v>-0.39785825055535895</v>
      </c>
      <c r="Q40" s="39">
        <f t="shared" si="9"/>
        <v>-2.11550148790813</v>
      </c>
      <c r="R40" s="39" t="s">
        <v>34</v>
      </c>
      <c r="S40" s="39">
        <f t="shared" si="9"/>
        <v>2.5207468879668049</v>
      </c>
    </row>
    <row r="41" spans="1:19" ht="14.5" customHeight="1">
      <c r="A41" s="53" t="s">
        <v>14</v>
      </c>
      <c r="B41" s="48">
        <f t="shared" si="10"/>
        <v>100</v>
      </c>
      <c r="C41" s="61">
        <f t="shared" si="10"/>
        <v>5.5606617647058822</v>
      </c>
      <c r="D41" s="61">
        <f t="shared" si="10"/>
        <v>84.053308823529406</v>
      </c>
      <c r="E41" s="61">
        <f t="shared" si="10"/>
        <v>0.91911764705882348</v>
      </c>
      <c r="F41" s="61">
        <f t="shared" si="10"/>
        <v>4.0900735294117645</v>
      </c>
      <c r="G41" s="61">
        <f t="shared" si="10"/>
        <v>5.3768382352941178</v>
      </c>
      <c r="H41" s="48">
        <f t="shared" si="11"/>
        <v>100</v>
      </c>
      <c r="I41" s="61">
        <f t="shared" si="11"/>
        <v>7.1512309495896833</v>
      </c>
      <c r="J41" s="61">
        <f t="shared" si="11"/>
        <v>80.695584212583043</v>
      </c>
      <c r="K41" s="61">
        <f t="shared" si="11"/>
        <v>1.6412661195779601</v>
      </c>
      <c r="L41" s="61">
        <f t="shared" si="11"/>
        <v>5.1191871824931612</v>
      </c>
      <c r="M41" s="61">
        <f t="shared" si="11"/>
        <v>5.3927315357561545</v>
      </c>
      <c r="N41" s="48" t="s">
        <v>81</v>
      </c>
      <c r="O41" s="38">
        <f t="shared" si="9"/>
        <v>1.5905691848838011</v>
      </c>
      <c r="P41" s="38">
        <f t="shared" si="9"/>
        <v>-3.357724610946363</v>
      </c>
      <c r="Q41" s="38">
        <f t="shared" si="9"/>
        <v>0.72214847251913661</v>
      </c>
      <c r="R41" s="38">
        <f t="shared" si="9"/>
        <v>1.0291136530813967</v>
      </c>
      <c r="S41" s="38">
        <f t="shared" si="9"/>
        <v>1.5893300462036741E-2</v>
      </c>
    </row>
    <row r="42" spans="1:19" ht="14.5" customHeight="1">
      <c r="A42" s="58" t="s">
        <v>27</v>
      </c>
      <c r="B42" s="46">
        <f t="shared" si="10"/>
        <v>100</v>
      </c>
      <c r="C42" s="62">
        <f t="shared" si="10"/>
        <v>7.4211502782931351</v>
      </c>
      <c r="D42" s="62">
        <f t="shared" si="10"/>
        <v>84.044526901669755</v>
      </c>
      <c r="E42" s="62">
        <f t="shared" si="10"/>
        <v>1.484230055658627</v>
      </c>
      <c r="F42" s="62">
        <f t="shared" si="10"/>
        <v>3.5250463821892395</v>
      </c>
      <c r="G42" s="62">
        <f t="shared" si="10"/>
        <v>3.5250463821892395</v>
      </c>
      <c r="H42" s="46">
        <f t="shared" si="11"/>
        <v>100</v>
      </c>
      <c r="I42" s="62" t="s">
        <v>34</v>
      </c>
      <c r="J42" s="62">
        <f t="shared" si="11"/>
        <v>79.647435897435898</v>
      </c>
      <c r="K42" s="62">
        <f t="shared" si="11"/>
        <v>0.64102564102564108</v>
      </c>
      <c r="L42" s="62" t="s">
        <v>34</v>
      </c>
      <c r="M42" s="62">
        <f t="shared" si="11"/>
        <v>6.5705128205128203</v>
      </c>
      <c r="N42" s="46" t="s">
        <v>81</v>
      </c>
      <c r="O42" s="39" t="s">
        <v>34</v>
      </c>
      <c r="P42" s="39">
        <f t="shared" si="9"/>
        <v>-4.3970910042338573</v>
      </c>
      <c r="Q42" s="39">
        <f t="shared" si="9"/>
        <v>-0.8432044146329859</v>
      </c>
      <c r="R42" s="39" t="s">
        <v>34</v>
      </c>
      <c r="S42" s="39">
        <f t="shared" si="9"/>
        <v>3.0454664383235808</v>
      </c>
    </row>
    <row r="43" spans="1:19" ht="14.5" customHeight="1">
      <c r="A43" s="57" t="s">
        <v>28</v>
      </c>
      <c r="B43" s="48">
        <f t="shared" si="10"/>
        <v>100</v>
      </c>
      <c r="C43" s="61">
        <f t="shared" si="10"/>
        <v>7.4380165289256199</v>
      </c>
      <c r="D43" s="61">
        <f t="shared" si="10"/>
        <v>85.123966942148755</v>
      </c>
      <c r="E43" s="61" t="s">
        <v>34</v>
      </c>
      <c r="F43" s="61">
        <f t="shared" si="10"/>
        <v>3.3057851239669422</v>
      </c>
      <c r="G43" s="61" t="s">
        <v>34</v>
      </c>
      <c r="H43" s="48">
        <f t="shared" si="11"/>
        <v>100</v>
      </c>
      <c r="I43" s="61">
        <f t="shared" si="11"/>
        <v>5.3191489361702127</v>
      </c>
      <c r="J43" s="61">
        <f t="shared" si="11"/>
        <v>85.638297872340431</v>
      </c>
      <c r="K43" s="61" t="s">
        <v>34</v>
      </c>
      <c r="L43" s="61" t="s">
        <v>34</v>
      </c>
      <c r="M43" s="61">
        <f t="shared" si="11"/>
        <v>6.9148936170212769</v>
      </c>
      <c r="N43" s="48" t="s">
        <v>81</v>
      </c>
      <c r="O43" s="38">
        <f t="shared" si="9"/>
        <v>-2.1188675927554073</v>
      </c>
      <c r="P43" s="38">
        <f t="shared" si="9"/>
        <v>0.51433093019167586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10"/>
        <v>100</v>
      </c>
      <c r="C44" s="64">
        <f t="shared" si="10"/>
        <v>7.329842931937173</v>
      </c>
      <c r="D44" s="64">
        <f t="shared" si="10"/>
        <v>76.439790575916234</v>
      </c>
      <c r="E44" s="64" t="s">
        <v>34</v>
      </c>
      <c r="F44" s="64">
        <f t="shared" si="10"/>
        <v>6.2827225130890056</v>
      </c>
      <c r="G44" s="64" t="s">
        <v>34</v>
      </c>
      <c r="H44" s="45">
        <f t="shared" si="11"/>
        <v>100</v>
      </c>
      <c r="I44" s="64">
        <f t="shared" si="11"/>
        <v>6.5116279069767442</v>
      </c>
      <c r="J44" s="64">
        <f t="shared" si="11"/>
        <v>77.20930232558139</v>
      </c>
      <c r="K44" s="64" t="s">
        <v>34</v>
      </c>
      <c r="L44" s="64" t="s">
        <v>34</v>
      </c>
      <c r="M44" s="64">
        <f t="shared" si="11"/>
        <v>9.3023255813953494</v>
      </c>
      <c r="N44" s="45" t="s">
        <v>81</v>
      </c>
      <c r="O44" s="51">
        <f t="shared" si="9"/>
        <v>-0.81821502496042875</v>
      </c>
      <c r="P44" s="51">
        <f t="shared" si="9"/>
        <v>0.76951174966515623</v>
      </c>
      <c r="Q44" s="39" t="s">
        <v>34</v>
      </c>
      <c r="R44" s="39" t="s">
        <v>34</v>
      </c>
      <c r="S44" s="39" t="s">
        <v>34</v>
      </c>
    </row>
    <row r="45" spans="1:19" ht="14.5" customHeight="1">
      <c r="A45" s="57" t="s">
        <v>30</v>
      </c>
      <c r="B45" s="47">
        <f t="shared" si="10"/>
        <v>100</v>
      </c>
      <c r="C45" s="63">
        <f t="shared" si="10"/>
        <v>4.5977011494252871</v>
      </c>
      <c r="D45" s="63">
        <f t="shared" si="10"/>
        <v>82.068965517241381</v>
      </c>
      <c r="E45" s="63">
        <f t="shared" si="10"/>
        <v>0.68965517241379315</v>
      </c>
      <c r="F45" s="63">
        <f t="shared" si="10"/>
        <v>7.1264367816091951</v>
      </c>
      <c r="G45" s="63">
        <f t="shared" si="10"/>
        <v>5.5172413793103452</v>
      </c>
      <c r="H45" s="47">
        <f t="shared" si="11"/>
        <v>100</v>
      </c>
      <c r="I45" s="63">
        <f t="shared" si="11"/>
        <v>8.3333333333333339</v>
      </c>
      <c r="J45" s="63">
        <f t="shared" si="11"/>
        <v>74.780701754385959</v>
      </c>
      <c r="K45" s="63" t="s">
        <v>34</v>
      </c>
      <c r="L45" s="63">
        <f t="shared" si="11"/>
        <v>9.2105263157894743</v>
      </c>
      <c r="M45" s="63" t="s">
        <v>34</v>
      </c>
      <c r="N45" s="47" t="s">
        <v>81</v>
      </c>
      <c r="O45" s="50">
        <f t="shared" si="9"/>
        <v>3.7356321839080469</v>
      </c>
      <c r="P45" s="50">
        <f t="shared" si="9"/>
        <v>-7.2882637628554221</v>
      </c>
      <c r="Q45" s="50" t="s">
        <v>34</v>
      </c>
      <c r="R45" s="50">
        <f t="shared" si="9"/>
        <v>2.0840895341802792</v>
      </c>
      <c r="S45" s="50" t="s">
        <v>34</v>
      </c>
    </row>
    <row r="46" spans="1:19" ht="14.5" customHeight="1">
      <c r="A46" s="58" t="s">
        <v>31</v>
      </c>
      <c r="B46" s="46">
        <f t="shared" ref="B46:G47" si="12">B26*100/$B26</f>
        <v>100</v>
      </c>
      <c r="C46" s="62">
        <f t="shared" si="12"/>
        <v>5.3003533568904597</v>
      </c>
      <c r="D46" s="62">
        <f t="shared" si="12"/>
        <v>82.685512367491171</v>
      </c>
      <c r="E46" s="62">
        <f t="shared" si="12"/>
        <v>1.4134275618374559</v>
      </c>
      <c r="F46" s="62">
        <f t="shared" si="12"/>
        <v>4.5936395759717312</v>
      </c>
      <c r="G46" s="62">
        <f t="shared" si="12"/>
        <v>6.0070671378091873</v>
      </c>
      <c r="H46" s="46">
        <f t="shared" ref="H46:M47" si="13">H26*100/$H26</f>
        <v>100</v>
      </c>
      <c r="I46" s="62">
        <f t="shared" si="13"/>
        <v>7.1225071225071224</v>
      </c>
      <c r="J46" s="62">
        <f t="shared" si="13"/>
        <v>75.213675213675216</v>
      </c>
      <c r="K46" s="62">
        <f t="shared" si="13"/>
        <v>1.9943019943019944</v>
      </c>
      <c r="L46" s="62">
        <f t="shared" si="13"/>
        <v>9.6866096866096871</v>
      </c>
      <c r="M46" s="62">
        <f t="shared" si="13"/>
        <v>5.982905982905983</v>
      </c>
      <c r="N46" s="46" t="s">
        <v>81</v>
      </c>
      <c r="O46" s="39">
        <f t="shared" si="9"/>
        <v>1.8221537656166626</v>
      </c>
      <c r="P46" s="39">
        <f t="shared" si="9"/>
        <v>-7.4718371538159545</v>
      </c>
      <c r="Q46" s="39">
        <f t="shared" si="9"/>
        <v>0.58087443246453851</v>
      </c>
      <c r="R46" s="39">
        <f t="shared" si="9"/>
        <v>5.0929701106379559</v>
      </c>
      <c r="S46" s="39">
        <f t="shared" si="9"/>
        <v>-2.4161154903204363E-2</v>
      </c>
    </row>
    <row r="47" spans="1:19" ht="14.5" customHeight="1">
      <c r="A47" s="57" t="s">
        <v>32</v>
      </c>
      <c r="B47" s="48">
        <f t="shared" si="12"/>
        <v>100</v>
      </c>
      <c r="C47" s="61">
        <f t="shared" si="12"/>
        <v>3.7891268533772653</v>
      </c>
      <c r="D47" s="61">
        <f t="shared" si="12"/>
        <v>88.303130148270185</v>
      </c>
      <c r="E47" s="61">
        <f t="shared" si="12"/>
        <v>0.49423393739703458</v>
      </c>
      <c r="F47" s="61">
        <f t="shared" si="12"/>
        <v>1.6474464579901154</v>
      </c>
      <c r="G47" s="61">
        <f t="shared" si="12"/>
        <v>5.7660626029654036</v>
      </c>
      <c r="H47" s="48">
        <f t="shared" si="13"/>
        <v>100</v>
      </c>
      <c r="I47" s="61">
        <f t="shared" si="13"/>
        <v>4.9655172413793105</v>
      </c>
      <c r="J47" s="61">
        <f t="shared" si="13"/>
        <v>87.724137931034477</v>
      </c>
      <c r="K47" s="61">
        <f t="shared" si="13"/>
        <v>3.5862068965517242</v>
      </c>
      <c r="L47" s="61">
        <f t="shared" si="13"/>
        <v>2.4827586206896552</v>
      </c>
      <c r="M47" s="61">
        <f t="shared" si="13"/>
        <v>1.2413793103448276</v>
      </c>
      <c r="N47" s="48" t="s">
        <v>81</v>
      </c>
      <c r="O47" s="38">
        <f t="shared" si="9"/>
        <v>1.1763903880020452</v>
      </c>
      <c r="P47" s="38">
        <f t="shared" si="9"/>
        <v>-0.57899221723570804</v>
      </c>
      <c r="Q47" s="38">
        <f t="shared" si="9"/>
        <v>3.0919729591546896</v>
      </c>
      <c r="R47" s="38">
        <f t="shared" si="9"/>
        <v>0.8353121626995399</v>
      </c>
      <c r="S47" s="38">
        <f t="shared" si="9"/>
        <v>-4.5246832926205762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D60" sqref="D60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72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22250</v>
      </c>
      <c r="C9" s="47">
        <f>C10+C21</f>
        <v>893</v>
      </c>
      <c r="D9" s="47">
        <f t="shared" ref="D9:M9" si="0">D10+D21</f>
        <v>16465</v>
      </c>
      <c r="E9" s="47">
        <f t="shared" si="0"/>
        <v>2635</v>
      </c>
      <c r="F9" s="47">
        <f t="shared" si="0"/>
        <v>943</v>
      </c>
      <c r="G9" s="47">
        <f t="shared" si="0"/>
        <v>1314</v>
      </c>
      <c r="H9" s="47">
        <f t="shared" si="0"/>
        <v>28218</v>
      </c>
      <c r="I9" s="47">
        <f t="shared" si="0"/>
        <v>1567</v>
      </c>
      <c r="J9" s="47">
        <f t="shared" si="0"/>
        <v>19939</v>
      </c>
      <c r="K9" s="47">
        <f t="shared" si="0"/>
        <v>3588</v>
      </c>
      <c r="L9" s="47">
        <f t="shared" si="0"/>
        <v>1231</v>
      </c>
      <c r="M9" s="47">
        <f t="shared" si="0"/>
        <v>1893</v>
      </c>
      <c r="N9" s="31">
        <f>H9-B9</f>
        <v>5968</v>
      </c>
      <c r="O9" s="31">
        <f t="shared" ref="O9:S24" si="1">I9-C9</f>
        <v>674</v>
      </c>
      <c r="P9" s="31">
        <f t="shared" si="1"/>
        <v>3474</v>
      </c>
      <c r="Q9" s="31">
        <f t="shared" si="1"/>
        <v>953</v>
      </c>
      <c r="R9" s="31">
        <f t="shared" si="1"/>
        <v>288</v>
      </c>
      <c r="S9" s="31">
        <f t="shared" si="1"/>
        <v>579</v>
      </c>
    </row>
    <row r="10" spans="1:19" ht="14.5" customHeight="1">
      <c r="A10" s="54" t="s">
        <v>13</v>
      </c>
      <c r="B10" s="46">
        <f>SUM(C10:G10)</f>
        <v>14554</v>
      </c>
      <c r="C10" s="46">
        <v>630</v>
      </c>
      <c r="D10" s="46">
        <v>9531</v>
      </c>
      <c r="E10" s="46">
        <v>2572</v>
      </c>
      <c r="F10" s="46">
        <v>731</v>
      </c>
      <c r="G10" s="46">
        <v>1090</v>
      </c>
      <c r="H10" s="46">
        <f>SUM(I10:M10)</f>
        <v>19373</v>
      </c>
      <c r="I10" s="46">
        <v>1102</v>
      </c>
      <c r="J10" s="46">
        <v>12175</v>
      </c>
      <c r="K10" s="46">
        <v>3459</v>
      </c>
      <c r="L10" s="46">
        <v>1037</v>
      </c>
      <c r="M10" s="46">
        <v>1600</v>
      </c>
      <c r="N10" s="32">
        <f t="shared" ref="N10:S27" si="2">H10-B10</f>
        <v>4819</v>
      </c>
      <c r="O10" s="32">
        <f t="shared" si="1"/>
        <v>472</v>
      </c>
      <c r="P10" s="32">
        <f t="shared" si="1"/>
        <v>2644</v>
      </c>
      <c r="Q10" s="32">
        <f t="shared" si="1"/>
        <v>887</v>
      </c>
      <c r="R10" s="32">
        <f t="shared" si="1"/>
        <v>306</v>
      </c>
      <c r="S10" s="32">
        <f t="shared" si="1"/>
        <v>510</v>
      </c>
    </row>
    <row r="11" spans="1:19" ht="14.5" customHeight="1">
      <c r="A11" s="57" t="s">
        <v>17</v>
      </c>
      <c r="B11" s="48">
        <f>SUM(C11:G11)</f>
        <v>1021</v>
      </c>
      <c r="C11" s="48">
        <v>45</v>
      </c>
      <c r="D11" s="48">
        <v>685</v>
      </c>
      <c r="E11" s="48">
        <v>251</v>
      </c>
      <c r="F11" s="48">
        <v>19</v>
      </c>
      <c r="G11" s="48">
        <v>21</v>
      </c>
      <c r="H11" s="48">
        <f t="shared" ref="H11:H20" si="3">SUM(I11:M11)</f>
        <v>1307</v>
      </c>
      <c r="I11" s="48">
        <v>67</v>
      </c>
      <c r="J11" s="48">
        <v>826</v>
      </c>
      <c r="K11" s="48">
        <v>344</v>
      </c>
      <c r="L11" s="48">
        <v>34</v>
      </c>
      <c r="M11" s="48">
        <v>36</v>
      </c>
      <c r="N11" s="33">
        <f t="shared" si="2"/>
        <v>286</v>
      </c>
      <c r="O11" s="33">
        <f t="shared" si="1"/>
        <v>22</v>
      </c>
      <c r="P11" s="33">
        <f t="shared" si="1"/>
        <v>141</v>
      </c>
      <c r="Q11" s="33">
        <f t="shared" si="1"/>
        <v>93</v>
      </c>
      <c r="R11" s="33">
        <f t="shared" si="1"/>
        <v>15</v>
      </c>
      <c r="S11" s="33">
        <f t="shared" si="1"/>
        <v>15</v>
      </c>
    </row>
    <row r="12" spans="1:19" ht="14.5" customHeight="1">
      <c r="A12" s="58" t="s">
        <v>18</v>
      </c>
      <c r="B12" s="46">
        <f t="shared" ref="B12:B19" si="4">SUM(C12:G12)</f>
        <v>295</v>
      </c>
      <c r="C12" s="46">
        <v>34</v>
      </c>
      <c r="D12" s="46">
        <v>190</v>
      </c>
      <c r="E12" s="46">
        <v>57</v>
      </c>
      <c r="F12" s="46">
        <v>6</v>
      </c>
      <c r="G12" s="46">
        <v>8</v>
      </c>
      <c r="H12" s="46">
        <f t="shared" si="3"/>
        <v>313</v>
      </c>
      <c r="I12" s="46">
        <v>26</v>
      </c>
      <c r="J12" s="46">
        <v>192</v>
      </c>
      <c r="K12" s="46">
        <v>72</v>
      </c>
      <c r="L12" s="46">
        <v>16</v>
      </c>
      <c r="M12" s="46">
        <v>7</v>
      </c>
      <c r="N12" s="32">
        <f t="shared" si="2"/>
        <v>18</v>
      </c>
      <c r="O12" s="32">
        <f t="shared" si="1"/>
        <v>-8</v>
      </c>
      <c r="P12" s="32">
        <f t="shared" si="1"/>
        <v>2</v>
      </c>
      <c r="Q12" s="32">
        <f t="shared" si="1"/>
        <v>15</v>
      </c>
      <c r="R12" s="32">
        <f t="shared" si="1"/>
        <v>10</v>
      </c>
      <c r="S12" s="32">
        <f t="shared" si="1"/>
        <v>-1</v>
      </c>
    </row>
    <row r="13" spans="1:19" ht="14.5" customHeight="1">
      <c r="A13" s="57" t="s">
        <v>19</v>
      </c>
      <c r="B13" s="48">
        <f t="shared" si="4"/>
        <v>1820</v>
      </c>
      <c r="C13" s="48">
        <v>91</v>
      </c>
      <c r="D13" s="48">
        <v>1279</v>
      </c>
      <c r="E13" s="48">
        <v>229</v>
      </c>
      <c r="F13" s="48">
        <v>149</v>
      </c>
      <c r="G13" s="48">
        <v>72</v>
      </c>
      <c r="H13" s="48">
        <f t="shared" si="3"/>
        <v>2184</v>
      </c>
      <c r="I13" s="48">
        <v>95</v>
      </c>
      <c r="J13" s="48">
        <v>1467</v>
      </c>
      <c r="K13" s="48">
        <v>360</v>
      </c>
      <c r="L13" s="48">
        <v>160</v>
      </c>
      <c r="M13" s="48">
        <v>102</v>
      </c>
      <c r="N13" s="33">
        <f t="shared" si="2"/>
        <v>364</v>
      </c>
      <c r="O13" s="33">
        <f t="shared" si="1"/>
        <v>4</v>
      </c>
      <c r="P13" s="33">
        <f t="shared" si="1"/>
        <v>188</v>
      </c>
      <c r="Q13" s="33">
        <f t="shared" si="1"/>
        <v>131</v>
      </c>
      <c r="R13" s="33">
        <f t="shared" si="1"/>
        <v>11</v>
      </c>
      <c r="S13" s="33">
        <f t="shared" si="1"/>
        <v>30</v>
      </c>
    </row>
    <row r="14" spans="1:19" ht="14.5" customHeight="1">
      <c r="A14" s="58" t="s">
        <v>20</v>
      </c>
      <c r="B14" s="46">
        <f t="shared" si="4"/>
        <v>211</v>
      </c>
      <c r="C14" s="46">
        <v>7</v>
      </c>
      <c r="D14" s="46">
        <v>129</v>
      </c>
      <c r="E14" s="46">
        <v>34</v>
      </c>
      <c r="F14" s="46">
        <v>20</v>
      </c>
      <c r="G14" s="46">
        <v>21</v>
      </c>
      <c r="H14" s="46">
        <v>227</v>
      </c>
      <c r="I14" s="65" t="s">
        <v>34</v>
      </c>
      <c r="J14" s="46">
        <v>157</v>
      </c>
      <c r="K14" s="46">
        <v>37</v>
      </c>
      <c r="L14" s="46">
        <v>11</v>
      </c>
      <c r="M14" s="65" t="s">
        <v>34</v>
      </c>
      <c r="N14" s="32">
        <f t="shared" si="2"/>
        <v>16</v>
      </c>
      <c r="O14" s="32" t="s">
        <v>34</v>
      </c>
      <c r="P14" s="32">
        <f t="shared" si="1"/>
        <v>28</v>
      </c>
      <c r="Q14" s="32">
        <f t="shared" si="1"/>
        <v>3</v>
      </c>
      <c r="R14" s="32">
        <f t="shared" si="1"/>
        <v>-9</v>
      </c>
      <c r="S14" s="32" t="s">
        <v>34</v>
      </c>
    </row>
    <row r="15" spans="1:19" ht="14.5" customHeight="1">
      <c r="A15" s="57" t="s">
        <v>21</v>
      </c>
      <c r="B15" s="48">
        <f t="shared" si="4"/>
        <v>6511</v>
      </c>
      <c r="C15" s="48">
        <v>197</v>
      </c>
      <c r="D15" s="48">
        <v>4608</v>
      </c>
      <c r="E15" s="48">
        <v>793</v>
      </c>
      <c r="F15" s="48">
        <v>345</v>
      </c>
      <c r="G15" s="48">
        <v>568</v>
      </c>
      <c r="H15" s="48">
        <f t="shared" si="3"/>
        <v>8389</v>
      </c>
      <c r="I15" s="48">
        <v>439</v>
      </c>
      <c r="J15" s="48">
        <v>5964</v>
      </c>
      <c r="K15" s="48">
        <v>863</v>
      </c>
      <c r="L15" s="48">
        <v>392</v>
      </c>
      <c r="M15" s="48">
        <v>731</v>
      </c>
      <c r="N15" s="33">
        <f t="shared" si="2"/>
        <v>1878</v>
      </c>
      <c r="O15" s="33">
        <f t="shared" si="1"/>
        <v>242</v>
      </c>
      <c r="P15" s="33">
        <f t="shared" si="1"/>
        <v>1356</v>
      </c>
      <c r="Q15" s="33">
        <f t="shared" si="1"/>
        <v>70</v>
      </c>
      <c r="R15" s="33">
        <f t="shared" si="1"/>
        <v>47</v>
      </c>
      <c r="S15" s="33">
        <f t="shared" si="1"/>
        <v>163</v>
      </c>
    </row>
    <row r="16" spans="1:19" ht="14.5" customHeight="1">
      <c r="A16" s="58" t="s">
        <v>22</v>
      </c>
      <c r="B16" s="45">
        <f t="shared" si="4"/>
        <v>691</v>
      </c>
      <c r="C16" s="45">
        <v>46</v>
      </c>
      <c r="D16" s="45">
        <v>459</v>
      </c>
      <c r="E16" s="45">
        <v>40</v>
      </c>
      <c r="F16" s="45">
        <v>72</v>
      </c>
      <c r="G16" s="45">
        <v>74</v>
      </c>
      <c r="H16" s="45">
        <f t="shared" si="3"/>
        <v>1112</v>
      </c>
      <c r="I16" s="45">
        <v>93</v>
      </c>
      <c r="J16" s="45">
        <v>689</v>
      </c>
      <c r="K16" s="45">
        <v>49</v>
      </c>
      <c r="L16" s="45">
        <v>113</v>
      </c>
      <c r="M16" s="45">
        <v>168</v>
      </c>
      <c r="N16" s="34">
        <f t="shared" si="2"/>
        <v>421</v>
      </c>
      <c r="O16" s="34">
        <f t="shared" si="1"/>
        <v>47</v>
      </c>
      <c r="P16" s="34">
        <f t="shared" si="1"/>
        <v>230</v>
      </c>
      <c r="Q16" s="34">
        <f t="shared" si="1"/>
        <v>9</v>
      </c>
      <c r="R16" s="34">
        <f t="shared" si="1"/>
        <v>41</v>
      </c>
      <c r="S16" s="34">
        <f t="shared" si="1"/>
        <v>94</v>
      </c>
    </row>
    <row r="17" spans="1:19" ht="14.5" customHeight="1">
      <c r="A17" s="57" t="s">
        <v>23</v>
      </c>
      <c r="B17" s="47">
        <v>64</v>
      </c>
      <c r="C17" s="67" t="s">
        <v>34</v>
      </c>
      <c r="D17" s="47">
        <v>47</v>
      </c>
      <c r="E17" s="67" t="s">
        <v>34</v>
      </c>
      <c r="F17" s="47">
        <v>0</v>
      </c>
      <c r="G17" s="47">
        <v>9</v>
      </c>
      <c r="H17" s="47">
        <v>70</v>
      </c>
      <c r="I17" s="67" t="s">
        <v>34</v>
      </c>
      <c r="J17" s="47">
        <v>51</v>
      </c>
      <c r="K17" s="47">
        <v>7</v>
      </c>
      <c r="L17" s="47">
        <v>0</v>
      </c>
      <c r="M17" s="67" t="s">
        <v>34</v>
      </c>
      <c r="N17" s="31">
        <f t="shared" si="2"/>
        <v>6</v>
      </c>
      <c r="O17" s="31" t="s">
        <v>34</v>
      </c>
      <c r="P17" s="31">
        <f t="shared" si="1"/>
        <v>4</v>
      </c>
      <c r="Q17" s="31" t="s">
        <v>34</v>
      </c>
      <c r="R17" s="31">
        <f t="shared" si="1"/>
        <v>0</v>
      </c>
      <c r="S17" s="31" t="s">
        <v>34</v>
      </c>
    </row>
    <row r="18" spans="1:19" ht="14.5" customHeight="1">
      <c r="A18" s="58" t="s">
        <v>24</v>
      </c>
      <c r="B18" s="46">
        <v>701</v>
      </c>
      <c r="C18" s="46">
        <v>46</v>
      </c>
      <c r="D18" s="46">
        <v>456</v>
      </c>
      <c r="E18" s="46" t="s">
        <v>34</v>
      </c>
      <c r="F18" s="46" t="s">
        <v>34</v>
      </c>
      <c r="G18" s="46">
        <v>102</v>
      </c>
      <c r="H18" s="46">
        <f t="shared" si="3"/>
        <v>1137</v>
      </c>
      <c r="I18" s="46">
        <v>102</v>
      </c>
      <c r="J18" s="46">
        <v>621</v>
      </c>
      <c r="K18" s="46">
        <v>98</v>
      </c>
      <c r="L18" s="46">
        <v>146</v>
      </c>
      <c r="M18" s="46">
        <v>170</v>
      </c>
      <c r="N18" s="32">
        <f t="shared" si="2"/>
        <v>436</v>
      </c>
      <c r="O18" s="32">
        <f t="shared" si="1"/>
        <v>56</v>
      </c>
      <c r="P18" s="32">
        <f t="shared" si="1"/>
        <v>165</v>
      </c>
      <c r="Q18" s="32" t="s">
        <v>34</v>
      </c>
      <c r="R18" s="32" t="s">
        <v>34</v>
      </c>
      <c r="S18" s="32">
        <f t="shared" si="1"/>
        <v>68</v>
      </c>
    </row>
    <row r="19" spans="1:19" ht="14.5" customHeight="1">
      <c r="A19" s="57" t="s">
        <v>25</v>
      </c>
      <c r="B19" s="48">
        <f t="shared" si="4"/>
        <v>3004</v>
      </c>
      <c r="C19" s="48">
        <v>158</v>
      </c>
      <c r="D19" s="48">
        <v>1518</v>
      </c>
      <c r="E19" s="48">
        <v>1065</v>
      </c>
      <c r="F19" s="48">
        <v>63</v>
      </c>
      <c r="G19" s="48">
        <v>200</v>
      </c>
      <c r="H19" s="48">
        <f t="shared" si="3"/>
        <v>4253</v>
      </c>
      <c r="I19" s="48">
        <v>251</v>
      </c>
      <c r="J19" s="48">
        <v>1983</v>
      </c>
      <c r="K19" s="48">
        <v>1541</v>
      </c>
      <c r="L19" s="48">
        <v>155</v>
      </c>
      <c r="M19" s="48">
        <v>323</v>
      </c>
      <c r="N19" s="33">
        <f t="shared" si="2"/>
        <v>1249</v>
      </c>
      <c r="O19" s="33">
        <f t="shared" si="1"/>
        <v>93</v>
      </c>
      <c r="P19" s="33">
        <f t="shared" si="1"/>
        <v>465</v>
      </c>
      <c r="Q19" s="33">
        <f t="shared" si="1"/>
        <v>476</v>
      </c>
      <c r="R19" s="33">
        <f t="shared" si="1"/>
        <v>92</v>
      </c>
      <c r="S19" s="33">
        <f t="shared" si="1"/>
        <v>123</v>
      </c>
    </row>
    <row r="20" spans="1:19" ht="14.5" customHeight="1">
      <c r="A20" s="58" t="s">
        <v>26</v>
      </c>
      <c r="B20" s="46">
        <v>236</v>
      </c>
      <c r="C20" s="46" t="s">
        <v>35</v>
      </c>
      <c r="D20" s="46">
        <v>160</v>
      </c>
      <c r="E20" s="46">
        <v>51</v>
      </c>
      <c r="F20" s="46" t="s">
        <v>34</v>
      </c>
      <c r="G20" s="46">
        <v>15</v>
      </c>
      <c r="H20" s="46">
        <f t="shared" si="3"/>
        <v>381</v>
      </c>
      <c r="I20" s="46">
        <v>20</v>
      </c>
      <c r="J20" s="46">
        <v>225</v>
      </c>
      <c r="K20" s="46">
        <v>88</v>
      </c>
      <c r="L20" s="46">
        <v>10</v>
      </c>
      <c r="M20" s="46">
        <v>38</v>
      </c>
      <c r="N20" s="32">
        <f t="shared" si="2"/>
        <v>145</v>
      </c>
      <c r="O20" s="32" t="s">
        <v>34</v>
      </c>
      <c r="P20" s="32">
        <f t="shared" si="1"/>
        <v>65</v>
      </c>
      <c r="Q20" s="32">
        <f t="shared" si="1"/>
        <v>37</v>
      </c>
      <c r="R20" s="32" t="s">
        <v>34</v>
      </c>
      <c r="S20" s="32">
        <f t="shared" si="1"/>
        <v>23</v>
      </c>
    </row>
    <row r="21" spans="1:19" ht="14.5" customHeight="1">
      <c r="A21" s="53" t="s">
        <v>14</v>
      </c>
      <c r="B21" s="48">
        <f>SUM(C21:G21)</f>
        <v>7696</v>
      </c>
      <c r="C21" s="48">
        <v>263</v>
      </c>
      <c r="D21" s="48">
        <v>6934</v>
      </c>
      <c r="E21" s="48">
        <v>63</v>
      </c>
      <c r="F21" s="48">
        <v>212</v>
      </c>
      <c r="G21" s="48">
        <v>224</v>
      </c>
      <c r="H21" s="48">
        <f>SUM(I21:M21)</f>
        <v>8845</v>
      </c>
      <c r="I21" s="48">
        <v>465</v>
      </c>
      <c r="J21" s="48">
        <v>7764</v>
      </c>
      <c r="K21" s="48">
        <v>129</v>
      </c>
      <c r="L21" s="48">
        <v>194</v>
      </c>
      <c r="M21" s="48">
        <v>293</v>
      </c>
      <c r="N21" s="33">
        <f t="shared" si="2"/>
        <v>1149</v>
      </c>
      <c r="O21" s="33">
        <f t="shared" si="1"/>
        <v>202</v>
      </c>
      <c r="P21" s="33">
        <f t="shared" si="1"/>
        <v>830</v>
      </c>
      <c r="Q21" s="33">
        <f t="shared" si="1"/>
        <v>66</v>
      </c>
      <c r="R21" s="33">
        <f t="shared" si="1"/>
        <v>-18</v>
      </c>
      <c r="S21" s="33">
        <f t="shared" si="1"/>
        <v>69</v>
      </c>
    </row>
    <row r="22" spans="1:19" ht="14.5" customHeight="1">
      <c r="A22" s="58" t="s">
        <v>27</v>
      </c>
      <c r="B22" s="46">
        <f t="shared" ref="B22:B27" si="5">SUM(C22:G22)</f>
        <v>741</v>
      </c>
      <c r="C22" s="46">
        <v>21</v>
      </c>
      <c r="D22" s="46">
        <v>642</v>
      </c>
      <c r="E22" s="46">
        <v>7</v>
      </c>
      <c r="F22" s="46">
        <v>33</v>
      </c>
      <c r="G22" s="46">
        <v>38</v>
      </c>
      <c r="H22" s="46">
        <v>972</v>
      </c>
      <c r="I22" s="65" t="s">
        <v>34</v>
      </c>
      <c r="J22" s="46">
        <v>809</v>
      </c>
      <c r="K22" s="46">
        <v>9</v>
      </c>
      <c r="L22" s="46" t="s">
        <v>34</v>
      </c>
      <c r="M22" s="46">
        <v>88</v>
      </c>
      <c r="N22" s="32">
        <f t="shared" si="2"/>
        <v>231</v>
      </c>
      <c r="O22" s="32" t="s">
        <v>34</v>
      </c>
      <c r="P22" s="32">
        <f t="shared" si="1"/>
        <v>167</v>
      </c>
      <c r="Q22" s="32">
        <f t="shared" si="1"/>
        <v>2</v>
      </c>
      <c r="R22" s="32" t="s">
        <v>34</v>
      </c>
      <c r="S22" s="32">
        <f t="shared" si="1"/>
        <v>50</v>
      </c>
    </row>
    <row r="23" spans="1:19" ht="14.5" customHeight="1">
      <c r="A23" s="57" t="s">
        <v>28</v>
      </c>
      <c r="B23" s="48">
        <v>1284</v>
      </c>
      <c r="C23" s="48">
        <v>40</v>
      </c>
      <c r="D23" s="48">
        <v>1144</v>
      </c>
      <c r="E23" s="48" t="s">
        <v>34</v>
      </c>
      <c r="F23" s="48">
        <v>62</v>
      </c>
      <c r="G23" s="48" t="s">
        <v>34</v>
      </c>
      <c r="H23" s="48">
        <v>1228</v>
      </c>
      <c r="I23" s="48">
        <v>46</v>
      </c>
      <c r="J23" s="48">
        <v>1106</v>
      </c>
      <c r="K23" s="48" t="s">
        <v>34</v>
      </c>
      <c r="L23" s="48" t="s">
        <v>34</v>
      </c>
      <c r="M23" s="48">
        <v>45</v>
      </c>
      <c r="N23" s="33">
        <f t="shared" si="2"/>
        <v>-56</v>
      </c>
      <c r="O23" s="33">
        <f t="shared" si="1"/>
        <v>6</v>
      </c>
      <c r="P23" s="33">
        <f t="shared" si="1"/>
        <v>-38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948</v>
      </c>
      <c r="C24" s="45">
        <v>19</v>
      </c>
      <c r="D24" s="45">
        <v>870</v>
      </c>
      <c r="E24" s="45" t="s">
        <v>34</v>
      </c>
      <c r="F24" s="45">
        <v>22</v>
      </c>
      <c r="G24" s="45" t="s">
        <v>34</v>
      </c>
      <c r="H24" s="45">
        <v>1175</v>
      </c>
      <c r="I24" s="45">
        <v>37</v>
      </c>
      <c r="J24" s="45">
        <v>1052</v>
      </c>
      <c r="K24" s="45" t="s">
        <v>34</v>
      </c>
      <c r="L24" s="45" t="s">
        <v>34</v>
      </c>
      <c r="M24" s="45">
        <v>33</v>
      </c>
      <c r="N24" s="34">
        <f t="shared" si="2"/>
        <v>227</v>
      </c>
      <c r="O24" s="34">
        <f t="shared" si="1"/>
        <v>18</v>
      </c>
      <c r="P24" s="34">
        <f t="shared" si="1"/>
        <v>182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5"/>
        <v>2085</v>
      </c>
      <c r="C25" s="47">
        <v>105</v>
      </c>
      <c r="D25" s="47">
        <v>1857</v>
      </c>
      <c r="E25" s="47">
        <v>16</v>
      </c>
      <c r="F25" s="47">
        <v>58</v>
      </c>
      <c r="G25" s="47">
        <v>49</v>
      </c>
      <c r="H25" s="47">
        <v>2316</v>
      </c>
      <c r="I25" s="47">
        <v>171</v>
      </c>
      <c r="J25" s="47">
        <v>2027</v>
      </c>
      <c r="K25" s="47" t="s">
        <v>34</v>
      </c>
      <c r="L25" s="47">
        <v>37</v>
      </c>
      <c r="M25" s="47" t="s">
        <v>34</v>
      </c>
      <c r="N25" s="31">
        <f t="shared" si="2"/>
        <v>231</v>
      </c>
      <c r="O25" s="31">
        <f t="shared" si="2"/>
        <v>66</v>
      </c>
      <c r="P25" s="31">
        <f t="shared" si="2"/>
        <v>170</v>
      </c>
      <c r="Q25" s="31" t="s">
        <v>34</v>
      </c>
      <c r="R25" s="31">
        <f t="shared" si="2"/>
        <v>-21</v>
      </c>
      <c r="S25" s="31" t="s">
        <v>34</v>
      </c>
    </row>
    <row r="26" spans="1:19" ht="14.5" customHeight="1">
      <c r="A26" s="58" t="s">
        <v>31</v>
      </c>
      <c r="B26" s="46">
        <f t="shared" si="5"/>
        <v>693</v>
      </c>
      <c r="C26" s="46">
        <v>14</v>
      </c>
      <c r="D26" s="46">
        <v>639</v>
      </c>
      <c r="E26" s="46">
        <v>12</v>
      </c>
      <c r="F26" s="46">
        <v>8</v>
      </c>
      <c r="G26" s="46">
        <v>20</v>
      </c>
      <c r="H26" s="46">
        <f t="shared" ref="H26:H27" si="6">SUM(I26:M26)</f>
        <v>910</v>
      </c>
      <c r="I26" s="46">
        <v>35</v>
      </c>
      <c r="J26" s="46">
        <v>784</v>
      </c>
      <c r="K26" s="46">
        <v>48</v>
      </c>
      <c r="L26" s="46">
        <v>14</v>
      </c>
      <c r="M26" s="46">
        <v>29</v>
      </c>
      <c r="N26" s="32">
        <f t="shared" si="2"/>
        <v>217</v>
      </c>
      <c r="O26" s="32">
        <f t="shared" si="2"/>
        <v>21</v>
      </c>
      <c r="P26" s="32">
        <f t="shared" si="2"/>
        <v>145</v>
      </c>
      <c r="Q26" s="32">
        <f t="shared" si="2"/>
        <v>36</v>
      </c>
      <c r="R26" s="32">
        <f t="shared" si="2"/>
        <v>6</v>
      </c>
      <c r="S26" s="32">
        <f t="shared" si="2"/>
        <v>9</v>
      </c>
    </row>
    <row r="27" spans="1:19" ht="14.5" customHeight="1">
      <c r="A27" s="57" t="s">
        <v>32</v>
      </c>
      <c r="B27" s="48">
        <f t="shared" si="5"/>
        <v>1945</v>
      </c>
      <c r="C27" s="48">
        <v>64</v>
      </c>
      <c r="D27" s="48">
        <v>1782</v>
      </c>
      <c r="E27" s="48">
        <v>13</v>
      </c>
      <c r="F27" s="48">
        <v>29</v>
      </c>
      <c r="G27" s="48">
        <v>57</v>
      </c>
      <c r="H27" s="48">
        <f t="shared" si="6"/>
        <v>2244</v>
      </c>
      <c r="I27" s="48">
        <v>144</v>
      </c>
      <c r="J27" s="48">
        <v>1986</v>
      </c>
      <c r="K27" s="48">
        <v>39</v>
      </c>
      <c r="L27" s="48">
        <v>50</v>
      </c>
      <c r="M27" s="48">
        <v>25</v>
      </c>
      <c r="N27" s="33">
        <f t="shared" si="2"/>
        <v>299</v>
      </c>
      <c r="O27" s="33">
        <f t="shared" si="2"/>
        <v>80</v>
      </c>
      <c r="P27" s="33">
        <f t="shared" si="2"/>
        <v>204</v>
      </c>
      <c r="Q27" s="33">
        <f t="shared" si="2"/>
        <v>26</v>
      </c>
      <c r="R27" s="33">
        <f t="shared" si="2"/>
        <v>21</v>
      </c>
      <c r="S27" s="33">
        <f t="shared" si="2"/>
        <v>-32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7">C9*100/$B9</f>
        <v>4.0134831460674159</v>
      </c>
      <c r="D29" s="63">
        <f t="shared" si="7"/>
        <v>74</v>
      </c>
      <c r="E29" s="63">
        <f t="shared" si="7"/>
        <v>11.842696629213483</v>
      </c>
      <c r="F29" s="63">
        <f t="shared" si="7"/>
        <v>4.238202247191011</v>
      </c>
      <c r="G29" s="63">
        <f t="shared" si="7"/>
        <v>5.9056179775280899</v>
      </c>
      <c r="H29" s="47">
        <f>H9*100/$H9</f>
        <v>100</v>
      </c>
      <c r="I29" s="63">
        <f t="shared" ref="I29:M29" si="8">I9*100/$H9</f>
        <v>5.5531929973775602</v>
      </c>
      <c r="J29" s="63">
        <f t="shared" si="8"/>
        <v>70.660571266567445</v>
      </c>
      <c r="K29" s="63">
        <f t="shared" si="8"/>
        <v>12.715288113969807</v>
      </c>
      <c r="L29" s="63">
        <f t="shared" si="8"/>
        <v>4.3624636756680131</v>
      </c>
      <c r="M29" s="63">
        <f t="shared" si="8"/>
        <v>6.7084839464171804</v>
      </c>
      <c r="N29" s="47" t="s">
        <v>81</v>
      </c>
      <c r="O29" s="50">
        <f t="shared" ref="O29:S47" si="9">I29-C29</f>
        <v>1.5397098513101444</v>
      </c>
      <c r="P29" s="50">
        <f t="shared" si="9"/>
        <v>-3.3394287334325554</v>
      </c>
      <c r="Q29" s="50">
        <f t="shared" si="9"/>
        <v>0.87259148475632387</v>
      </c>
      <c r="R29" s="50">
        <f t="shared" si="9"/>
        <v>0.12426142847700206</v>
      </c>
      <c r="S29" s="50">
        <f t="shared" si="9"/>
        <v>0.80286596888909045</v>
      </c>
    </row>
    <row r="30" spans="1:19" ht="14.5" customHeight="1">
      <c r="A30" s="54" t="s">
        <v>13</v>
      </c>
      <c r="B30" s="46">
        <f t="shared" ref="B30:G45" si="10">B10*100/$B10</f>
        <v>100</v>
      </c>
      <c r="C30" s="62">
        <f t="shared" si="10"/>
        <v>4.3287068847052357</v>
      </c>
      <c r="D30" s="62">
        <f t="shared" si="10"/>
        <v>65.487151298612062</v>
      </c>
      <c r="E30" s="62">
        <f t="shared" si="10"/>
        <v>17.672117630891851</v>
      </c>
      <c r="F30" s="62">
        <f t="shared" si="10"/>
        <v>5.0226741789198845</v>
      </c>
      <c r="G30" s="62">
        <f t="shared" si="10"/>
        <v>7.4893500068709633</v>
      </c>
      <c r="H30" s="46">
        <f t="shared" ref="H30:M45" si="11">H10*100/$H10</f>
        <v>100</v>
      </c>
      <c r="I30" s="62">
        <f t="shared" si="11"/>
        <v>5.6883291178444226</v>
      </c>
      <c r="J30" s="62">
        <f t="shared" si="11"/>
        <v>62.845196923553402</v>
      </c>
      <c r="K30" s="62">
        <f t="shared" si="11"/>
        <v>17.854746296391884</v>
      </c>
      <c r="L30" s="62">
        <f t="shared" si="11"/>
        <v>5.3528106127084083</v>
      </c>
      <c r="M30" s="62">
        <f t="shared" si="11"/>
        <v>8.2589170495018838</v>
      </c>
      <c r="N30" s="46" t="s">
        <v>81</v>
      </c>
      <c r="O30" s="39">
        <f t="shared" si="9"/>
        <v>1.359622233139187</v>
      </c>
      <c r="P30" s="39">
        <f t="shared" si="9"/>
        <v>-2.6419543750586598</v>
      </c>
      <c r="Q30" s="39">
        <f t="shared" si="9"/>
        <v>0.18262866550003309</v>
      </c>
      <c r="R30" s="39">
        <f t="shared" si="9"/>
        <v>0.33013643378852375</v>
      </c>
      <c r="S30" s="39">
        <f t="shared" si="9"/>
        <v>0.76956704263092046</v>
      </c>
    </row>
    <row r="31" spans="1:19" ht="14.5" customHeight="1">
      <c r="A31" s="57" t="s">
        <v>17</v>
      </c>
      <c r="B31" s="48">
        <f t="shared" si="10"/>
        <v>100</v>
      </c>
      <c r="C31" s="61">
        <f t="shared" si="10"/>
        <v>4.4074436826640548</v>
      </c>
      <c r="D31" s="61">
        <f t="shared" si="10"/>
        <v>67.091087169441721</v>
      </c>
      <c r="E31" s="61">
        <f t="shared" si="10"/>
        <v>24.583741429970615</v>
      </c>
      <c r="F31" s="61">
        <f t="shared" si="10"/>
        <v>1.8609206660137121</v>
      </c>
      <c r="G31" s="61">
        <f t="shared" si="10"/>
        <v>2.0568070519098924</v>
      </c>
      <c r="H31" s="48">
        <f t="shared" si="11"/>
        <v>100</v>
      </c>
      <c r="I31" s="61">
        <f t="shared" si="11"/>
        <v>5.1262433052792655</v>
      </c>
      <c r="J31" s="61">
        <f t="shared" si="11"/>
        <v>63.198163733741396</v>
      </c>
      <c r="K31" s="61">
        <f t="shared" si="11"/>
        <v>26.319816373374138</v>
      </c>
      <c r="L31" s="61">
        <f t="shared" si="11"/>
        <v>2.6013771996939554</v>
      </c>
      <c r="M31" s="61">
        <f t="shared" si="11"/>
        <v>2.7543993879112469</v>
      </c>
      <c r="N31" s="48" t="s">
        <v>81</v>
      </c>
      <c r="O31" s="38">
        <f t="shared" si="9"/>
        <v>0.71879962261521069</v>
      </c>
      <c r="P31" s="38">
        <f t="shared" si="9"/>
        <v>-3.8929234357003253</v>
      </c>
      <c r="Q31" s="38">
        <f t="shared" si="9"/>
        <v>1.7360749434035228</v>
      </c>
      <c r="R31" s="38">
        <f t="shared" si="9"/>
        <v>0.74045653368024333</v>
      </c>
      <c r="S31" s="38">
        <f t="shared" si="9"/>
        <v>0.69759233600135451</v>
      </c>
    </row>
    <row r="32" spans="1:19" ht="14.5" customHeight="1">
      <c r="A32" s="58" t="s">
        <v>18</v>
      </c>
      <c r="B32" s="46">
        <f t="shared" si="10"/>
        <v>100</v>
      </c>
      <c r="C32" s="62">
        <f t="shared" si="10"/>
        <v>11.525423728813559</v>
      </c>
      <c r="D32" s="62">
        <f t="shared" si="10"/>
        <v>64.406779661016955</v>
      </c>
      <c r="E32" s="62">
        <f t="shared" si="10"/>
        <v>19.322033898305083</v>
      </c>
      <c r="F32" s="62">
        <f t="shared" si="10"/>
        <v>2.0338983050847457</v>
      </c>
      <c r="G32" s="62">
        <f t="shared" si="10"/>
        <v>2.7118644067796609</v>
      </c>
      <c r="H32" s="46">
        <f t="shared" si="11"/>
        <v>100</v>
      </c>
      <c r="I32" s="62">
        <f t="shared" si="11"/>
        <v>8.3067092651757193</v>
      </c>
      <c r="J32" s="62">
        <f t="shared" si="11"/>
        <v>61.341853035143771</v>
      </c>
      <c r="K32" s="62">
        <f t="shared" si="11"/>
        <v>23.003194888178914</v>
      </c>
      <c r="L32" s="62">
        <f t="shared" si="11"/>
        <v>5.1118210862619806</v>
      </c>
      <c r="M32" s="62">
        <f t="shared" si="11"/>
        <v>2.2364217252396168</v>
      </c>
      <c r="N32" s="46" t="s">
        <v>81</v>
      </c>
      <c r="O32" s="39">
        <f t="shared" si="9"/>
        <v>-3.2187144636378395</v>
      </c>
      <c r="P32" s="39">
        <f t="shared" si="9"/>
        <v>-3.0649266258731842</v>
      </c>
      <c r="Q32" s="39">
        <f t="shared" si="9"/>
        <v>3.6811609898738311</v>
      </c>
      <c r="R32" s="39">
        <f t="shared" si="9"/>
        <v>3.0779227811772349</v>
      </c>
      <c r="S32" s="39">
        <f t="shared" si="9"/>
        <v>-0.4754426815400441</v>
      </c>
    </row>
    <row r="33" spans="1:19" ht="14.5" customHeight="1">
      <c r="A33" s="57" t="s">
        <v>19</v>
      </c>
      <c r="B33" s="48">
        <f t="shared" si="10"/>
        <v>100</v>
      </c>
      <c r="C33" s="61">
        <f t="shared" si="10"/>
        <v>5</v>
      </c>
      <c r="D33" s="61">
        <f t="shared" si="10"/>
        <v>70.27472527472527</v>
      </c>
      <c r="E33" s="61">
        <f t="shared" si="10"/>
        <v>12.582417582417582</v>
      </c>
      <c r="F33" s="61">
        <f t="shared" si="10"/>
        <v>8.1868131868131861</v>
      </c>
      <c r="G33" s="61">
        <f t="shared" si="10"/>
        <v>3.9560439560439562</v>
      </c>
      <c r="H33" s="48">
        <f t="shared" si="11"/>
        <v>100</v>
      </c>
      <c r="I33" s="61">
        <f t="shared" si="11"/>
        <v>4.3498168498168495</v>
      </c>
      <c r="J33" s="61">
        <f t="shared" si="11"/>
        <v>67.170329670329664</v>
      </c>
      <c r="K33" s="61">
        <f t="shared" si="11"/>
        <v>16.483516483516482</v>
      </c>
      <c r="L33" s="61">
        <f t="shared" si="11"/>
        <v>7.3260073260073257</v>
      </c>
      <c r="M33" s="61">
        <f t="shared" si="11"/>
        <v>4.6703296703296706</v>
      </c>
      <c r="N33" s="48" t="s">
        <v>81</v>
      </c>
      <c r="O33" s="38">
        <f t="shared" si="9"/>
        <v>-0.65018315018315054</v>
      </c>
      <c r="P33" s="38">
        <f t="shared" si="9"/>
        <v>-3.1043956043956058</v>
      </c>
      <c r="Q33" s="38">
        <f t="shared" si="9"/>
        <v>3.9010989010988997</v>
      </c>
      <c r="R33" s="38">
        <f t="shared" si="9"/>
        <v>-0.86080586080586041</v>
      </c>
      <c r="S33" s="38">
        <f t="shared" si="9"/>
        <v>0.71428571428571441</v>
      </c>
    </row>
    <row r="34" spans="1:19" ht="14.5" customHeight="1">
      <c r="A34" s="58" t="s">
        <v>20</v>
      </c>
      <c r="B34" s="46">
        <f t="shared" si="10"/>
        <v>100</v>
      </c>
      <c r="C34" s="62">
        <f t="shared" si="10"/>
        <v>3.3175355450236967</v>
      </c>
      <c r="D34" s="62">
        <f t="shared" si="10"/>
        <v>61.137440758293842</v>
      </c>
      <c r="E34" s="62">
        <f t="shared" si="10"/>
        <v>16.113744075829384</v>
      </c>
      <c r="F34" s="62">
        <f t="shared" si="10"/>
        <v>9.4786729857819907</v>
      </c>
      <c r="G34" s="62">
        <f t="shared" si="10"/>
        <v>9.9526066350710902</v>
      </c>
      <c r="H34" s="46">
        <f t="shared" si="11"/>
        <v>100</v>
      </c>
      <c r="I34" s="62" t="s">
        <v>34</v>
      </c>
      <c r="J34" s="62">
        <f t="shared" si="11"/>
        <v>69.162995594713649</v>
      </c>
      <c r="K34" s="62">
        <f t="shared" si="11"/>
        <v>16.29955947136564</v>
      </c>
      <c r="L34" s="62">
        <f t="shared" si="11"/>
        <v>4.8458149779735686</v>
      </c>
      <c r="M34" s="62" t="s">
        <v>34</v>
      </c>
      <c r="N34" s="46" t="s">
        <v>81</v>
      </c>
      <c r="O34" s="39" t="s">
        <v>34</v>
      </c>
      <c r="P34" s="39">
        <f t="shared" si="9"/>
        <v>8.0255548364198077</v>
      </c>
      <c r="Q34" s="39">
        <f t="shared" si="9"/>
        <v>0.18581539553625603</v>
      </c>
      <c r="R34" s="39">
        <f t="shared" si="9"/>
        <v>-4.6328580078084221</v>
      </c>
      <c r="S34" s="39" t="s">
        <v>34</v>
      </c>
    </row>
    <row r="35" spans="1:19" ht="14.5" customHeight="1">
      <c r="A35" s="57" t="s">
        <v>21</v>
      </c>
      <c r="B35" s="48">
        <f t="shared" si="10"/>
        <v>100</v>
      </c>
      <c r="C35" s="61">
        <f t="shared" si="10"/>
        <v>3.0256489018583936</v>
      </c>
      <c r="D35" s="61">
        <f t="shared" si="10"/>
        <v>70.772538780525267</v>
      </c>
      <c r="E35" s="61">
        <f t="shared" si="10"/>
        <v>12.179388726770082</v>
      </c>
      <c r="F35" s="61">
        <f t="shared" si="10"/>
        <v>5.2987252342190141</v>
      </c>
      <c r="G35" s="61">
        <f t="shared" si="10"/>
        <v>8.7236983566272457</v>
      </c>
      <c r="H35" s="48">
        <f t="shared" si="11"/>
        <v>100</v>
      </c>
      <c r="I35" s="61">
        <f t="shared" si="11"/>
        <v>5.2330432709500538</v>
      </c>
      <c r="J35" s="61">
        <f t="shared" si="11"/>
        <v>71.093098104660868</v>
      </c>
      <c r="K35" s="61">
        <f t="shared" si="11"/>
        <v>10.287280963166051</v>
      </c>
      <c r="L35" s="61">
        <f t="shared" si="11"/>
        <v>4.6727857909166763</v>
      </c>
      <c r="M35" s="61">
        <f t="shared" si="11"/>
        <v>8.7137918703063537</v>
      </c>
      <c r="N35" s="48" t="s">
        <v>81</v>
      </c>
      <c r="O35" s="38">
        <f t="shared" si="9"/>
        <v>2.2073943690916602</v>
      </c>
      <c r="P35" s="38">
        <f t="shared" si="9"/>
        <v>0.32055932413560129</v>
      </c>
      <c r="Q35" s="38">
        <f t="shared" si="9"/>
        <v>-1.8921077636040309</v>
      </c>
      <c r="R35" s="38">
        <f t="shared" si="9"/>
        <v>-0.62593944330233775</v>
      </c>
      <c r="S35" s="38">
        <f t="shared" si="9"/>
        <v>-9.9064863208919718E-3</v>
      </c>
    </row>
    <row r="36" spans="1:19" ht="14.5" customHeight="1">
      <c r="A36" s="58" t="s">
        <v>22</v>
      </c>
      <c r="B36" s="45">
        <f t="shared" si="10"/>
        <v>100</v>
      </c>
      <c r="C36" s="64">
        <f t="shared" si="10"/>
        <v>6.6570188133140373</v>
      </c>
      <c r="D36" s="64">
        <f t="shared" si="10"/>
        <v>66.425470332850935</v>
      </c>
      <c r="E36" s="64">
        <f t="shared" si="10"/>
        <v>5.7887120115774238</v>
      </c>
      <c r="F36" s="64">
        <f t="shared" si="10"/>
        <v>10.419681620839363</v>
      </c>
      <c r="G36" s="64">
        <f t="shared" si="10"/>
        <v>10.709117221418234</v>
      </c>
      <c r="H36" s="45">
        <f t="shared" si="11"/>
        <v>100</v>
      </c>
      <c r="I36" s="64">
        <f t="shared" si="11"/>
        <v>8.3633093525179856</v>
      </c>
      <c r="J36" s="64">
        <f t="shared" si="11"/>
        <v>61.960431654676256</v>
      </c>
      <c r="K36" s="64">
        <f t="shared" si="11"/>
        <v>4.4064748201438846</v>
      </c>
      <c r="L36" s="64">
        <f t="shared" si="11"/>
        <v>10.161870503597122</v>
      </c>
      <c r="M36" s="64">
        <f t="shared" si="11"/>
        <v>15.107913669064748</v>
      </c>
      <c r="N36" s="45" t="s">
        <v>81</v>
      </c>
      <c r="O36" s="51">
        <f t="shared" si="9"/>
        <v>1.7062905392039482</v>
      </c>
      <c r="P36" s="51">
        <f t="shared" si="9"/>
        <v>-4.4650386781746789</v>
      </c>
      <c r="Q36" s="51">
        <f t="shared" si="9"/>
        <v>-1.3822371914335392</v>
      </c>
      <c r="R36" s="51">
        <f t="shared" si="9"/>
        <v>-0.25781111724224104</v>
      </c>
      <c r="S36" s="51">
        <f t="shared" si="9"/>
        <v>4.3987964476465145</v>
      </c>
    </row>
    <row r="37" spans="1:19" ht="14.5" customHeight="1">
      <c r="A37" s="57" t="s">
        <v>23</v>
      </c>
      <c r="B37" s="47">
        <f t="shared" si="10"/>
        <v>100</v>
      </c>
      <c r="C37" s="68" t="s">
        <v>34</v>
      </c>
      <c r="D37" s="63">
        <f t="shared" si="10"/>
        <v>73.4375</v>
      </c>
      <c r="E37" s="63" t="s">
        <v>34</v>
      </c>
      <c r="F37" s="63">
        <f t="shared" si="10"/>
        <v>0</v>
      </c>
      <c r="G37" s="63">
        <f t="shared" si="10"/>
        <v>14.0625</v>
      </c>
      <c r="H37" s="47">
        <f t="shared" si="11"/>
        <v>100</v>
      </c>
      <c r="I37" s="63" t="s">
        <v>34</v>
      </c>
      <c r="J37" s="63">
        <f t="shared" si="11"/>
        <v>72.857142857142861</v>
      </c>
      <c r="K37" s="63">
        <f t="shared" si="11"/>
        <v>10</v>
      </c>
      <c r="L37" s="63">
        <f t="shared" si="11"/>
        <v>0</v>
      </c>
      <c r="M37" s="63" t="s">
        <v>34</v>
      </c>
      <c r="N37" s="47" t="s">
        <v>81</v>
      </c>
      <c r="O37" s="50" t="s">
        <v>34</v>
      </c>
      <c r="P37" s="50">
        <f t="shared" si="9"/>
        <v>-0.5803571428571388</v>
      </c>
      <c r="Q37" s="50" t="s">
        <v>34</v>
      </c>
      <c r="R37" s="50">
        <f t="shared" si="9"/>
        <v>0</v>
      </c>
      <c r="S37" s="50" t="s">
        <v>34</v>
      </c>
    </row>
    <row r="38" spans="1:19" ht="14.5" customHeight="1">
      <c r="A38" s="58" t="s">
        <v>24</v>
      </c>
      <c r="B38" s="46">
        <f t="shared" si="10"/>
        <v>100</v>
      </c>
      <c r="C38" s="62">
        <f t="shared" si="10"/>
        <v>6.5620542082738949</v>
      </c>
      <c r="D38" s="62">
        <f t="shared" si="10"/>
        <v>65.049928673323819</v>
      </c>
      <c r="E38" s="62" t="s">
        <v>34</v>
      </c>
      <c r="F38" s="62" t="s">
        <v>34</v>
      </c>
      <c r="G38" s="62">
        <f t="shared" si="10"/>
        <v>14.550641940085592</v>
      </c>
      <c r="H38" s="46">
        <f t="shared" si="11"/>
        <v>100</v>
      </c>
      <c r="I38" s="62">
        <f t="shared" si="11"/>
        <v>8.9709762532981525</v>
      </c>
      <c r="J38" s="62">
        <f t="shared" si="11"/>
        <v>54.617414248021106</v>
      </c>
      <c r="K38" s="62">
        <f t="shared" si="11"/>
        <v>8.6191732629727351</v>
      </c>
      <c r="L38" s="62">
        <f t="shared" si="11"/>
        <v>12.840809146877749</v>
      </c>
      <c r="M38" s="62">
        <f t="shared" si="11"/>
        <v>14.951627088830255</v>
      </c>
      <c r="N38" s="46" t="s">
        <v>81</v>
      </c>
      <c r="O38" s="39">
        <f t="shared" si="9"/>
        <v>2.4089220450242577</v>
      </c>
      <c r="P38" s="39">
        <f t="shared" si="9"/>
        <v>-10.432514425302713</v>
      </c>
      <c r="Q38" s="39" t="s">
        <v>34</v>
      </c>
      <c r="R38" s="39" t="s">
        <v>34</v>
      </c>
      <c r="S38" s="39">
        <f t="shared" si="9"/>
        <v>0.40098514874466318</v>
      </c>
    </row>
    <row r="39" spans="1:19" ht="14.5" customHeight="1">
      <c r="A39" s="57" t="s">
        <v>25</v>
      </c>
      <c r="B39" s="48">
        <f t="shared" si="10"/>
        <v>100</v>
      </c>
      <c r="C39" s="61">
        <f t="shared" si="10"/>
        <v>5.2596537949400801</v>
      </c>
      <c r="D39" s="61">
        <f t="shared" si="10"/>
        <v>50.532623169107858</v>
      </c>
      <c r="E39" s="61">
        <f t="shared" si="10"/>
        <v>35.452729693741681</v>
      </c>
      <c r="F39" s="61">
        <f t="shared" si="10"/>
        <v>2.0972037283621838</v>
      </c>
      <c r="G39" s="61">
        <f t="shared" si="10"/>
        <v>6.6577896138482027</v>
      </c>
      <c r="H39" s="48">
        <f t="shared" si="11"/>
        <v>100</v>
      </c>
      <c r="I39" s="61">
        <f t="shared" si="11"/>
        <v>5.9017164354573239</v>
      </c>
      <c r="J39" s="61">
        <f t="shared" si="11"/>
        <v>46.625911121561252</v>
      </c>
      <c r="K39" s="61">
        <f t="shared" si="11"/>
        <v>36.233247119680229</v>
      </c>
      <c r="L39" s="61">
        <f t="shared" si="11"/>
        <v>3.6444862450035269</v>
      </c>
      <c r="M39" s="61">
        <f t="shared" si="11"/>
        <v>7.5946390782976723</v>
      </c>
      <c r="N39" s="48" t="s">
        <v>81</v>
      </c>
      <c r="O39" s="38">
        <f t="shared" si="9"/>
        <v>0.64206264051724382</v>
      </c>
      <c r="P39" s="38">
        <f t="shared" si="9"/>
        <v>-3.9067120475466055</v>
      </c>
      <c r="Q39" s="38">
        <f t="shared" si="9"/>
        <v>0.78051742593854812</v>
      </c>
      <c r="R39" s="38">
        <f t="shared" si="9"/>
        <v>1.5472825166413431</v>
      </c>
      <c r="S39" s="38">
        <f t="shared" si="9"/>
        <v>0.93684946444946959</v>
      </c>
    </row>
    <row r="40" spans="1:19" ht="14.5" customHeight="1">
      <c r="A40" s="58" t="s">
        <v>26</v>
      </c>
      <c r="B40" s="46">
        <f t="shared" si="10"/>
        <v>100</v>
      </c>
      <c r="C40" s="62" t="s">
        <v>34</v>
      </c>
      <c r="D40" s="62">
        <f t="shared" si="10"/>
        <v>67.79661016949153</v>
      </c>
      <c r="E40" s="62">
        <f t="shared" si="10"/>
        <v>21.610169491525422</v>
      </c>
      <c r="F40" s="62" t="s">
        <v>34</v>
      </c>
      <c r="G40" s="62">
        <f t="shared" si="10"/>
        <v>6.3559322033898304</v>
      </c>
      <c r="H40" s="46">
        <f t="shared" si="11"/>
        <v>100</v>
      </c>
      <c r="I40" s="62">
        <f t="shared" si="11"/>
        <v>5.2493438320209975</v>
      </c>
      <c r="J40" s="62">
        <f t="shared" si="11"/>
        <v>59.055118110236222</v>
      </c>
      <c r="K40" s="62">
        <f t="shared" si="11"/>
        <v>23.097112860892388</v>
      </c>
      <c r="L40" s="62">
        <f t="shared" si="11"/>
        <v>2.6246719160104988</v>
      </c>
      <c r="M40" s="62">
        <f t="shared" si="11"/>
        <v>9.9737532808398957</v>
      </c>
      <c r="N40" s="46" t="s">
        <v>81</v>
      </c>
      <c r="O40" s="39" t="s">
        <v>34</v>
      </c>
      <c r="P40" s="39">
        <f t="shared" si="9"/>
        <v>-8.7414920592553074</v>
      </c>
      <c r="Q40" s="39">
        <f t="shared" si="9"/>
        <v>1.4869433693669656</v>
      </c>
      <c r="R40" s="39" t="s">
        <v>34</v>
      </c>
      <c r="S40" s="39">
        <f t="shared" si="9"/>
        <v>3.6178210774500652</v>
      </c>
    </row>
    <row r="41" spans="1:19" ht="14.5" customHeight="1">
      <c r="A41" s="53" t="s">
        <v>14</v>
      </c>
      <c r="B41" s="48">
        <f t="shared" si="10"/>
        <v>100</v>
      </c>
      <c r="C41" s="61">
        <f t="shared" si="10"/>
        <v>3.4173596673596673</v>
      </c>
      <c r="D41" s="61">
        <f t="shared" si="10"/>
        <v>90.098752598752597</v>
      </c>
      <c r="E41" s="61">
        <f t="shared" si="10"/>
        <v>0.81860706860706856</v>
      </c>
      <c r="F41" s="61">
        <f t="shared" si="10"/>
        <v>2.7546777546777546</v>
      </c>
      <c r="G41" s="61">
        <f t="shared" si="10"/>
        <v>2.9106029106029108</v>
      </c>
      <c r="H41" s="48">
        <f t="shared" si="11"/>
        <v>100</v>
      </c>
      <c r="I41" s="61">
        <f t="shared" si="11"/>
        <v>5.2572074618428495</v>
      </c>
      <c r="J41" s="61">
        <f t="shared" si="11"/>
        <v>87.778405879027702</v>
      </c>
      <c r="K41" s="61">
        <f t="shared" si="11"/>
        <v>1.4584511023176936</v>
      </c>
      <c r="L41" s="61">
        <f t="shared" si="11"/>
        <v>2.193329564725834</v>
      </c>
      <c r="M41" s="61">
        <f t="shared" si="11"/>
        <v>3.3126059920859241</v>
      </c>
      <c r="N41" s="48" t="s">
        <v>81</v>
      </c>
      <c r="O41" s="38">
        <f t="shared" si="9"/>
        <v>1.8398477944831821</v>
      </c>
      <c r="P41" s="38">
        <f t="shared" si="9"/>
        <v>-2.3203467197248955</v>
      </c>
      <c r="Q41" s="38">
        <f t="shared" si="9"/>
        <v>0.63984403371062504</v>
      </c>
      <c r="R41" s="38">
        <f t="shared" si="9"/>
        <v>-0.5613481899519206</v>
      </c>
      <c r="S41" s="38">
        <f t="shared" si="9"/>
        <v>0.40200308148301334</v>
      </c>
    </row>
    <row r="42" spans="1:19" ht="14.5" customHeight="1">
      <c r="A42" s="58" t="s">
        <v>27</v>
      </c>
      <c r="B42" s="46">
        <f t="shared" si="10"/>
        <v>100</v>
      </c>
      <c r="C42" s="62">
        <f t="shared" si="10"/>
        <v>2.834008097165992</v>
      </c>
      <c r="D42" s="62">
        <f t="shared" si="10"/>
        <v>86.639676113360323</v>
      </c>
      <c r="E42" s="62">
        <f t="shared" si="10"/>
        <v>0.94466936572199733</v>
      </c>
      <c r="F42" s="62">
        <f t="shared" si="10"/>
        <v>4.4534412955465585</v>
      </c>
      <c r="G42" s="62">
        <f t="shared" si="10"/>
        <v>5.1282051282051286</v>
      </c>
      <c r="H42" s="46">
        <f t="shared" si="11"/>
        <v>100</v>
      </c>
      <c r="I42" s="62" t="s">
        <v>34</v>
      </c>
      <c r="J42" s="62">
        <f t="shared" si="11"/>
        <v>83.230452674897123</v>
      </c>
      <c r="K42" s="62">
        <f t="shared" si="11"/>
        <v>0.92592592592592593</v>
      </c>
      <c r="L42" s="62" t="s">
        <v>34</v>
      </c>
      <c r="M42" s="62">
        <f t="shared" si="11"/>
        <v>9.0534979423868318</v>
      </c>
      <c r="N42" s="46" t="s">
        <v>81</v>
      </c>
      <c r="O42" s="39" t="s">
        <v>34</v>
      </c>
      <c r="P42" s="39">
        <f t="shared" si="9"/>
        <v>-3.4092234384632008</v>
      </c>
      <c r="Q42" s="39">
        <f t="shared" si="9"/>
        <v>-1.8743439796071404E-2</v>
      </c>
      <c r="R42" s="39" t="s">
        <v>34</v>
      </c>
      <c r="S42" s="39">
        <f t="shared" si="9"/>
        <v>3.9252928141817032</v>
      </c>
    </row>
    <row r="43" spans="1:19" ht="14.5" customHeight="1">
      <c r="A43" s="57" t="s">
        <v>28</v>
      </c>
      <c r="B43" s="48">
        <f t="shared" si="10"/>
        <v>100</v>
      </c>
      <c r="C43" s="61">
        <f t="shared" si="10"/>
        <v>3.1152647975077881</v>
      </c>
      <c r="D43" s="61">
        <f t="shared" si="10"/>
        <v>89.096573208722745</v>
      </c>
      <c r="E43" s="61" t="s">
        <v>34</v>
      </c>
      <c r="F43" s="61">
        <f t="shared" si="10"/>
        <v>4.8286604361370715</v>
      </c>
      <c r="G43" s="61" t="s">
        <v>34</v>
      </c>
      <c r="H43" s="48">
        <f t="shared" si="11"/>
        <v>100</v>
      </c>
      <c r="I43" s="61">
        <f t="shared" si="11"/>
        <v>3.7459283387622149</v>
      </c>
      <c r="J43" s="61">
        <f t="shared" si="11"/>
        <v>90.065146579804562</v>
      </c>
      <c r="K43" s="61" t="s">
        <v>34</v>
      </c>
      <c r="L43" s="61" t="s">
        <v>34</v>
      </c>
      <c r="M43" s="61">
        <f t="shared" si="11"/>
        <v>3.6644951140065145</v>
      </c>
      <c r="N43" s="48" t="s">
        <v>81</v>
      </c>
      <c r="O43" s="38">
        <f t="shared" si="9"/>
        <v>0.63066354125442681</v>
      </c>
      <c r="P43" s="38">
        <f t="shared" si="9"/>
        <v>0.96857337108181696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10"/>
        <v>100</v>
      </c>
      <c r="C44" s="64">
        <f t="shared" si="10"/>
        <v>2.0042194092827006</v>
      </c>
      <c r="D44" s="64">
        <f t="shared" si="10"/>
        <v>91.77215189873418</v>
      </c>
      <c r="E44" s="64" t="s">
        <v>34</v>
      </c>
      <c r="F44" s="64">
        <f t="shared" si="10"/>
        <v>2.3206751054852321</v>
      </c>
      <c r="G44" s="64" t="s">
        <v>34</v>
      </c>
      <c r="H44" s="45">
        <f t="shared" si="11"/>
        <v>100</v>
      </c>
      <c r="I44" s="64">
        <f t="shared" si="11"/>
        <v>3.1489361702127661</v>
      </c>
      <c r="J44" s="64">
        <f t="shared" si="11"/>
        <v>89.531914893617028</v>
      </c>
      <c r="K44" s="64" t="s">
        <v>34</v>
      </c>
      <c r="L44" s="64" t="s">
        <v>34</v>
      </c>
      <c r="M44" s="64">
        <f t="shared" si="11"/>
        <v>2.8085106382978724</v>
      </c>
      <c r="N44" s="45" t="s">
        <v>81</v>
      </c>
      <c r="O44" s="51">
        <f t="shared" si="9"/>
        <v>1.1447167609300655</v>
      </c>
      <c r="P44" s="51">
        <f t="shared" si="9"/>
        <v>-2.2402370051171516</v>
      </c>
      <c r="Q44" s="51" t="s">
        <v>34</v>
      </c>
      <c r="R44" s="51" t="s">
        <v>34</v>
      </c>
      <c r="S44" s="51" t="s">
        <v>34</v>
      </c>
    </row>
    <row r="45" spans="1:19" ht="14.5" customHeight="1">
      <c r="A45" s="57" t="s">
        <v>30</v>
      </c>
      <c r="B45" s="47">
        <f t="shared" si="10"/>
        <v>100</v>
      </c>
      <c r="C45" s="63">
        <f t="shared" si="10"/>
        <v>5.0359712230215825</v>
      </c>
      <c r="D45" s="63">
        <f t="shared" si="10"/>
        <v>89.064748201438846</v>
      </c>
      <c r="E45" s="63">
        <f t="shared" si="10"/>
        <v>0.76738609112709832</v>
      </c>
      <c r="F45" s="63">
        <f t="shared" si="10"/>
        <v>2.7817745803357314</v>
      </c>
      <c r="G45" s="63">
        <f t="shared" si="10"/>
        <v>2.3501199040767387</v>
      </c>
      <c r="H45" s="47">
        <f t="shared" si="11"/>
        <v>100</v>
      </c>
      <c r="I45" s="63">
        <f t="shared" si="11"/>
        <v>7.3834196891191706</v>
      </c>
      <c r="J45" s="63">
        <f t="shared" si="11"/>
        <v>87.521588946459417</v>
      </c>
      <c r="K45" s="63" t="s">
        <v>34</v>
      </c>
      <c r="L45" s="63">
        <f t="shared" si="11"/>
        <v>1.5975820379965457</v>
      </c>
      <c r="M45" s="63" t="s">
        <v>34</v>
      </c>
      <c r="N45" s="47" t="s">
        <v>81</v>
      </c>
      <c r="O45" s="50">
        <f t="shared" si="9"/>
        <v>2.3474484660975881</v>
      </c>
      <c r="P45" s="50">
        <f t="shared" si="9"/>
        <v>-1.5431592549794289</v>
      </c>
      <c r="Q45" s="50" t="s">
        <v>34</v>
      </c>
      <c r="R45" s="50">
        <f t="shared" si="9"/>
        <v>-1.1841925423391857</v>
      </c>
      <c r="S45" s="50" t="s">
        <v>34</v>
      </c>
    </row>
    <row r="46" spans="1:19" ht="14.5" customHeight="1">
      <c r="A46" s="58" t="s">
        <v>31</v>
      </c>
      <c r="B46" s="46">
        <f t="shared" ref="B46:G47" si="12">B26*100/$B26</f>
        <v>100</v>
      </c>
      <c r="C46" s="62">
        <f t="shared" si="12"/>
        <v>2.0202020202020203</v>
      </c>
      <c r="D46" s="62">
        <f t="shared" si="12"/>
        <v>92.20779220779221</v>
      </c>
      <c r="E46" s="62">
        <f t="shared" si="12"/>
        <v>1.7316017316017316</v>
      </c>
      <c r="F46" s="62">
        <f t="shared" si="12"/>
        <v>1.1544011544011543</v>
      </c>
      <c r="G46" s="62">
        <f t="shared" si="12"/>
        <v>2.8860028860028861</v>
      </c>
      <c r="H46" s="46">
        <f t="shared" ref="H46:M47" si="13">H26*100/$H26</f>
        <v>100</v>
      </c>
      <c r="I46" s="62">
        <f t="shared" si="13"/>
        <v>3.8461538461538463</v>
      </c>
      <c r="J46" s="62">
        <f t="shared" si="13"/>
        <v>86.15384615384616</v>
      </c>
      <c r="K46" s="62">
        <f t="shared" si="13"/>
        <v>5.2747252747252746</v>
      </c>
      <c r="L46" s="62">
        <f t="shared" si="13"/>
        <v>1.5384615384615385</v>
      </c>
      <c r="M46" s="62">
        <f t="shared" si="13"/>
        <v>3.1868131868131866</v>
      </c>
      <c r="N46" s="46" t="s">
        <v>81</v>
      </c>
      <c r="O46" s="39">
        <f t="shared" si="9"/>
        <v>1.8259518259518259</v>
      </c>
      <c r="P46" s="39">
        <f t="shared" si="9"/>
        <v>-6.0539460539460492</v>
      </c>
      <c r="Q46" s="39">
        <f t="shared" si="9"/>
        <v>3.5431235431235431</v>
      </c>
      <c r="R46" s="39">
        <f t="shared" si="9"/>
        <v>0.38406038406038423</v>
      </c>
      <c r="S46" s="39">
        <f t="shared" si="9"/>
        <v>0.30081030081030047</v>
      </c>
    </row>
    <row r="47" spans="1:19" ht="14.5" customHeight="1">
      <c r="A47" s="57" t="s">
        <v>32</v>
      </c>
      <c r="B47" s="48">
        <f t="shared" si="12"/>
        <v>100</v>
      </c>
      <c r="C47" s="61">
        <f t="shared" si="12"/>
        <v>3.2904884318766068</v>
      </c>
      <c r="D47" s="61">
        <f t="shared" si="12"/>
        <v>91.61953727506426</v>
      </c>
      <c r="E47" s="61">
        <f t="shared" si="12"/>
        <v>0.66838046272493579</v>
      </c>
      <c r="F47" s="61">
        <f t="shared" si="12"/>
        <v>1.4910025706940875</v>
      </c>
      <c r="G47" s="61">
        <f t="shared" si="12"/>
        <v>2.9305912596401029</v>
      </c>
      <c r="H47" s="48">
        <f t="shared" si="13"/>
        <v>100</v>
      </c>
      <c r="I47" s="61">
        <f t="shared" si="13"/>
        <v>6.4171122994652405</v>
      </c>
      <c r="J47" s="61">
        <f t="shared" si="13"/>
        <v>88.502673796791441</v>
      </c>
      <c r="K47" s="61">
        <f t="shared" si="13"/>
        <v>1.7379679144385027</v>
      </c>
      <c r="L47" s="61">
        <f t="shared" si="13"/>
        <v>2.2281639928698751</v>
      </c>
      <c r="M47" s="61">
        <f t="shared" si="13"/>
        <v>1.1140819964349375</v>
      </c>
      <c r="N47" s="48" t="s">
        <v>81</v>
      </c>
      <c r="O47" s="38">
        <f t="shared" si="9"/>
        <v>3.1266238675886338</v>
      </c>
      <c r="P47" s="38">
        <f t="shared" si="9"/>
        <v>-3.1168634782728191</v>
      </c>
      <c r="Q47" s="38">
        <f t="shared" si="9"/>
        <v>1.0695874517135668</v>
      </c>
      <c r="R47" s="38">
        <f t="shared" si="9"/>
        <v>0.73716142217578762</v>
      </c>
      <c r="S47" s="38">
        <f t="shared" si="9"/>
        <v>-1.8165092632051654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A48" sqref="A48:XFD48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73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44700</v>
      </c>
      <c r="C9" s="47">
        <f t="shared" ref="C9:M9" si="0">C10+C21</f>
        <v>2646</v>
      </c>
      <c r="D9" s="47">
        <f t="shared" si="0"/>
        <v>33014</v>
      </c>
      <c r="E9" s="47">
        <f t="shared" si="0"/>
        <v>2508</v>
      </c>
      <c r="F9" s="47">
        <f t="shared" si="0"/>
        <v>3432</v>
      </c>
      <c r="G9" s="47">
        <f t="shared" si="0"/>
        <v>3100</v>
      </c>
      <c r="H9" s="47">
        <f t="shared" si="0"/>
        <v>54095</v>
      </c>
      <c r="I9" s="47">
        <f t="shared" si="0"/>
        <v>4164</v>
      </c>
      <c r="J9" s="47">
        <f t="shared" si="0"/>
        <v>38170</v>
      </c>
      <c r="K9" s="47">
        <f t="shared" si="0"/>
        <v>3365</v>
      </c>
      <c r="L9" s="47">
        <f t="shared" si="0"/>
        <v>3798</v>
      </c>
      <c r="M9" s="47">
        <f t="shared" si="0"/>
        <v>4598</v>
      </c>
      <c r="N9" s="31">
        <f>H9-B9</f>
        <v>9395</v>
      </c>
      <c r="O9" s="31">
        <f t="shared" ref="O9:S24" si="1">I9-C9</f>
        <v>1518</v>
      </c>
      <c r="P9" s="31">
        <f t="shared" si="1"/>
        <v>5156</v>
      </c>
      <c r="Q9" s="31">
        <f t="shared" si="1"/>
        <v>857</v>
      </c>
      <c r="R9" s="31">
        <f t="shared" si="1"/>
        <v>366</v>
      </c>
      <c r="S9" s="31">
        <f t="shared" si="1"/>
        <v>1498</v>
      </c>
    </row>
    <row r="10" spans="1:19" ht="14.5" customHeight="1">
      <c r="A10" s="54" t="s">
        <v>13</v>
      </c>
      <c r="B10" s="46">
        <f>SUM(C10:G10)</f>
        <v>24127</v>
      </c>
      <c r="C10" s="46">
        <v>1701</v>
      </c>
      <c r="D10" s="46">
        <v>15322</v>
      </c>
      <c r="E10" s="46">
        <v>2307</v>
      </c>
      <c r="F10" s="46">
        <v>2424</v>
      </c>
      <c r="G10" s="46">
        <v>2373</v>
      </c>
      <c r="H10" s="46">
        <f>SUM(I10:M10)</f>
        <v>30493</v>
      </c>
      <c r="I10" s="46">
        <v>2695</v>
      </c>
      <c r="J10" s="46">
        <v>18632</v>
      </c>
      <c r="K10" s="46">
        <v>3084</v>
      </c>
      <c r="L10" s="46">
        <v>2696</v>
      </c>
      <c r="M10" s="46">
        <v>3386</v>
      </c>
      <c r="N10" s="32">
        <f t="shared" ref="N10:S27" si="2">H10-B10</f>
        <v>6366</v>
      </c>
      <c r="O10" s="32">
        <f t="shared" si="1"/>
        <v>994</v>
      </c>
      <c r="P10" s="32">
        <f t="shared" si="1"/>
        <v>3310</v>
      </c>
      <c r="Q10" s="32">
        <f t="shared" si="1"/>
        <v>777</v>
      </c>
      <c r="R10" s="32">
        <f t="shared" si="1"/>
        <v>272</v>
      </c>
      <c r="S10" s="32">
        <f t="shared" si="1"/>
        <v>1013</v>
      </c>
    </row>
    <row r="11" spans="1:19" ht="14.5" customHeight="1">
      <c r="A11" s="57" t="s">
        <v>17</v>
      </c>
      <c r="B11" s="48">
        <f>SUM(C11:G11)</f>
        <v>1476</v>
      </c>
      <c r="C11" s="48">
        <v>97</v>
      </c>
      <c r="D11" s="48">
        <v>920</v>
      </c>
      <c r="E11" s="48">
        <v>247</v>
      </c>
      <c r="F11" s="48">
        <v>105</v>
      </c>
      <c r="G11" s="48">
        <v>107</v>
      </c>
      <c r="H11" s="48">
        <f t="shared" ref="H11:H19" si="3">SUM(I11:M11)</f>
        <v>2045</v>
      </c>
      <c r="I11" s="48">
        <v>136</v>
      </c>
      <c r="J11" s="48">
        <v>1226</v>
      </c>
      <c r="K11" s="48">
        <v>395</v>
      </c>
      <c r="L11" s="48">
        <v>132</v>
      </c>
      <c r="M11" s="48">
        <v>156</v>
      </c>
      <c r="N11" s="33">
        <f t="shared" si="2"/>
        <v>569</v>
      </c>
      <c r="O11" s="33">
        <f t="shared" si="1"/>
        <v>39</v>
      </c>
      <c r="P11" s="33">
        <f t="shared" si="1"/>
        <v>306</v>
      </c>
      <c r="Q11" s="33">
        <f t="shared" si="1"/>
        <v>148</v>
      </c>
      <c r="R11" s="33">
        <f t="shared" si="1"/>
        <v>27</v>
      </c>
      <c r="S11" s="33">
        <f t="shared" si="1"/>
        <v>49</v>
      </c>
    </row>
    <row r="12" spans="1:19" ht="14.5" customHeight="1">
      <c r="A12" s="58" t="s">
        <v>18</v>
      </c>
      <c r="B12" s="46">
        <f t="shared" ref="B12:B19" si="4">SUM(C12:G12)</f>
        <v>2025</v>
      </c>
      <c r="C12" s="46">
        <v>187</v>
      </c>
      <c r="D12" s="46">
        <v>1204</v>
      </c>
      <c r="E12" s="46">
        <v>253</v>
      </c>
      <c r="F12" s="46">
        <v>246</v>
      </c>
      <c r="G12" s="46">
        <v>135</v>
      </c>
      <c r="H12" s="46">
        <f t="shared" si="3"/>
        <v>2428</v>
      </c>
      <c r="I12" s="46">
        <v>253</v>
      </c>
      <c r="J12" s="46">
        <v>1363</v>
      </c>
      <c r="K12" s="46">
        <v>375</v>
      </c>
      <c r="L12" s="46">
        <v>226</v>
      </c>
      <c r="M12" s="46">
        <v>211</v>
      </c>
      <c r="N12" s="32">
        <f t="shared" si="2"/>
        <v>403</v>
      </c>
      <c r="O12" s="32">
        <f t="shared" si="1"/>
        <v>66</v>
      </c>
      <c r="P12" s="32">
        <f t="shared" si="1"/>
        <v>159</v>
      </c>
      <c r="Q12" s="32">
        <f t="shared" si="1"/>
        <v>122</v>
      </c>
      <c r="R12" s="32">
        <f t="shared" si="1"/>
        <v>-20</v>
      </c>
      <c r="S12" s="32">
        <f t="shared" si="1"/>
        <v>76</v>
      </c>
    </row>
    <row r="13" spans="1:19" ht="14.5" customHeight="1">
      <c r="A13" s="57" t="s">
        <v>19</v>
      </c>
      <c r="B13" s="48">
        <f t="shared" si="4"/>
        <v>3286</v>
      </c>
      <c r="C13" s="48">
        <v>215</v>
      </c>
      <c r="D13" s="48">
        <v>1972</v>
      </c>
      <c r="E13" s="48">
        <v>327</v>
      </c>
      <c r="F13" s="48">
        <v>474</v>
      </c>
      <c r="G13" s="48">
        <v>298</v>
      </c>
      <c r="H13" s="48">
        <f t="shared" si="3"/>
        <v>3998</v>
      </c>
      <c r="I13" s="48">
        <v>339</v>
      </c>
      <c r="J13" s="48">
        <v>2384</v>
      </c>
      <c r="K13" s="48">
        <v>414</v>
      </c>
      <c r="L13" s="48">
        <v>458</v>
      </c>
      <c r="M13" s="48">
        <v>403</v>
      </c>
      <c r="N13" s="33">
        <f t="shared" si="2"/>
        <v>712</v>
      </c>
      <c r="O13" s="33">
        <f t="shared" si="1"/>
        <v>124</v>
      </c>
      <c r="P13" s="33">
        <f t="shared" si="1"/>
        <v>412</v>
      </c>
      <c r="Q13" s="33">
        <f t="shared" si="1"/>
        <v>87</v>
      </c>
      <c r="R13" s="33">
        <f t="shared" si="1"/>
        <v>-16</v>
      </c>
      <c r="S13" s="33">
        <f t="shared" si="1"/>
        <v>105</v>
      </c>
    </row>
    <row r="14" spans="1:19" ht="14.5" customHeight="1">
      <c r="A14" s="58" t="s">
        <v>20</v>
      </c>
      <c r="B14" s="46">
        <f t="shared" si="4"/>
        <v>305</v>
      </c>
      <c r="C14" s="46">
        <v>28</v>
      </c>
      <c r="D14" s="46">
        <v>168</v>
      </c>
      <c r="E14" s="46">
        <v>29</v>
      </c>
      <c r="F14" s="46">
        <v>31</v>
      </c>
      <c r="G14" s="46">
        <v>49</v>
      </c>
      <c r="H14" s="46">
        <v>453</v>
      </c>
      <c r="I14" s="65" t="s">
        <v>34</v>
      </c>
      <c r="J14" s="46">
        <v>251</v>
      </c>
      <c r="K14" s="46">
        <v>67</v>
      </c>
      <c r="L14" s="46">
        <v>34</v>
      </c>
      <c r="M14" s="65" t="s">
        <v>34</v>
      </c>
      <c r="N14" s="32">
        <f t="shared" si="2"/>
        <v>148</v>
      </c>
      <c r="O14" s="65" t="s">
        <v>34</v>
      </c>
      <c r="P14" s="32">
        <f t="shared" si="1"/>
        <v>83</v>
      </c>
      <c r="Q14" s="32">
        <f t="shared" si="1"/>
        <v>38</v>
      </c>
      <c r="R14" s="32">
        <f t="shared" si="1"/>
        <v>3</v>
      </c>
      <c r="S14" s="65" t="s">
        <v>34</v>
      </c>
    </row>
    <row r="15" spans="1:19" ht="14.5" customHeight="1">
      <c r="A15" s="57" t="s">
        <v>21</v>
      </c>
      <c r="B15" s="48">
        <f t="shared" si="4"/>
        <v>10189</v>
      </c>
      <c r="C15" s="48">
        <v>573</v>
      </c>
      <c r="D15" s="48">
        <v>7072</v>
      </c>
      <c r="E15" s="48">
        <v>657</v>
      </c>
      <c r="F15" s="48">
        <v>887</v>
      </c>
      <c r="G15" s="48">
        <v>1000</v>
      </c>
      <c r="H15" s="48">
        <f t="shared" si="3"/>
        <v>12209</v>
      </c>
      <c r="I15" s="48">
        <v>922</v>
      </c>
      <c r="J15" s="48">
        <v>8287</v>
      </c>
      <c r="K15" s="48">
        <v>723</v>
      </c>
      <c r="L15" s="48">
        <v>926</v>
      </c>
      <c r="M15" s="48">
        <v>1351</v>
      </c>
      <c r="N15" s="33">
        <f t="shared" si="2"/>
        <v>2020</v>
      </c>
      <c r="O15" s="33">
        <f t="shared" si="1"/>
        <v>349</v>
      </c>
      <c r="P15" s="33">
        <f t="shared" si="1"/>
        <v>1215</v>
      </c>
      <c r="Q15" s="33">
        <f t="shared" si="1"/>
        <v>66</v>
      </c>
      <c r="R15" s="33">
        <f t="shared" si="1"/>
        <v>39</v>
      </c>
      <c r="S15" s="33">
        <f t="shared" si="1"/>
        <v>351</v>
      </c>
    </row>
    <row r="16" spans="1:19" ht="14.5" customHeight="1">
      <c r="A16" s="58" t="s">
        <v>22</v>
      </c>
      <c r="B16" s="45">
        <f t="shared" si="4"/>
        <v>1963</v>
      </c>
      <c r="C16" s="45">
        <v>301</v>
      </c>
      <c r="D16" s="45">
        <v>1158</v>
      </c>
      <c r="E16" s="45">
        <v>45</v>
      </c>
      <c r="F16" s="45">
        <v>184</v>
      </c>
      <c r="G16" s="45">
        <v>275</v>
      </c>
      <c r="H16" s="45">
        <f t="shared" si="3"/>
        <v>2545</v>
      </c>
      <c r="I16" s="45">
        <v>429</v>
      </c>
      <c r="J16" s="45">
        <v>1429</v>
      </c>
      <c r="K16" s="45">
        <v>60</v>
      </c>
      <c r="L16" s="45">
        <v>206</v>
      </c>
      <c r="M16" s="45">
        <v>421</v>
      </c>
      <c r="N16" s="34">
        <f t="shared" si="2"/>
        <v>582</v>
      </c>
      <c r="O16" s="34">
        <f t="shared" si="1"/>
        <v>128</v>
      </c>
      <c r="P16" s="34">
        <f t="shared" si="1"/>
        <v>271</v>
      </c>
      <c r="Q16" s="34">
        <f t="shared" si="1"/>
        <v>15</v>
      </c>
      <c r="R16" s="34">
        <f t="shared" si="1"/>
        <v>22</v>
      </c>
      <c r="S16" s="34">
        <f t="shared" si="1"/>
        <v>146</v>
      </c>
    </row>
    <row r="17" spans="1:19" ht="14.5" customHeight="1">
      <c r="A17" s="57" t="s">
        <v>23</v>
      </c>
      <c r="B17" s="47">
        <v>1141</v>
      </c>
      <c r="C17" s="67" t="s">
        <v>34</v>
      </c>
      <c r="D17" s="47">
        <v>654</v>
      </c>
      <c r="E17" s="67" t="s">
        <v>34</v>
      </c>
      <c r="F17" s="47">
        <v>204</v>
      </c>
      <c r="G17" s="47">
        <v>146</v>
      </c>
      <c r="H17" s="47">
        <f t="shared" si="3"/>
        <v>1242</v>
      </c>
      <c r="I17" s="47">
        <v>89</v>
      </c>
      <c r="J17" s="47">
        <v>683</v>
      </c>
      <c r="K17" s="47">
        <v>62</v>
      </c>
      <c r="L17" s="47">
        <v>200</v>
      </c>
      <c r="M17" s="47">
        <v>208</v>
      </c>
      <c r="N17" s="31">
        <f t="shared" si="2"/>
        <v>101</v>
      </c>
      <c r="O17" s="31" t="s">
        <v>34</v>
      </c>
      <c r="P17" s="31">
        <f t="shared" si="1"/>
        <v>29</v>
      </c>
      <c r="Q17" s="31" t="s">
        <v>34</v>
      </c>
      <c r="R17" s="31">
        <f t="shared" si="1"/>
        <v>-4</v>
      </c>
      <c r="S17" s="31">
        <f t="shared" si="1"/>
        <v>62</v>
      </c>
    </row>
    <row r="18" spans="1:19" ht="14.5" customHeight="1">
      <c r="A18" s="58" t="s">
        <v>24</v>
      </c>
      <c r="B18" s="46">
        <v>1628</v>
      </c>
      <c r="C18" s="46">
        <v>81</v>
      </c>
      <c r="D18" s="46">
        <v>1077</v>
      </c>
      <c r="E18" s="46" t="s">
        <v>34</v>
      </c>
      <c r="F18" s="46" t="s">
        <v>34</v>
      </c>
      <c r="G18" s="46">
        <v>203</v>
      </c>
      <c r="H18" s="46">
        <f t="shared" si="3"/>
        <v>2461</v>
      </c>
      <c r="I18" s="46">
        <v>202</v>
      </c>
      <c r="J18" s="46">
        <v>1474</v>
      </c>
      <c r="K18" s="46">
        <v>136</v>
      </c>
      <c r="L18" s="46">
        <v>301</v>
      </c>
      <c r="M18" s="46">
        <v>348</v>
      </c>
      <c r="N18" s="32">
        <f t="shared" si="2"/>
        <v>833</v>
      </c>
      <c r="O18" s="32">
        <f t="shared" si="1"/>
        <v>121</v>
      </c>
      <c r="P18" s="32">
        <f t="shared" si="1"/>
        <v>397</v>
      </c>
      <c r="Q18" s="32" t="s">
        <v>34</v>
      </c>
      <c r="R18" s="32" t="s">
        <v>34</v>
      </c>
      <c r="S18" s="32">
        <f t="shared" si="1"/>
        <v>145</v>
      </c>
    </row>
    <row r="19" spans="1:19" ht="14.5" customHeight="1">
      <c r="A19" s="57" t="s">
        <v>25</v>
      </c>
      <c r="B19" s="48">
        <f t="shared" si="4"/>
        <v>1886</v>
      </c>
      <c r="C19" s="48">
        <v>134</v>
      </c>
      <c r="D19" s="48">
        <v>946</v>
      </c>
      <c r="E19" s="48">
        <v>559</v>
      </c>
      <c r="F19" s="48">
        <v>112</v>
      </c>
      <c r="G19" s="48">
        <v>135</v>
      </c>
      <c r="H19" s="48">
        <f t="shared" si="3"/>
        <v>2767</v>
      </c>
      <c r="I19" s="48">
        <v>263</v>
      </c>
      <c r="J19" s="48">
        <v>1340</v>
      </c>
      <c r="K19" s="48">
        <v>823</v>
      </c>
      <c r="L19" s="48">
        <v>172</v>
      </c>
      <c r="M19" s="48">
        <v>169</v>
      </c>
      <c r="N19" s="33">
        <f t="shared" si="2"/>
        <v>881</v>
      </c>
      <c r="O19" s="33">
        <f t="shared" si="1"/>
        <v>129</v>
      </c>
      <c r="P19" s="33">
        <f t="shared" si="1"/>
        <v>394</v>
      </c>
      <c r="Q19" s="33">
        <f t="shared" si="1"/>
        <v>264</v>
      </c>
      <c r="R19" s="33">
        <f t="shared" si="1"/>
        <v>60</v>
      </c>
      <c r="S19" s="33">
        <f t="shared" si="1"/>
        <v>34</v>
      </c>
    </row>
    <row r="20" spans="1:19" ht="14.5" customHeight="1">
      <c r="A20" s="58" t="s">
        <v>26</v>
      </c>
      <c r="B20" s="46">
        <v>228</v>
      </c>
      <c r="C20" s="46" t="s">
        <v>34</v>
      </c>
      <c r="D20" s="46">
        <v>151</v>
      </c>
      <c r="E20" s="46">
        <v>25</v>
      </c>
      <c r="F20" s="46" t="s">
        <v>34</v>
      </c>
      <c r="G20" s="46">
        <v>25</v>
      </c>
      <c r="H20" s="46">
        <v>345</v>
      </c>
      <c r="I20" s="65" t="s">
        <v>34</v>
      </c>
      <c r="J20" s="46">
        <v>195</v>
      </c>
      <c r="K20" s="46">
        <v>29</v>
      </c>
      <c r="L20" s="46">
        <v>41</v>
      </c>
      <c r="M20" s="65" t="s">
        <v>34</v>
      </c>
      <c r="N20" s="32">
        <f t="shared" si="2"/>
        <v>117</v>
      </c>
      <c r="O20" s="32" t="s">
        <v>34</v>
      </c>
      <c r="P20" s="32">
        <f t="shared" si="1"/>
        <v>44</v>
      </c>
      <c r="Q20" s="32">
        <f t="shared" si="1"/>
        <v>4</v>
      </c>
      <c r="R20" s="32" t="s">
        <v>34</v>
      </c>
      <c r="S20" s="32" t="s">
        <v>34</v>
      </c>
    </row>
    <row r="21" spans="1:19" ht="14.5" customHeight="1">
      <c r="A21" s="53" t="s">
        <v>14</v>
      </c>
      <c r="B21" s="48">
        <f>SUM(C21:G21)</f>
        <v>20573</v>
      </c>
      <c r="C21" s="48">
        <v>945</v>
      </c>
      <c r="D21" s="48">
        <v>17692</v>
      </c>
      <c r="E21" s="48">
        <v>201</v>
      </c>
      <c r="F21" s="48">
        <v>1008</v>
      </c>
      <c r="G21" s="48">
        <v>727</v>
      </c>
      <c r="H21" s="48">
        <f>SUM(I21:M21)</f>
        <v>23602</v>
      </c>
      <c r="I21" s="48">
        <v>1469</v>
      </c>
      <c r="J21" s="48">
        <v>19538</v>
      </c>
      <c r="K21" s="48">
        <v>281</v>
      </c>
      <c r="L21" s="48">
        <v>1102</v>
      </c>
      <c r="M21" s="48">
        <v>1212</v>
      </c>
      <c r="N21" s="33">
        <f t="shared" si="2"/>
        <v>3029</v>
      </c>
      <c r="O21" s="33">
        <f t="shared" si="1"/>
        <v>524</v>
      </c>
      <c r="P21" s="33">
        <f t="shared" si="1"/>
        <v>1846</v>
      </c>
      <c r="Q21" s="33">
        <f t="shared" si="1"/>
        <v>80</v>
      </c>
      <c r="R21" s="33">
        <f t="shared" si="1"/>
        <v>94</v>
      </c>
      <c r="S21" s="33">
        <f t="shared" si="1"/>
        <v>485</v>
      </c>
    </row>
    <row r="22" spans="1:19" ht="14.5" customHeight="1">
      <c r="A22" s="58" t="s">
        <v>27</v>
      </c>
      <c r="B22" s="46">
        <f t="shared" ref="B22:B27" si="5">SUM(C22:G22)</f>
        <v>6129</v>
      </c>
      <c r="C22" s="46">
        <v>238</v>
      </c>
      <c r="D22" s="46">
        <v>5169</v>
      </c>
      <c r="E22" s="46">
        <v>42</v>
      </c>
      <c r="F22" s="46">
        <v>354</v>
      </c>
      <c r="G22" s="46">
        <v>326</v>
      </c>
      <c r="H22" s="46">
        <v>7253</v>
      </c>
      <c r="I22" s="65" t="s">
        <v>34</v>
      </c>
      <c r="J22" s="46">
        <v>5601</v>
      </c>
      <c r="K22" s="46">
        <v>76</v>
      </c>
      <c r="L22" s="46" t="s">
        <v>34</v>
      </c>
      <c r="M22" s="46">
        <v>711</v>
      </c>
      <c r="N22" s="32">
        <f t="shared" si="2"/>
        <v>1124</v>
      </c>
      <c r="O22" s="32" t="s">
        <v>34</v>
      </c>
      <c r="P22" s="32">
        <f t="shared" si="1"/>
        <v>432</v>
      </c>
      <c r="Q22" s="32">
        <f t="shared" si="1"/>
        <v>34</v>
      </c>
      <c r="R22" s="32" t="s">
        <v>34</v>
      </c>
      <c r="S22" s="32">
        <f t="shared" si="1"/>
        <v>385</v>
      </c>
    </row>
    <row r="23" spans="1:19" ht="14.5" customHeight="1">
      <c r="A23" s="57" t="s">
        <v>28</v>
      </c>
      <c r="B23" s="48">
        <v>1701</v>
      </c>
      <c r="C23" s="48">
        <v>52</v>
      </c>
      <c r="D23" s="48">
        <v>1543</v>
      </c>
      <c r="E23" s="48" t="s">
        <v>34</v>
      </c>
      <c r="F23" s="48">
        <v>68</v>
      </c>
      <c r="G23" s="48" t="s">
        <v>34</v>
      </c>
      <c r="H23" s="48">
        <v>2230</v>
      </c>
      <c r="I23" s="48">
        <v>79</v>
      </c>
      <c r="J23" s="48">
        <v>1941</v>
      </c>
      <c r="K23" s="48" t="s">
        <v>34</v>
      </c>
      <c r="L23" s="48" t="s">
        <v>34</v>
      </c>
      <c r="M23" s="48">
        <v>104</v>
      </c>
      <c r="N23" s="33">
        <f t="shared" si="2"/>
        <v>529</v>
      </c>
      <c r="O23" s="33">
        <f t="shared" si="1"/>
        <v>27</v>
      </c>
      <c r="P23" s="33">
        <f t="shared" si="1"/>
        <v>398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2731</v>
      </c>
      <c r="C24" s="45">
        <v>40</v>
      </c>
      <c r="D24" s="45">
        <v>2578</v>
      </c>
      <c r="E24" s="45" t="s">
        <v>34</v>
      </c>
      <c r="F24" s="45">
        <v>55</v>
      </c>
      <c r="G24" s="45" t="s">
        <v>34</v>
      </c>
      <c r="H24" s="45">
        <v>3194</v>
      </c>
      <c r="I24" s="45">
        <v>121</v>
      </c>
      <c r="J24" s="45">
        <v>2937</v>
      </c>
      <c r="K24" s="45" t="s">
        <v>34</v>
      </c>
      <c r="L24" s="45" t="s">
        <v>34</v>
      </c>
      <c r="M24" s="45">
        <v>35</v>
      </c>
      <c r="N24" s="34">
        <f t="shared" si="2"/>
        <v>463</v>
      </c>
      <c r="O24" s="34">
        <f t="shared" si="1"/>
        <v>81</v>
      </c>
      <c r="P24" s="34">
        <f t="shared" si="1"/>
        <v>359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5"/>
        <v>5286</v>
      </c>
      <c r="C25" s="47">
        <v>398</v>
      </c>
      <c r="D25" s="47">
        <v>4369</v>
      </c>
      <c r="E25" s="47">
        <v>43</v>
      </c>
      <c r="F25" s="47">
        <v>287</v>
      </c>
      <c r="G25" s="47">
        <v>189</v>
      </c>
      <c r="H25" s="47">
        <v>5849</v>
      </c>
      <c r="I25" s="47">
        <v>518</v>
      </c>
      <c r="J25" s="47">
        <v>4838</v>
      </c>
      <c r="K25" s="47" t="s">
        <v>34</v>
      </c>
      <c r="L25" s="47">
        <v>229</v>
      </c>
      <c r="M25" s="47" t="s">
        <v>34</v>
      </c>
      <c r="N25" s="31">
        <f t="shared" si="2"/>
        <v>563</v>
      </c>
      <c r="O25" s="31">
        <f t="shared" si="2"/>
        <v>120</v>
      </c>
      <c r="P25" s="31">
        <f t="shared" si="2"/>
        <v>469</v>
      </c>
      <c r="Q25" s="31" t="s">
        <v>34</v>
      </c>
      <c r="R25" s="31">
        <f t="shared" si="2"/>
        <v>-58</v>
      </c>
      <c r="S25" s="31" t="s">
        <v>34</v>
      </c>
    </row>
    <row r="26" spans="1:19" ht="14.5" customHeight="1">
      <c r="A26" s="58" t="s">
        <v>31</v>
      </c>
      <c r="B26" s="46">
        <f t="shared" si="5"/>
        <v>2386</v>
      </c>
      <c r="C26" s="46">
        <v>74</v>
      </c>
      <c r="D26" s="46">
        <v>2057</v>
      </c>
      <c r="E26" s="46">
        <v>38</v>
      </c>
      <c r="F26" s="46">
        <v>159</v>
      </c>
      <c r="G26" s="46">
        <v>58</v>
      </c>
      <c r="H26" s="46">
        <f t="shared" ref="H26:H27" si="6">SUM(I26:M26)</f>
        <v>2637</v>
      </c>
      <c r="I26" s="46">
        <v>111</v>
      </c>
      <c r="J26" s="46">
        <v>2180</v>
      </c>
      <c r="K26" s="46">
        <v>79</v>
      </c>
      <c r="L26" s="46">
        <v>175</v>
      </c>
      <c r="M26" s="46">
        <v>92</v>
      </c>
      <c r="N26" s="32">
        <f t="shared" si="2"/>
        <v>251</v>
      </c>
      <c r="O26" s="32">
        <f t="shared" si="2"/>
        <v>37</v>
      </c>
      <c r="P26" s="32">
        <f t="shared" si="2"/>
        <v>123</v>
      </c>
      <c r="Q26" s="32">
        <f t="shared" si="2"/>
        <v>41</v>
      </c>
      <c r="R26" s="32">
        <f t="shared" si="2"/>
        <v>16</v>
      </c>
      <c r="S26" s="32">
        <f t="shared" si="2"/>
        <v>34</v>
      </c>
    </row>
    <row r="27" spans="1:19" ht="14.5" customHeight="1">
      <c r="A27" s="57" t="s">
        <v>32</v>
      </c>
      <c r="B27" s="48">
        <f t="shared" si="5"/>
        <v>2340</v>
      </c>
      <c r="C27" s="48">
        <v>143</v>
      </c>
      <c r="D27" s="48">
        <v>1976</v>
      </c>
      <c r="E27" s="48">
        <v>30</v>
      </c>
      <c r="F27" s="48">
        <v>85</v>
      </c>
      <c r="G27" s="48">
        <v>106</v>
      </c>
      <c r="H27" s="48">
        <f t="shared" si="6"/>
        <v>2439</v>
      </c>
      <c r="I27" s="48">
        <v>234</v>
      </c>
      <c r="J27" s="48">
        <v>2041</v>
      </c>
      <c r="K27" s="48">
        <v>68</v>
      </c>
      <c r="L27" s="48">
        <v>72</v>
      </c>
      <c r="M27" s="48">
        <v>24</v>
      </c>
      <c r="N27" s="33">
        <f t="shared" si="2"/>
        <v>99</v>
      </c>
      <c r="O27" s="33">
        <f t="shared" si="2"/>
        <v>91</v>
      </c>
      <c r="P27" s="33">
        <f t="shared" si="2"/>
        <v>65</v>
      </c>
      <c r="Q27" s="33">
        <f t="shared" si="2"/>
        <v>38</v>
      </c>
      <c r="R27" s="33">
        <f t="shared" si="2"/>
        <v>-13</v>
      </c>
      <c r="S27" s="33">
        <f t="shared" si="2"/>
        <v>-82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7">C9*100/$B9</f>
        <v>5.9194630872483218</v>
      </c>
      <c r="D29" s="63">
        <f t="shared" si="7"/>
        <v>73.856823266219237</v>
      </c>
      <c r="E29" s="63">
        <f t="shared" si="7"/>
        <v>5.6107382550335574</v>
      </c>
      <c r="F29" s="63">
        <f t="shared" si="7"/>
        <v>7.6778523489932882</v>
      </c>
      <c r="G29" s="63">
        <f t="shared" si="7"/>
        <v>6.9351230425055927</v>
      </c>
      <c r="H29" s="47">
        <f>H9*100/$H9</f>
        <v>100</v>
      </c>
      <c r="I29" s="63">
        <f t="shared" ref="I29:M29" si="8">I9*100/$H9</f>
        <v>7.6975690914132544</v>
      </c>
      <c r="J29" s="63">
        <f t="shared" si="8"/>
        <v>70.561050004621492</v>
      </c>
      <c r="K29" s="63">
        <f t="shared" si="8"/>
        <v>6.2205379425085496</v>
      </c>
      <c r="L29" s="63">
        <f t="shared" si="8"/>
        <v>7.0209816064331267</v>
      </c>
      <c r="M29" s="63">
        <f t="shared" si="8"/>
        <v>8.4998613550235689</v>
      </c>
      <c r="N29" s="47" t="s">
        <v>81</v>
      </c>
      <c r="O29" s="50">
        <f t="shared" ref="O29:S47" si="9">I29-C29</f>
        <v>1.7781060041649326</v>
      </c>
      <c r="P29" s="50">
        <f t="shared" si="9"/>
        <v>-3.2957732615977449</v>
      </c>
      <c r="Q29" s="50">
        <f t="shared" si="9"/>
        <v>0.60979968747499225</v>
      </c>
      <c r="R29" s="50">
        <f t="shared" si="9"/>
        <v>-0.65687074256016142</v>
      </c>
      <c r="S29" s="50">
        <f t="shared" si="9"/>
        <v>1.5647383125179761</v>
      </c>
    </row>
    <row r="30" spans="1:19" ht="14.5" customHeight="1">
      <c r="A30" s="54" t="s">
        <v>13</v>
      </c>
      <c r="B30" s="46">
        <f t="shared" ref="B30:G45" si="10">B10*100/$B10</f>
        <v>100</v>
      </c>
      <c r="C30" s="62">
        <f t="shared" si="10"/>
        <v>7.0501927301363621</v>
      </c>
      <c r="D30" s="62">
        <f t="shared" si="10"/>
        <v>63.505616114726237</v>
      </c>
      <c r="E30" s="62">
        <f t="shared" si="10"/>
        <v>9.5619016040121032</v>
      </c>
      <c r="F30" s="62">
        <f t="shared" si="10"/>
        <v>10.046835495502963</v>
      </c>
      <c r="G30" s="62">
        <f t="shared" si="10"/>
        <v>9.835454055622332</v>
      </c>
      <c r="H30" s="46">
        <f t="shared" ref="H30:M45" si="11">H10*100/$H10</f>
        <v>100</v>
      </c>
      <c r="I30" s="62">
        <f t="shared" si="11"/>
        <v>8.838093988784312</v>
      </c>
      <c r="J30" s="62">
        <f t="shared" si="11"/>
        <v>61.102548125799366</v>
      </c>
      <c r="K30" s="62">
        <f t="shared" si="11"/>
        <v>10.113796609057816</v>
      </c>
      <c r="L30" s="62">
        <f t="shared" si="11"/>
        <v>8.8413734299675344</v>
      </c>
      <c r="M30" s="62">
        <f t="shared" si="11"/>
        <v>11.104187846390975</v>
      </c>
      <c r="N30" s="46" t="s">
        <v>81</v>
      </c>
      <c r="O30" s="39">
        <f t="shared" si="9"/>
        <v>1.7879012586479499</v>
      </c>
      <c r="P30" s="39">
        <f t="shared" si="9"/>
        <v>-2.4030679889268711</v>
      </c>
      <c r="Q30" s="39">
        <f t="shared" si="9"/>
        <v>0.55189500504571321</v>
      </c>
      <c r="R30" s="39">
        <f t="shared" si="9"/>
        <v>-1.2054620655354285</v>
      </c>
      <c r="S30" s="39">
        <f t="shared" si="9"/>
        <v>1.2687337907686427</v>
      </c>
    </row>
    <row r="31" spans="1:19" ht="14.5" customHeight="1">
      <c r="A31" s="57" t="s">
        <v>17</v>
      </c>
      <c r="B31" s="48">
        <f t="shared" si="10"/>
        <v>100</v>
      </c>
      <c r="C31" s="61">
        <f t="shared" si="10"/>
        <v>6.5718157181571817</v>
      </c>
      <c r="D31" s="61">
        <f t="shared" si="10"/>
        <v>62.330623306233065</v>
      </c>
      <c r="E31" s="61">
        <f t="shared" si="10"/>
        <v>16.734417344173441</v>
      </c>
      <c r="F31" s="61">
        <f t="shared" si="10"/>
        <v>7.1138211382113825</v>
      </c>
      <c r="G31" s="61">
        <f t="shared" si="10"/>
        <v>7.2493224932249323</v>
      </c>
      <c r="H31" s="48">
        <f t="shared" si="11"/>
        <v>100</v>
      </c>
      <c r="I31" s="61">
        <f t="shared" si="11"/>
        <v>6.6503667481662596</v>
      </c>
      <c r="J31" s="61">
        <f t="shared" si="11"/>
        <v>59.951100244498775</v>
      </c>
      <c r="K31" s="61">
        <f t="shared" si="11"/>
        <v>19.315403422982886</v>
      </c>
      <c r="L31" s="61">
        <f t="shared" si="11"/>
        <v>6.4547677261613696</v>
      </c>
      <c r="M31" s="61">
        <f t="shared" si="11"/>
        <v>7.6283618581907087</v>
      </c>
      <c r="N31" s="48" t="s">
        <v>81</v>
      </c>
      <c r="O31" s="38">
        <f t="shared" si="9"/>
        <v>7.8551030009077927E-2</v>
      </c>
      <c r="P31" s="38">
        <f t="shared" si="9"/>
        <v>-2.3795230617342895</v>
      </c>
      <c r="Q31" s="38">
        <f t="shared" si="9"/>
        <v>2.5809860788094454</v>
      </c>
      <c r="R31" s="38">
        <f t="shared" si="9"/>
        <v>-0.65905341205001289</v>
      </c>
      <c r="S31" s="38">
        <f t="shared" si="9"/>
        <v>0.37903936496577639</v>
      </c>
    </row>
    <row r="32" spans="1:19" ht="14.5" customHeight="1">
      <c r="A32" s="58" t="s">
        <v>18</v>
      </c>
      <c r="B32" s="46">
        <f t="shared" si="10"/>
        <v>100</v>
      </c>
      <c r="C32" s="62">
        <f t="shared" si="10"/>
        <v>9.2345679012345681</v>
      </c>
      <c r="D32" s="62">
        <f t="shared" si="10"/>
        <v>59.456790123456791</v>
      </c>
      <c r="E32" s="62">
        <f t="shared" si="10"/>
        <v>12.493827160493828</v>
      </c>
      <c r="F32" s="62">
        <f t="shared" si="10"/>
        <v>12.148148148148149</v>
      </c>
      <c r="G32" s="62">
        <f t="shared" si="10"/>
        <v>6.666666666666667</v>
      </c>
      <c r="H32" s="46">
        <f t="shared" si="11"/>
        <v>100</v>
      </c>
      <c r="I32" s="62">
        <f t="shared" si="11"/>
        <v>10.420098846787479</v>
      </c>
      <c r="J32" s="62">
        <f t="shared" si="11"/>
        <v>56.136738056013179</v>
      </c>
      <c r="K32" s="62">
        <f t="shared" si="11"/>
        <v>15.444810543657331</v>
      </c>
      <c r="L32" s="62">
        <f t="shared" si="11"/>
        <v>9.3080724876441518</v>
      </c>
      <c r="M32" s="62">
        <f t="shared" si="11"/>
        <v>8.6902800658978592</v>
      </c>
      <c r="N32" s="46" t="s">
        <v>81</v>
      </c>
      <c r="O32" s="39">
        <f t="shared" si="9"/>
        <v>1.1855309455529106</v>
      </c>
      <c r="P32" s="39">
        <f t="shared" si="9"/>
        <v>-3.320052067443612</v>
      </c>
      <c r="Q32" s="39">
        <f t="shared" si="9"/>
        <v>2.9509833831635035</v>
      </c>
      <c r="R32" s="39">
        <f t="shared" si="9"/>
        <v>-2.840075660503997</v>
      </c>
      <c r="S32" s="39">
        <f t="shared" si="9"/>
        <v>2.0236133992311922</v>
      </c>
    </row>
    <row r="33" spans="1:19" ht="14.5" customHeight="1">
      <c r="A33" s="57" t="s">
        <v>19</v>
      </c>
      <c r="B33" s="48">
        <f t="shared" si="10"/>
        <v>100</v>
      </c>
      <c r="C33" s="61">
        <f t="shared" si="10"/>
        <v>6.5429093122337187</v>
      </c>
      <c r="D33" s="61">
        <f t="shared" si="10"/>
        <v>60.012172854534391</v>
      </c>
      <c r="E33" s="61">
        <f t="shared" si="10"/>
        <v>9.9513085818624472</v>
      </c>
      <c r="F33" s="61">
        <f t="shared" si="10"/>
        <v>14.424832623250152</v>
      </c>
      <c r="G33" s="61">
        <f t="shared" si="10"/>
        <v>9.0687766281192932</v>
      </c>
      <c r="H33" s="48">
        <f t="shared" si="11"/>
        <v>100</v>
      </c>
      <c r="I33" s="61">
        <f t="shared" si="11"/>
        <v>8.4792396198099045</v>
      </c>
      <c r="J33" s="61">
        <f t="shared" si="11"/>
        <v>59.629814907453728</v>
      </c>
      <c r="K33" s="61">
        <f t="shared" si="11"/>
        <v>10.355177588794398</v>
      </c>
      <c r="L33" s="61">
        <f t="shared" si="11"/>
        <v>11.455727863931966</v>
      </c>
      <c r="M33" s="61">
        <f t="shared" si="11"/>
        <v>10.080040020010005</v>
      </c>
      <c r="N33" s="48" t="s">
        <v>81</v>
      </c>
      <c r="O33" s="38">
        <f t="shared" si="9"/>
        <v>1.9363303075761857</v>
      </c>
      <c r="P33" s="38">
        <f t="shared" si="9"/>
        <v>-0.38235794708066351</v>
      </c>
      <c r="Q33" s="38">
        <f t="shared" si="9"/>
        <v>0.40386900693195038</v>
      </c>
      <c r="R33" s="38">
        <f t="shared" si="9"/>
        <v>-2.9691047593181867</v>
      </c>
      <c r="S33" s="38">
        <f t="shared" si="9"/>
        <v>1.0112633918907115</v>
      </c>
    </row>
    <row r="34" spans="1:19" ht="14.5" customHeight="1">
      <c r="A34" s="58" t="s">
        <v>20</v>
      </c>
      <c r="B34" s="46">
        <f t="shared" si="10"/>
        <v>100</v>
      </c>
      <c r="C34" s="62">
        <f t="shared" si="10"/>
        <v>9.1803278688524586</v>
      </c>
      <c r="D34" s="62">
        <f t="shared" si="10"/>
        <v>55.081967213114751</v>
      </c>
      <c r="E34" s="62">
        <f t="shared" si="10"/>
        <v>9.5081967213114762</v>
      </c>
      <c r="F34" s="62">
        <f t="shared" si="10"/>
        <v>10.163934426229508</v>
      </c>
      <c r="G34" s="62">
        <f t="shared" si="10"/>
        <v>16.065573770491802</v>
      </c>
      <c r="H34" s="46">
        <f t="shared" si="11"/>
        <v>100</v>
      </c>
      <c r="I34" s="66" t="s">
        <v>34</v>
      </c>
      <c r="J34" s="62">
        <f t="shared" si="11"/>
        <v>55.4083885209713</v>
      </c>
      <c r="K34" s="62">
        <f t="shared" si="11"/>
        <v>14.790286975717439</v>
      </c>
      <c r="L34" s="62">
        <f t="shared" si="11"/>
        <v>7.5055187637969096</v>
      </c>
      <c r="M34" s="66" t="s">
        <v>34</v>
      </c>
      <c r="N34" s="46" t="s">
        <v>81</v>
      </c>
      <c r="O34" s="39" t="s">
        <v>34</v>
      </c>
      <c r="P34" s="39">
        <f t="shared" si="9"/>
        <v>0.32642130785654899</v>
      </c>
      <c r="Q34" s="39">
        <f t="shared" si="9"/>
        <v>5.2820902544059631</v>
      </c>
      <c r="R34" s="39">
        <f t="shared" si="9"/>
        <v>-2.6584156624325983</v>
      </c>
      <c r="S34" s="39" t="s">
        <v>34</v>
      </c>
    </row>
    <row r="35" spans="1:19" ht="14.5" customHeight="1">
      <c r="A35" s="57" t="s">
        <v>21</v>
      </c>
      <c r="B35" s="48">
        <f t="shared" si="10"/>
        <v>100</v>
      </c>
      <c r="C35" s="61">
        <f t="shared" si="10"/>
        <v>5.6237118461085487</v>
      </c>
      <c r="D35" s="61">
        <f t="shared" si="10"/>
        <v>69.408185297870247</v>
      </c>
      <c r="E35" s="61">
        <f t="shared" si="10"/>
        <v>6.4481303366375506</v>
      </c>
      <c r="F35" s="61">
        <f t="shared" si="10"/>
        <v>8.705466679752675</v>
      </c>
      <c r="G35" s="61">
        <f t="shared" si="10"/>
        <v>9.814505839630975</v>
      </c>
      <c r="H35" s="48">
        <f t="shared" si="11"/>
        <v>100</v>
      </c>
      <c r="I35" s="61">
        <f t="shared" si="11"/>
        <v>7.5518060447211077</v>
      </c>
      <c r="J35" s="61">
        <f t="shared" si="11"/>
        <v>67.876156933409774</v>
      </c>
      <c r="K35" s="61">
        <f t="shared" si="11"/>
        <v>5.9218609222704561</v>
      </c>
      <c r="L35" s="61">
        <f t="shared" si="11"/>
        <v>7.5845687607502663</v>
      </c>
      <c r="M35" s="61">
        <f t="shared" si="11"/>
        <v>11.065607338848391</v>
      </c>
      <c r="N35" s="48" t="s">
        <v>81</v>
      </c>
      <c r="O35" s="38">
        <f t="shared" si="9"/>
        <v>1.928094198612559</v>
      </c>
      <c r="P35" s="38">
        <f t="shared" si="9"/>
        <v>-1.5320283644604729</v>
      </c>
      <c r="Q35" s="38">
        <f t="shared" si="9"/>
        <v>-0.52626941436709451</v>
      </c>
      <c r="R35" s="38">
        <f t="shared" si="9"/>
        <v>-1.1208979190024086</v>
      </c>
      <c r="S35" s="38">
        <f t="shared" si="9"/>
        <v>1.2511014992174161</v>
      </c>
    </row>
    <row r="36" spans="1:19" ht="14.5" customHeight="1">
      <c r="A36" s="58" t="s">
        <v>22</v>
      </c>
      <c r="B36" s="45">
        <f t="shared" si="10"/>
        <v>100</v>
      </c>
      <c r="C36" s="64">
        <f t="shared" si="10"/>
        <v>15.333672949566989</v>
      </c>
      <c r="D36" s="64">
        <f t="shared" si="10"/>
        <v>58.99133978604177</v>
      </c>
      <c r="E36" s="64">
        <f t="shared" si="10"/>
        <v>2.2924095771777893</v>
      </c>
      <c r="F36" s="64">
        <f t="shared" si="10"/>
        <v>9.3734080489047376</v>
      </c>
      <c r="G36" s="64">
        <f t="shared" si="10"/>
        <v>14.009169638308711</v>
      </c>
      <c r="H36" s="45">
        <f t="shared" si="11"/>
        <v>100</v>
      </c>
      <c r="I36" s="64">
        <f t="shared" si="11"/>
        <v>16.856581532416502</v>
      </c>
      <c r="J36" s="64">
        <f t="shared" si="11"/>
        <v>56.149312377210215</v>
      </c>
      <c r="K36" s="64">
        <f t="shared" si="11"/>
        <v>2.3575638506876229</v>
      </c>
      <c r="L36" s="64">
        <f t="shared" si="11"/>
        <v>8.0943025540275055</v>
      </c>
      <c r="M36" s="64">
        <f t="shared" si="11"/>
        <v>16.542239685658153</v>
      </c>
      <c r="N36" s="45" t="s">
        <v>81</v>
      </c>
      <c r="O36" s="51">
        <f t="shared" si="9"/>
        <v>1.5229085828495137</v>
      </c>
      <c r="P36" s="51">
        <f t="shared" si="9"/>
        <v>-2.8420274088315551</v>
      </c>
      <c r="Q36" s="51">
        <f t="shared" si="9"/>
        <v>6.5154273509833605E-2</v>
      </c>
      <c r="R36" s="51">
        <f t="shared" si="9"/>
        <v>-1.279105494877232</v>
      </c>
      <c r="S36" s="51">
        <f t="shared" si="9"/>
        <v>2.5330700473494421</v>
      </c>
    </row>
    <row r="37" spans="1:19" ht="14.5" customHeight="1">
      <c r="A37" s="57" t="s">
        <v>23</v>
      </c>
      <c r="B37" s="47">
        <f t="shared" si="10"/>
        <v>100</v>
      </c>
      <c r="C37" s="63" t="s">
        <v>34</v>
      </c>
      <c r="D37" s="63">
        <f t="shared" si="10"/>
        <v>57.318141980718664</v>
      </c>
      <c r="E37" s="63" t="s">
        <v>34</v>
      </c>
      <c r="F37" s="63">
        <f t="shared" si="10"/>
        <v>17.879053461875547</v>
      </c>
      <c r="G37" s="63">
        <f t="shared" si="10"/>
        <v>12.795793163891323</v>
      </c>
      <c r="H37" s="47">
        <f t="shared" si="11"/>
        <v>100</v>
      </c>
      <c r="I37" s="63">
        <f t="shared" si="11"/>
        <v>7.1658615136876005</v>
      </c>
      <c r="J37" s="63">
        <f t="shared" si="11"/>
        <v>54.991948470209337</v>
      </c>
      <c r="K37" s="63">
        <f t="shared" si="11"/>
        <v>4.9919484702093397</v>
      </c>
      <c r="L37" s="63">
        <f t="shared" si="11"/>
        <v>16.103059581320451</v>
      </c>
      <c r="M37" s="63">
        <f t="shared" si="11"/>
        <v>16.747181964573269</v>
      </c>
      <c r="N37" s="47" t="s">
        <v>81</v>
      </c>
      <c r="O37" s="50" t="s">
        <v>34</v>
      </c>
      <c r="P37" s="50">
        <f t="shared" si="9"/>
        <v>-2.3261935105093272</v>
      </c>
      <c r="Q37" s="50" t="s">
        <v>34</v>
      </c>
      <c r="R37" s="50">
        <f t="shared" si="9"/>
        <v>-1.7759938805550952</v>
      </c>
      <c r="S37" s="50">
        <f t="shared" si="9"/>
        <v>3.9513888006819453</v>
      </c>
    </row>
    <row r="38" spans="1:19" ht="14.5" customHeight="1">
      <c r="A38" s="58" t="s">
        <v>24</v>
      </c>
      <c r="B38" s="46">
        <f t="shared" si="10"/>
        <v>100</v>
      </c>
      <c r="C38" s="62">
        <f t="shared" si="10"/>
        <v>4.9754299754299751</v>
      </c>
      <c r="D38" s="62">
        <f t="shared" si="10"/>
        <v>66.154791154791155</v>
      </c>
      <c r="E38" s="62" t="s">
        <v>34</v>
      </c>
      <c r="F38" s="62" t="s">
        <v>34</v>
      </c>
      <c r="G38" s="62">
        <f t="shared" si="10"/>
        <v>12.469287469287469</v>
      </c>
      <c r="H38" s="46">
        <f t="shared" si="11"/>
        <v>100</v>
      </c>
      <c r="I38" s="62">
        <f t="shared" si="11"/>
        <v>8.2080455099553031</v>
      </c>
      <c r="J38" s="62">
        <f t="shared" si="11"/>
        <v>59.894351889475821</v>
      </c>
      <c r="K38" s="62">
        <f t="shared" si="11"/>
        <v>5.5262088581877284</v>
      </c>
      <c r="L38" s="62">
        <f t="shared" si="11"/>
        <v>12.230800487606665</v>
      </c>
      <c r="M38" s="62">
        <f t="shared" si="11"/>
        <v>14.140593254774481</v>
      </c>
      <c r="N38" s="46" t="s">
        <v>81</v>
      </c>
      <c r="O38" s="39">
        <f t="shared" si="9"/>
        <v>3.232615534525328</v>
      </c>
      <c r="P38" s="39">
        <f t="shared" si="9"/>
        <v>-6.260439265315334</v>
      </c>
      <c r="Q38" s="39" t="s">
        <v>34</v>
      </c>
      <c r="R38" s="39" t="s">
        <v>34</v>
      </c>
      <c r="S38" s="39">
        <f t="shared" si="9"/>
        <v>1.6713057854870126</v>
      </c>
    </row>
    <row r="39" spans="1:19" ht="14.5" customHeight="1">
      <c r="A39" s="57" t="s">
        <v>25</v>
      </c>
      <c r="B39" s="48">
        <f t="shared" si="10"/>
        <v>100</v>
      </c>
      <c r="C39" s="61">
        <f t="shared" si="10"/>
        <v>7.1049840933191941</v>
      </c>
      <c r="D39" s="61">
        <f t="shared" si="10"/>
        <v>50.159066808059386</v>
      </c>
      <c r="E39" s="61">
        <f t="shared" si="10"/>
        <v>29.639448568398727</v>
      </c>
      <c r="F39" s="61">
        <f t="shared" si="10"/>
        <v>5.9384941675503713</v>
      </c>
      <c r="G39" s="61">
        <f t="shared" si="10"/>
        <v>7.1580063626723227</v>
      </c>
      <c r="H39" s="48">
        <f t="shared" si="11"/>
        <v>100</v>
      </c>
      <c r="I39" s="61">
        <f t="shared" si="11"/>
        <v>9.504878930249367</v>
      </c>
      <c r="J39" s="61">
        <f t="shared" si="11"/>
        <v>48.427900252981566</v>
      </c>
      <c r="K39" s="61">
        <f t="shared" si="11"/>
        <v>29.743404409107338</v>
      </c>
      <c r="L39" s="61">
        <f t="shared" si="11"/>
        <v>6.2161185399349472</v>
      </c>
      <c r="M39" s="61">
        <f t="shared" si="11"/>
        <v>6.1076978677267801</v>
      </c>
      <c r="N39" s="48" t="s">
        <v>81</v>
      </c>
      <c r="O39" s="38">
        <f t="shared" si="9"/>
        <v>2.3998948369301729</v>
      </c>
      <c r="P39" s="38">
        <f t="shared" si="9"/>
        <v>-1.7311665550778201</v>
      </c>
      <c r="Q39" s="38">
        <f t="shared" si="9"/>
        <v>0.10395584070861119</v>
      </c>
      <c r="R39" s="38">
        <f t="shared" si="9"/>
        <v>0.27762437238457593</v>
      </c>
      <c r="S39" s="38">
        <f t="shared" si="9"/>
        <v>-1.0503084949455426</v>
      </c>
    </row>
    <row r="40" spans="1:19" ht="14.5" customHeight="1">
      <c r="A40" s="58" t="s">
        <v>26</v>
      </c>
      <c r="B40" s="46">
        <f t="shared" si="10"/>
        <v>100</v>
      </c>
      <c r="C40" s="62" t="s">
        <v>34</v>
      </c>
      <c r="D40" s="62">
        <f t="shared" si="10"/>
        <v>66.228070175438603</v>
      </c>
      <c r="E40" s="62">
        <f t="shared" si="10"/>
        <v>10.964912280701755</v>
      </c>
      <c r="F40" s="62" t="s">
        <v>34</v>
      </c>
      <c r="G40" s="62">
        <f t="shared" si="10"/>
        <v>10.964912280701755</v>
      </c>
      <c r="H40" s="46">
        <f t="shared" si="11"/>
        <v>100</v>
      </c>
      <c r="I40" s="65" t="s">
        <v>34</v>
      </c>
      <c r="J40" s="62">
        <f t="shared" si="11"/>
        <v>56.521739130434781</v>
      </c>
      <c r="K40" s="62">
        <f t="shared" si="11"/>
        <v>8.4057971014492754</v>
      </c>
      <c r="L40" s="62">
        <f t="shared" si="11"/>
        <v>11.884057971014492</v>
      </c>
      <c r="M40" s="65" t="s">
        <v>34</v>
      </c>
      <c r="N40" s="46" t="s">
        <v>81</v>
      </c>
      <c r="O40" s="39" t="s">
        <v>34</v>
      </c>
      <c r="P40" s="39">
        <f t="shared" si="9"/>
        <v>-9.7063310450038216</v>
      </c>
      <c r="Q40" s="39">
        <f t="shared" si="9"/>
        <v>-2.5591151792524798</v>
      </c>
      <c r="R40" s="39" t="s">
        <v>34</v>
      </c>
      <c r="S40" s="39" t="s">
        <v>34</v>
      </c>
    </row>
    <row r="41" spans="1:19" ht="14.5" customHeight="1">
      <c r="A41" s="53" t="s">
        <v>14</v>
      </c>
      <c r="B41" s="48">
        <f t="shared" si="10"/>
        <v>100</v>
      </c>
      <c r="C41" s="61">
        <f t="shared" si="10"/>
        <v>4.5933991153453553</v>
      </c>
      <c r="D41" s="61">
        <f t="shared" si="10"/>
        <v>85.996208622952409</v>
      </c>
      <c r="E41" s="61">
        <f t="shared" si="10"/>
        <v>0.97700870072425028</v>
      </c>
      <c r="F41" s="61">
        <f t="shared" si="10"/>
        <v>4.8996257230350455</v>
      </c>
      <c r="G41" s="61">
        <f t="shared" si="10"/>
        <v>3.5337578379429351</v>
      </c>
      <c r="H41" s="48">
        <f t="shared" si="11"/>
        <v>100</v>
      </c>
      <c r="I41" s="61">
        <f t="shared" si="11"/>
        <v>6.2240488094229303</v>
      </c>
      <c r="J41" s="61">
        <f t="shared" si="11"/>
        <v>82.781120244047116</v>
      </c>
      <c r="K41" s="61">
        <f t="shared" si="11"/>
        <v>1.1905770697398526</v>
      </c>
      <c r="L41" s="61">
        <f t="shared" si="11"/>
        <v>4.6690958393356494</v>
      </c>
      <c r="M41" s="61">
        <f t="shared" si="11"/>
        <v>5.1351580374544534</v>
      </c>
      <c r="N41" s="48" t="s">
        <v>81</v>
      </c>
      <c r="O41" s="38">
        <f t="shared" si="9"/>
        <v>1.630649694077575</v>
      </c>
      <c r="P41" s="38">
        <f t="shared" si="9"/>
        <v>-3.2150883789052926</v>
      </c>
      <c r="Q41" s="38">
        <f t="shared" si="9"/>
        <v>0.21356836901560228</v>
      </c>
      <c r="R41" s="38">
        <f t="shared" si="9"/>
        <v>-0.23052988369939609</v>
      </c>
      <c r="S41" s="38">
        <f t="shared" si="9"/>
        <v>1.6014001995115184</v>
      </c>
    </row>
    <row r="42" spans="1:19" ht="14.5" customHeight="1">
      <c r="A42" s="58" t="s">
        <v>27</v>
      </c>
      <c r="B42" s="46">
        <f t="shared" si="10"/>
        <v>100</v>
      </c>
      <c r="C42" s="62">
        <f t="shared" si="10"/>
        <v>3.8831783325175397</v>
      </c>
      <c r="D42" s="62">
        <f t="shared" si="10"/>
        <v>84.336759667156144</v>
      </c>
      <c r="E42" s="62">
        <f t="shared" si="10"/>
        <v>0.68526676456191871</v>
      </c>
      <c r="F42" s="62">
        <f t="shared" si="10"/>
        <v>5.7758198727361725</v>
      </c>
      <c r="G42" s="62">
        <f t="shared" si="10"/>
        <v>5.3189753630282262</v>
      </c>
      <c r="H42" s="46">
        <f t="shared" si="11"/>
        <v>100</v>
      </c>
      <c r="I42" s="66" t="s">
        <v>34</v>
      </c>
      <c r="J42" s="62">
        <f t="shared" si="11"/>
        <v>77.223217978767408</v>
      </c>
      <c r="K42" s="62">
        <f t="shared" si="11"/>
        <v>1.0478422721632428</v>
      </c>
      <c r="L42" s="62" t="s">
        <v>34</v>
      </c>
      <c r="M42" s="62">
        <f t="shared" si="11"/>
        <v>9.8028402040534957</v>
      </c>
      <c r="N42" s="46" t="s">
        <v>81</v>
      </c>
      <c r="O42" s="39" t="s">
        <v>34</v>
      </c>
      <c r="P42" s="39">
        <f t="shared" si="9"/>
        <v>-7.1135416883887359</v>
      </c>
      <c r="Q42" s="39">
        <f t="shared" si="9"/>
        <v>0.36257550760132407</v>
      </c>
      <c r="R42" s="39" t="s">
        <v>34</v>
      </c>
      <c r="S42" s="39">
        <f t="shared" si="9"/>
        <v>4.4838648410252695</v>
      </c>
    </row>
    <row r="43" spans="1:19" ht="14.5" customHeight="1">
      <c r="A43" s="57" t="s">
        <v>28</v>
      </c>
      <c r="B43" s="48">
        <f t="shared" si="10"/>
        <v>100</v>
      </c>
      <c r="C43" s="61">
        <f t="shared" si="10"/>
        <v>3.0570252792475014</v>
      </c>
      <c r="D43" s="61">
        <f t="shared" si="10"/>
        <v>90.711346266901828</v>
      </c>
      <c r="E43" s="61" t="s">
        <v>34</v>
      </c>
      <c r="F43" s="61">
        <f t="shared" si="10"/>
        <v>3.9976484420928866</v>
      </c>
      <c r="G43" s="61" t="s">
        <v>34</v>
      </c>
      <c r="H43" s="48">
        <f t="shared" si="11"/>
        <v>100</v>
      </c>
      <c r="I43" s="61">
        <f t="shared" si="11"/>
        <v>3.5426008968609866</v>
      </c>
      <c r="J43" s="61">
        <f t="shared" si="11"/>
        <v>87.040358744394624</v>
      </c>
      <c r="K43" s="61" t="s">
        <v>34</v>
      </c>
      <c r="L43" s="61" t="s">
        <v>34</v>
      </c>
      <c r="M43" s="61">
        <f t="shared" si="11"/>
        <v>4.6636771300448432</v>
      </c>
      <c r="N43" s="48" t="s">
        <v>81</v>
      </c>
      <c r="O43" s="38">
        <f t="shared" si="9"/>
        <v>0.48557561761348511</v>
      </c>
      <c r="P43" s="38">
        <f t="shared" si="9"/>
        <v>-3.6709875225072039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10"/>
        <v>100</v>
      </c>
      <c r="C44" s="64">
        <f t="shared" si="10"/>
        <v>1.4646649578908824</v>
      </c>
      <c r="D44" s="64">
        <f t="shared" si="10"/>
        <v>94.397656536067373</v>
      </c>
      <c r="E44" s="64" t="s">
        <v>34</v>
      </c>
      <c r="F44" s="64">
        <f t="shared" si="10"/>
        <v>2.0139143170999634</v>
      </c>
      <c r="G44" s="64" t="s">
        <v>34</v>
      </c>
      <c r="H44" s="45">
        <f t="shared" si="11"/>
        <v>100</v>
      </c>
      <c r="I44" s="64">
        <f t="shared" si="11"/>
        <v>3.7883531621790856</v>
      </c>
      <c r="J44" s="64">
        <f t="shared" si="11"/>
        <v>91.953663118346896</v>
      </c>
      <c r="K44" s="64" t="s">
        <v>34</v>
      </c>
      <c r="L44" s="64" t="s">
        <v>34</v>
      </c>
      <c r="M44" s="64">
        <f t="shared" si="11"/>
        <v>1.0958046336881653</v>
      </c>
      <c r="N44" s="45" t="s">
        <v>81</v>
      </c>
      <c r="O44" s="51">
        <f t="shared" si="9"/>
        <v>2.323688204288203</v>
      </c>
      <c r="P44" s="51">
        <f t="shared" si="9"/>
        <v>-2.4439934177204776</v>
      </c>
      <c r="Q44" s="51" t="s">
        <v>34</v>
      </c>
      <c r="R44" s="51" t="s">
        <v>34</v>
      </c>
      <c r="S44" s="51" t="s">
        <v>34</v>
      </c>
    </row>
    <row r="45" spans="1:19" ht="14.5" customHeight="1">
      <c r="A45" s="57" t="s">
        <v>30</v>
      </c>
      <c r="B45" s="47">
        <f t="shared" si="10"/>
        <v>100</v>
      </c>
      <c r="C45" s="63">
        <f t="shared" si="10"/>
        <v>7.5293227393113886</v>
      </c>
      <c r="D45" s="63">
        <f t="shared" si="10"/>
        <v>82.652289065455918</v>
      </c>
      <c r="E45" s="63">
        <f t="shared" si="10"/>
        <v>0.81346954218690881</v>
      </c>
      <c r="F45" s="63">
        <f t="shared" si="10"/>
        <v>5.4294362466893684</v>
      </c>
      <c r="G45" s="63">
        <f t="shared" si="10"/>
        <v>3.575482406356413</v>
      </c>
      <c r="H45" s="47">
        <f t="shared" si="11"/>
        <v>100</v>
      </c>
      <c r="I45" s="63">
        <f t="shared" si="11"/>
        <v>8.8562147375619755</v>
      </c>
      <c r="J45" s="63">
        <f t="shared" si="11"/>
        <v>82.714994016071117</v>
      </c>
      <c r="K45" s="63" t="s">
        <v>34</v>
      </c>
      <c r="L45" s="63">
        <f t="shared" si="11"/>
        <v>3.9151991793468968</v>
      </c>
      <c r="M45" s="63" t="s">
        <v>34</v>
      </c>
      <c r="N45" s="47" t="s">
        <v>81</v>
      </c>
      <c r="O45" s="50">
        <f t="shared" si="9"/>
        <v>1.3268919982505869</v>
      </c>
      <c r="P45" s="50">
        <f t="shared" si="9"/>
        <v>6.2704950615199095E-2</v>
      </c>
      <c r="Q45" s="50" t="s">
        <v>34</v>
      </c>
      <c r="R45" s="50">
        <f t="shared" si="9"/>
        <v>-1.5142370673424717</v>
      </c>
      <c r="S45" s="50" t="s">
        <v>34</v>
      </c>
    </row>
    <row r="46" spans="1:19" ht="14.5" customHeight="1">
      <c r="A46" s="58" t="s">
        <v>31</v>
      </c>
      <c r="B46" s="46">
        <f t="shared" ref="B46:G47" si="12">B26*100/$B26</f>
        <v>100</v>
      </c>
      <c r="C46" s="62">
        <f t="shared" si="12"/>
        <v>3.1014249790444257</v>
      </c>
      <c r="D46" s="62">
        <f t="shared" si="12"/>
        <v>86.211232187761951</v>
      </c>
      <c r="E46" s="62">
        <f t="shared" si="12"/>
        <v>1.5926236378876781</v>
      </c>
      <c r="F46" s="62">
        <f t="shared" si="12"/>
        <v>6.6638725901089693</v>
      </c>
      <c r="G46" s="62">
        <f t="shared" si="12"/>
        <v>2.4308466051969826</v>
      </c>
      <c r="H46" s="46">
        <f t="shared" ref="H46:M47" si="13">H26*100/$H26</f>
        <v>100</v>
      </c>
      <c r="I46" s="62">
        <f t="shared" si="13"/>
        <v>4.2093287827076225</v>
      </c>
      <c r="J46" s="62">
        <f t="shared" si="13"/>
        <v>82.669700417140689</v>
      </c>
      <c r="K46" s="62">
        <f t="shared" si="13"/>
        <v>2.9958285930982176</v>
      </c>
      <c r="L46" s="62">
        <f t="shared" si="13"/>
        <v>6.6363291619264313</v>
      </c>
      <c r="M46" s="62">
        <f t="shared" si="13"/>
        <v>3.4888130451270385</v>
      </c>
      <c r="N46" s="46" t="s">
        <v>81</v>
      </c>
      <c r="O46" s="39">
        <f t="shared" si="9"/>
        <v>1.1079038036631967</v>
      </c>
      <c r="P46" s="39">
        <f t="shared" si="9"/>
        <v>-3.5415317706212619</v>
      </c>
      <c r="Q46" s="39">
        <f t="shared" si="9"/>
        <v>1.4032049552105395</v>
      </c>
      <c r="R46" s="39">
        <f t="shared" si="9"/>
        <v>-2.7543428182537966E-2</v>
      </c>
      <c r="S46" s="39">
        <f t="shared" si="9"/>
        <v>1.0579664399300559</v>
      </c>
    </row>
    <row r="47" spans="1:19" ht="14.5" customHeight="1">
      <c r="A47" s="57" t="s">
        <v>32</v>
      </c>
      <c r="B47" s="48">
        <f t="shared" si="12"/>
        <v>100</v>
      </c>
      <c r="C47" s="61">
        <f t="shared" si="12"/>
        <v>6.1111111111111107</v>
      </c>
      <c r="D47" s="61">
        <f t="shared" si="12"/>
        <v>84.444444444444443</v>
      </c>
      <c r="E47" s="61">
        <f t="shared" si="12"/>
        <v>1.2820512820512822</v>
      </c>
      <c r="F47" s="61">
        <f t="shared" si="12"/>
        <v>3.6324786324786325</v>
      </c>
      <c r="G47" s="61">
        <f t="shared" si="12"/>
        <v>4.5299145299145298</v>
      </c>
      <c r="H47" s="48">
        <f t="shared" si="13"/>
        <v>100</v>
      </c>
      <c r="I47" s="61">
        <f t="shared" si="13"/>
        <v>9.5940959409594093</v>
      </c>
      <c r="J47" s="61">
        <f t="shared" si="13"/>
        <v>83.681836818368183</v>
      </c>
      <c r="K47" s="61">
        <f t="shared" si="13"/>
        <v>2.7880278802788028</v>
      </c>
      <c r="L47" s="61">
        <f t="shared" si="13"/>
        <v>2.9520295202952029</v>
      </c>
      <c r="M47" s="61">
        <f t="shared" si="13"/>
        <v>0.98400984009840098</v>
      </c>
      <c r="N47" s="48" t="s">
        <v>81</v>
      </c>
      <c r="O47" s="38">
        <f t="shared" si="9"/>
        <v>3.4829848298482986</v>
      </c>
      <c r="P47" s="38">
        <f t="shared" si="9"/>
        <v>-0.7626076260762602</v>
      </c>
      <c r="Q47" s="38">
        <f t="shared" si="9"/>
        <v>1.5059765982275206</v>
      </c>
      <c r="R47" s="38">
        <f t="shared" si="9"/>
        <v>-0.68044911218342952</v>
      </c>
      <c r="S47" s="38">
        <f t="shared" si="9"/>
        <v>-3.5459046898161288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E53" sqref="E53"/>
    </sheetView>
  </sheetViews>
  <sheetFormatPr baseColWidth="10" defaultColWidth="8.7265625" defaultRowHeight="14"/>
  <cols>
    <col min="1" max="1" width="27.8164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74</v>
      </c>
      <c r="B3" s="49"/>
    </row>
    <row r="4" spans="1:19" s="41" customFormat="1" ht="14.5" customHeight="1">
      <c r="A4" s="60"/>
    </row>
    <row r="5" spans="1:19" s="41" customFormat="1" ht="14.5" customHeight="1">
      <c r="A5" s="115" t="s">
        <v>16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5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1"/>
      <c r="B7" s="106"/>
      <c r="C7" s="44" t="s">
        <v>78</v>
      </c>
      <c r="D7" s="75" t="s">
        <v>79</v>
      </c>
      <c r="E7" s="44" t="s">
        <v>80</v>
      </c>
      <c r="F7" s="44" t="s">
        <v>15</v>
      </c>
      <c r="G7" s="44" t="s">
        <v>8</v>
      </c>
      <c r="H7" s="106"/>
      <c r="I7" s="44" t="s">
        <v>78</v>
      </c>
      <c r="J7" s="75" t="s">
        <v>79</v>
      </c>
      <c r="K7" s="44" t="s">
        <v>80</v>
      </c>
      <c r="L7" s="44" t="s">
        <v>15</v>
      </c>
      <c r="M7" s="44" t="s">
        <v>8</v>
      </c>
      <c r="N7" s="106"/>
      <c r="O7" s="44" t="s">
        <v>78</v>
      </c>
      <c r="P7" s="75" t="s">
        <v>79</v>
      </c>
      <c r="Q7" s="44" t="s">
        <v>80</v>
      </c>
      <c r="R7" s="44" t="s">
        <v>15</v>
      </c>
      <c r="S7" s="44" t="s">
        <v>8</v>
      </c>
    </row>
    <row r="8" spans="1:19" ht="14.5" customHeight="1">
      <c r="A8" s="55"/>
      <c r="B8" s="109" t="s">
        <v>11</v>
      </c>
      <c r="C8" s="109"/>
      <c r="D8" s="109"/>
      <c r="E8" s="109"/>
      <c r="F8" s="109"/>
      <c r="G8" s="109"/>
      <c r="H8" s="109" t="s">
        <v>11</v>
      </c>
      <c r="I8" s="109"/>
      <c r="J8" s="109"/>
      <c r="K8" s="109"/>
      <c r="L8" s="109"/>
      <c r="M8" s="109"/>
      <c r="N8" s="109" t="s">
        <v>11</v>
      </c>
      <c r="O8" s="109"/>
      <c r="P8" s="109"/>
      <c r="Q8" s="109"/>
      <c r="R8" s="109"/>
      <c r="S8" s="109"/>
    </row>
    <row r="9" spans="1:19" ht="14.5" customHeight="1">
      <c r="A9" s="43" t="s">
        <v>7</v>
      </c>
      <c r="B9" s="47">
        <f>B10+B21</f>
        <v>12477</v>
      </c>
      <c r="C9" s="47">
        <f t="shared" ref="C9:M9" si="0">C10+C21</f>
        <v>428</v>
      </c>
      <c r="D9" s="47">
        <f t="shared" si="0"/>
        <v>9714</v>
      </c>
      <c r="E9" s="47">
        <f t="shared" si="0"/>
        <v>1343</v>
      </c>
      <c r="F9" s="47">
        <f t="shared" si="0"/>
        <v>477</v>
      </c>
      <c r="G9" s="47">
        <f t="shared" si="0"/>
        <v>515</v>
      </c>
      <c r="H9" s="47">
        <f t="shared" si="0"/>
        <v>16022</v>
      </c>
      <c r="I9" s="47">
        <f t="shared" si="0"/>
        <v>713</v>
      </c>
      <c r="J9" s="47">
        <f t="shared" si="0"/>
        <v>12009</v>
      </c>
      <c r="K9" s="47">
        <f t="shared" si="0"/>
        <v>1896</v>
      </c>
      <c r="L9" s="47">
        <f t="shared" si="0"/>
        <v>577</v>
      </c>
      <c r="M9" s="47">
        <f t="shared" si="0"/>
        <v>827</v>
      </c>
      <c r="N9" s="31">
        <f>H9-B9</f>
        <v>3545</v>
      </c>
      <c r="O9" s="31">
        <f t="shared" ref="O9:S24" si="1">I9-C9</f>
        <v>285</v>
      </c>
      <c r="P9" s="31">
        <f t="shared" si="1"/>
        <v>2295</v>
      </c>
      <c r="Q9" s="31">
        <f t="shared" si="1"/>
        <v>553</v>
      </c>
      <c r="R9" s="31">
        <f t="shared" si="1"/>
        <v>100</v>
      </c>
      <c r="S9" s="31">
        <f t="shared" si="1"/>
        <v>312</v>
      </c>
    </row>
    <row r="10" spans="1:19" ht="14.5" customHeight="1">
      <c r="A10" s="54" t="s">
        <v>13</v>
      </c>
      <c r="B10" s="46">
        <f>SUM(C10:G10)</f>
        <v>8605</v>
      </c>
      <c r="C10" s="46">
        <v>307</v>
      </c>
      <c r="D10" s="46">
        <v>6199</v>
      </c>
      <c r="E10" s="46">
        <v>1304</v>
      </c>
      <c r="F10" s="46">
        <v>390</v>
      </c>
      <c r="G10" s="46">
        <v>405</v>
      </c>
      <c r="H10" s="46">
        <f>SUM(I10:M10)</f>
        <v>11370</v>
      </c>
      <c r="I10" s="46">
        <v>509</v>
      </c>
      <c r="J10" s="46">
        <v>7847</v>
      </c>
      <c r="K10" s="46">
        <v>1846</v>
      </c>
      <c r="L10" s="46">
        <v>486</v>
      </c>
      <c r="M10" s="46">
        <v>682</v>
      </c>
      <c r="N10" s="32">
        <f t="shared" ref="N10:S27" si="2">H10-B10</f>
        <v>2765</v>
      </c>
      <c r="O10" s="32">
        <f t="shared" si="1"/>
        <v>202</v>
      </c>
      <c r="P10" s="32">
        <f t="shared" si="1"/>
        <v>1648</v>
      </c>
      <c r="Q10" s="32">
        <f t="shared" si="1"/>
        <v>542</v>
      </c>
      <c r="R10" s="32">
        <f t="shared" si="1"/>
        <v>96</v>
      </c>
      <c r="S10" s="32">
        <f t="shared" si="1"/>
        <v>277</v>
      </c>
    </row>
    <row r="11" spans="1:19" ht="14.5" customHeight="1">
      <c r="A11" s="57" t="s">
        <v>17</v>
      </c>
      <c r="B11" s="48">
        <f>SUM(C11:G11)</f>
        <v>825</v>
      </c>
      <c r="C11" s="48">
        <v>31</v>
      </c>
      <c r="D11" s="48">
        <v>595</v>
      </c>
      <c r="E11" s="48">
        <v>161</v>
      </c>
      <c r="F11" s="48">
        <v>28</v>
      </c>
      <c r="G11" s="48">
        <v>10</v>
      </c>
      <c r="H11" s="48">
        <f t="shared" ref="H11:H20" si="3">SUM(I11:M11)</f>
        <v>1053</v>
      </c>
      <c r="I11" s="48">
        <v>28</v>
      </c>
      <c r="J11" s="48">
        <v>742</v>
      </c>
      <c r="K11" s="48">
        <v>217</v>
      </c>
      <c r="L11" s="48">
        <v>39</v>
      </c>
      <c r="M11" s="48">
        <v>27</v>
      </c>
      <c r="N11" s="33">
        <f t="shared" si="2"/>
        <v>228</v>
      </c>
      <c r="O11" s="33">
        <f t="shared" si="1"/>
        <v>-3</v>
      </c>
      <c r="P11" s="33">
        <f t="shared" si="1"/>
        <v>147</v>
      </c>
      <c r="Q11" s="33">
        <f t="shared" si="1"/>
        <v>56</v>
      </c>
      <c r="R11" s="33">
        <f t="shared" si="1"/>
        <v>11</v>
      </c>
      <c r="S11" s="33">
        <f t="shared" si="1"/>
        <v>17</v>
      </c>
    </row>
    <row r="12" spans="1:19" ht="14.5" customHeight="1">
      <c r="A12" s="58" t="s">
        <v>18</v>
      </c>
      <c r="B12" s="46">
        <f t="shared" ref="B12:B20" si="4">SUM(C12:G12)</f>
        <v>483</v>
      </c>
      <c r="C12" s="46">
        <v>34</v>
      </c>
      <c r="D12" s="46">
        <v>274</v>
      </c>
      <c r="E12" s="46">
        <v>104</v>
      </c>
      <c r="F12" s="46">
        <v>45</v>
      </c>
      <c r="G12" s="46">
        <v>26</v>
      </c>
      <c r="H12" s="46">
        <f t="shared" si="3"/>
        <v>502</v>
      </c>
      <c r="I12" s="46">
        <v>50</v>
      </c>
      <c r="J12" s="46">
        <v>285</v>
      </c>
      <c r="K12" s="46">
        <v>111</v>
      </c>
      <c r="L12" s="46">
        <v>27</v>
      </c>
      <c r="M12" s="46">
        <v>29</v>
      </c>
      <c r="N12" s="32">
        <f t="shared" si="2"/>
        <v>19</v>
      </c>
      <c r="O12" s="32">
        <f t="shared" si="1"/>
        <v>16</v>
      </c>
      <c r="P12" s="32">
        <f t="shared" si="1"/>
        <v>11</v>
      </c>
      <c r="Q12" s="32">
        <f t="shared" si="1"/>
        <v>7</v>
      </c>
      <c r="R12" s="32">
        <f t="shared" si="1"/>
        <v>-18</v>
      </c>
      <c r="S12" s="32">
        <f t="shared" si="1"/>
        <v>3</v>
      </c>
    </row>
    <row r="13" spans="1:19" ht="14.5" customHeight="1">
      <c r="A13" s="57" t="s">
        <v>19</v>
      </c>
      <c r="B13" s="48">
        <f t="shared" si="4"/>
        <v>2929</v>
      </c>
      <c r="C13" s="48">
        <v>91</v>
      </c>
      <c r="D13" s="48">
        <v>2267</v>
      </c>
      <c r="E13" s="48">
        <v>436</v>
      </c>
      <c r="F13" s="48">
        <v>83</v>
      </c>
      <c r="G13" s="48">
        <v>52</v>
      </c>
      <c r="H13" s="48">
        <f t="shared" si="3"/>
        <v>3694</v>
      </c>
      <c r="I13" s="48">
        <v>142</v>
      </c>
      <c r="J13" s="48">
        <v>2640</v>
      </c>
      <c r="K13" s="48">
        <v>687</v>
      </c>
      <c r="L13" s="48">
        <v>131</v>
      </c>
      <c r="M13" s="48">
        <v>94</v>
      </c>
      <c r="N13" s="33">
        <f t="shared" si="2"/>
        <v>765</v>
      </c>
      <c r="O13" s="33">
        <f t="shared" si="1"/>
        <v>51</v>
      </c>
      <c r="P13" s="33">
        <f t="shared" si="1"/>
        <v>373</v>
      </c>
      <c r="Q13" s="33">
        <f t="shared" si="1"/>
        <v>251</v>
      </c>
      <c r="R13" s="33">
        <f t="shared" si="1"/>
        <v>48</v>
      </c>
      <c r="S13" s="33">
        <f t="shared" si="1"/>
        <v>42</v>
      </c>
    </row>
    <row r="14" spans="1:19" ht="14.5" customHeight="1">
      <c r="A14" s="58" t="s">
        <v>20</v>
      </c>
      <c r="B14" s="46">
        <f t="shared" si="4"/>
        <v>92</v>
      </c>
      <c r="C14" s="46">
        <v>8</v>
      </c>
      <c r="D14" s="46">
        <v>60</v>
      </c>
      <c r="E14" s="46">
        <v>12</v>
      </c>
      <c r="F14" s="46">
        <v>6</v>
      </c>
      <c r="G14" s="46">
        <v>6</v>
      </c>
      <c r="H14" s="46">
        <v>155</v>
      </c>
      <c r="I14" s="65" t="s">
        <v>34</v>
      </c>
      <c r="J14" s="46">
        <v>107</v>
      </c>
      <c r="K14" s="46">
        <v>28</v>
      </c>
      <c r="L14" s="46">
        <v>4</v>
      </c>
      <c r="M14" s="65" t="s">
        <v>34</v>
      </c>
      <c r="N14" s="32">
        <f t="shared" si="2"/>
        <v>63</v>
      </c>
      <c r="O14" s="65" t="s">
        <v>34</v>
      </c>
      <c r="P14" s="32">
        <f t="shared" si="1"/>
        <v>47</v>
      </c>
      <c r="Q14" s="32">
        <f t="shared" si="1"/>
        <v>16</v>
      </c>
      <c r="R14" s="32">
        <f t="shared" si="1"/>
        <v>-2</v>
      </c>
      <c r="S14" s="65" t="s">
        <v>34</v>
      </c>
    </row>
    <row r="15" spans="1:19" ht="14.5" customHeight="1">
      <c r="A15" s="57" t="s">
        <v>21</v>
      </c>
      <c r="B15" s="48">
        <f t="shared" si="4"/>
        <v>3007</v>
      </c>
      <c r="C15" s="48">
        <v>86</v>
      </c>
      <c r="D15" s="48">
        <v>2314</v>
      </c>
      <c r="E15" s="48">
        <v>210</v>
      </c>
      <c r="F15" s="48">
        <v>190</v>
      </c>
      <c r="G15" s="48">
        <v>207</v>
      </c>
      <c r="H15" s="48">
        <f t="shared" si="3"/>
        <v>4093</v>
      </c>
      <c r="I15" s="48">
        <v>168</v>
      </c>
      <c r="J15" s="48">
        <v>3127</v>
      </c>
      <c r="K15" s="48">
        <v>274</v>
      </c>
      <c r="L15" s="48">
        <v>213</v>
      </c>
      <c r="M15" s="48">
        <v>311</v>
      </c>
      <c r="N15" s="33">
        <f t="shared" si="2"/>
        <v>1086</v>
      </c>
      <c r="O15" s="33">
        <f t="shared" si="1"/>
        <v>82</v>
      </c>
      <c r="P15" s="33">
        <f t="shared" si="1"/>
        <v>813</v>
      </c>
      <c r="Q15" s="33">
        <f t="shared" si="1"/>
        <v>64</v>
      </c>
      <c r="R15" s="33">
        <f t="shared" si="1"/>
        <v>23</v>
      </c>
      <c r="S15" s="33">
        <f t="shared" si="1"/>
        <v>104</v>
      </c>
    </row>
    <row r="16" spans="1:19" ht="14.5" customHeight="1">
      <c r="A16" s="58" t="s">
        <v>22</v>
      </c>
      <c r="B16" s="45">
        <f t="shared" si="4"/>
        <v>230</v>
      </c>
      <c r="C16" s="45">
        <v>17</v>
      </c>
      <c r="D16" s="45">
        <v>174</v>
      </c>
      <c r="E16" s="45">
        <v>12</v>
      </c>
      <c r="F16" s="45">
        <v>9</v>
      </c>
      <c r="G16" s="45">
        <v>18</v>
      </c>
      <c r="H16" s="45">
        <f t="shared" si="3"/>
        <v>325</v>
      </c>
      <c r="I16" s="45">
        <v>45</v>
      </c>
      <c r="J16" s="45">
        <v>193</v>
      </c>
      <c r="K16" s="45">
        <v>7</v>
      </c>
      <c r="L16" s="45">
        <v>25</v>
      </c>
      <c r="M16" s="45">
        <v>55</v>
      </c>
      <c r="N16" s="34">
        <f t="shared" si="2"/>
        <v>95</v>
      </c>
      <c r="O16" s="34">
        <f t="shared" si="1"/>
        <v>28</v>
      </c>
      <c r="P16" s="34">
        <f t="shared" si="1"/>
        <v>19</v>
      </c>
      <c r="Q16" s="34">
        <f t="shared" si="1"/>
        <v>-5</v>
      </c>
      <c r="R16" s="34">
        <f t="shared" si="1"/>
        <v>16</v>
      </c>
      <c r="S16" s="34">
        <f t="shared" si="1"/>
        <v>37</v>
      </c>
    </row>
    <row r="17" spans="1:19" ht="14.5" customHeight="1">
      <c r="A17" s="57" t="s">
        <v>23</v>
      </c>
      <c r="B17" s="47">
        <v>73</v>
      </c>
      <c r="C17" s="67" t="s">
        <v>34</v>
      </c>
      <c r="D17" s="47">
        <v>38</v>
      </c>
      <c r="E17" s="47" t="s">
        <v>34</v>
      </c>
      <c r="F17" s="47">
        <v>19</v>
      </c>
      <c r="G17" s="47">
        <v>12</v>
      </c>
      <c r="H17" s="47">
        <f t="shared" si="3"/>
        <v>64</v>
      </c>
      <c r="I17" s="67" t="s">
        <v>34</v>
      </c>
      <c r="J17" s="47">
        <v>55</v>
      </c>
      <c r="K17" s="47">
        <v>4</v>
      </c>
      <c r="L17" s="47">
        <v>5</v>
      </c>
      <c r="M17" s="67" t="s">
        <v>34</v>
      </c>
      <c r="N17" s="31">
        <f t="shared" si="2"/>
        <v>-9</v>
      </c>
      <c r="O17" s="31" t="s">
        <v>34</v>
      </c>
      <c r="P17" s="31">
        <f t="shared" si="1"/>
        <v>17</v>
      </c>
      <c r="Q17" s="31" t="s">
        <v>34</v>
      </c>
      <c r="R17" s="31">
        <f t="shared" si="1"/>
        <v>-14</v>
      </c>
      <c r="S17" s="31" t="s">
        <v>34</v>
      </c>
    </row>
    <row r="18" spans="1:19" ht="14.5" customHeight="1">
      <c r="A18" s="58" t="s">
        <v>24</v>
      </c>
      <c r="B18" s="46">
        <v>83</v>
      </c>
      <c r="C18" s="46">
        <v>0</v>
      </c>
      <c r="D18" s="46">
        <v>64</v>
      </c>
      <c r="E18" s="46" t="s">
        <v>34</v>
      </c>
      <c r="F18" s="46" t="s">
        <v>34</v>
      </c>
      <c r="G18" s="46">
        <v>11</v>
      </c>
      <c r="H18" s="46">
        <f t="shared" si="3"/>
        <v>153</v>
      </c>
      <c r="I18" s="46">
        <v>9</v>
      </c>
      <c r="J18" s="46">
        <v>100</v>
      </c>
      <c r="K18" s="46">
        <v>12</v>
      </c>
      <c r="L18" s="46">
        <v>11</v>
      </c>
      <c r="M18" s="46">
        <v>21</v>
      </c>
      <c r="N18" s="32">
        <f t="shared" si="2"/>
        <v>70</v>
      </c>
      <c r="O18" s="32">
        <f t="shared" si="1"/>
        <v>9</v>
      </c>
      <c r="P18" s="32">
        <f t="shared" si="1"/>
        <v>36</v>
      </c>
      <c r="Q18" s="32" t="s">
        <v>34</v>
      </c>
      <c r="R18" s="32" t="s">
        <v>34</v>
      </c>
      <c r="S18" s="32">
        <f t="shared" si="1"/>
        <v>10</v>
      </c>
    </row>
    <row r="19" spans="1:19" ht="14.5" customHeight="1">
      <c r="A19" s="57" t="s">
        <v>25</v>
      </c>
      <c r="B19" s="48">
        <f t="shared" si="4"/>
        <v>883</v>
      </c>
      <c r="C19" s="48">
        <v>38</v>
      </c>
      <c r="D19" s="48">
        <v>413</v>
      </c>
      <c r="E19" s="48">
        <v>360</v>
      </c>
      <c r="F19" s="48">
        <v>9</v>
      </c>
      <c r="G19" s="48">
        <v>63</v>
      </c>
      <c r="H19" s="48">
        <f t="shared" si="3"/>
        <v>1313</v>
      </c>
      <c r="I19" s="48">
        <v>52</v>
      </c>
      <c r="J19" s="48">
        <v>598</v>
      </c>
      <c r="K19" s="48">
        <v>506</v>
      </c>
      <c r="L19" s="48">
        <v>31</v>
      </c>
      <c r="M19" s="48">
        <v>126</v>
      </c>
      <c r="N19" s="33">
        <f t="shared" si="2"/>
        <v>430</v>
      </c>
      <c r="O19" s="33">
        <f t="shared" si="1"/>
        <v>14</v>
      </c>
      <c r="P19" s="33">
        <f t="shared" si="1"/>
        <v>185</v>
      </c>
      <c r="Q19" s="33">
        <f t="shared" si="1"/>
        <v>146</v>
      </c>
      <c r="R19" s="33">
        <f t="shared" si="1"/>
        <v>22</v>
      </c>
      <c r="S19" s="33">
        <f t="shared" si="1"/>
        <v>63</v>
      </c>
    </row>
    <row r="20" spans="1:19" ht="14.5" customHeight="1">
      <c r="A20" s="58" t="s">
        <v>26</v>
      </c>
      <c r="B20" s="46">
        <f t="shared" si="4"/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f t="shared" si="3"/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32">
        <f t="shared" si="2"/>
        <v>0</v>
      </c>
      <c r="O20" s="32">
        <f t="shared" si="1"/>
        <v>0</v>
      </c>
      <c r="P20" s="32">
        <f t="shared" si="1"/>
        <v>0</v>
      </c>
      <c r="Q20" s="32">
        <f t="shared" si="1"/>
        <v>0</v>
      </c>
      <c r="R20" s="32">
        <f t="shared" si="1"/>
        <v>0</v>
      </c>
      <c r="S20" s="32">
        <f t="shared" si="1"/>
        <v>0</v>
      </c>
    </row>
    <row r="21" spans="1:19" ht="14.5" customHeight="1">
      <c r="A21" s="53" t="s">
        <v>14</v>
      </c>
      <c r="B21" s="48">
        <f>SUM(C21:G21)</f>
        <v>3872</v>
      </c>
      <c r="C21" s="48">
        <v>121</v>
      </c>
      <c r="D21" s="48">
        <v>3515</v>
      </c>
      <c r="E21" s="48">
        <v>39</v>
      </c>
      <c r="F21" s="48">
        <v>87</v>
      </c>
      <c r="G21" s="48">
        <v>110</v>
      </c>
      <c r="H21" s="48">
        <f>SUM(H22:H27)</f>
        <v>4652</v>
      </c>
      <c r="I21" s="48">
        <v>204</v>
      </c>
      <c r="J21" s="48">
        <v>4162</v>
      </c>
      <c r="K21" s="48">
        <v>50</v>
      </c>
      <c r="L21" s="48">
        <v>91</v>
      </c>
      <c r="M21" s="48">
        <v>145</v>
      </c>
      <c r="N21" s="33">
        <f t="shared" si="2"/>
        <v>780</v>
      </c>
      <c r="O21" s="33">
        <f t="shared" si="1"/>
        <v>83</v>
      </c>
      <c r="P21" s="33">
        <f t="shared" si="1"/>
        <v>647</v>
      </c>
      <c r="Q21" s="33">
        <f t="shared" si="1"/>
        <v>11</v>
      </c>
      <c r="R21" s="33">
        <f t="shared" si="1"/>
        <v>4</v>
      </c>
      <c r="S21" s="33">
        <f t="shared" si="1"/>
        <v>35</v>
      </c>
    </row>
    <row r="22" spans="1:19" ht="14.5" customHeight="1">
      <c r="A22" s="58" t="s">
        <v>27</v>
      </c>
      <c r="B22" s="46">
        <f t="shared" ref="B22:B27" si="5">SUM(C22:G22)</f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28</v>
      </c>
      <c r="I22" s="65" t="s">
        <v>34</v>
      </c>
      <c r="J22" s="46">
        <v>18</v>
      </c>
      <c r="K22" s="46">
        <v>0</v>
      </c>
      <c r="L22" s="46" t="s">
        <v>34</v>
      </c>
      <c r="M22" s="46">
        <v>6</v>
      </c>
      <c r="N22" s="32">
        <f t="shared" si="2"/>
        <v>28</v>
      </c>
      <c r="O22" s="32" t="s">
        <v>34</v>
      </c>
      <c r="P22" s="32">
        <f t="shared" si="1"/>
        <v>18</v>
      </c>
      <c r="Q22" s="32">
        <f t="shared" si="1"/>
        <v>0</v>
      </c>
      <c r="R22" s="32" t="s">
        <v>34</v>
      </c>
      <c r="S22" s="32">
        <f t="shared" si="1"/>
        <v>6</v>
      </c>
    </row>
    <row r="23" spans="1:19" ht="14.5" customHeight="1">
      <c r="A23" s="57" t="s">
        <v>28</v>
      </c>
      <c r="B23" s="48">
        <v>549</v>
      </c>
      <c r="C23" s="48">
        <v>12</v>
      </c>
      <c r="D23" s="48">
        <v>504</v>
      </c>
      <c r="E23" s="48" t="s">
        <v>34</v>
      </c>
      <c r="F23" s="48">
        <v>20</v>
      </c>
      <c r="G23" s="48" t="s">
        <v>34</v>
      </c>
      <c r="H23" s="48">
        <v>623</v>
      </c>
      <c r="I23" s="48">
        <v>20</v>
      </c>
      <c r="J23" s="48">
        <v>554</v>
      </c>
      <c r="K23" s="48" t="s">
        <v>34</v>
      </c>
      <c r="L23" s="48" t="s">
        <v>34</v>
      </c>
      <c r="M23" s="48">
        <v>37</v>
      </c>
      <c r="N23" s="33">
        <f t="shared" si="2"/>
        <v>74</v>
      </c>
      <c r="O23" s="33">
        <f t="shared" si="1"/>
        <v>8</v>
      </c>
      <c r="P23" s="33">
        <f t="shared" si="1"/>
        <v>50</v>
      </c>
      <c r="Q23" s="33" t="s">
        <v>34</v>
      </c>
      <c r="R23" s="33" t="s">
        <v>34</v>
      </c>
      <c r="S23" s="33" t="s">
        <v>34</v>
      </c>
    </row>
    <row r="24" spans="1:19" ht="14.5" customHeight="1">
      <c r="A24" s="58" t="s">
        <v>29</v>
      </c>
      <c r="B24" s="45">
        <v>939</v>
      </c>
      <c r="C24" s="45">
        <v>10</v>
      </c>
      <c r="D24" s="45">
        <v>897</v>
      </c>
      <c r="E24" s="45" t="s">
        <v>34</v>
      </c>
      <c r="F24" s="45">
        <v>5</v>
      </c>
      <c r="G24" s="45" t="s">
        <v>34</v>
      </c>
      <c r="H24" s="45">
        <v>1217</v>
      </c>
      <c r="I24" s="45">
        <v>23</v>
      </c>
      <c r="J24" s="45">
        <v>1156</v>
      </c>
      <c r="K24" s="45" t="s">
        <v>34</v>
      </c>
      <c r="L24" s="45" t="s">
        <v>34</v>
      </c>
      <c r="M24" s="45">
        <v>19</v>
      </c>
      <c r="N24" s="34">
        <f t="shared" si="2"/>
        <v>278</v>
      </c>
      <c r="O24" s="34">
        <f t="shared" si="1"/>
        <v>13</v>
      </c>
      <c r="P24" s="34">
        <f t="shared" si="1"/>
        <v>259</v>
      </c>
      <c r="Q24" s="34" t="s">
        <v>34</v>
      </c>
      <c r="R24" s="34" t="s">
        <v>34</v>
      </c>
      <c r="S24" s="34" t="s">
        <v>34</v>
      </c>
    </row>
    <row r="25" spans="1:19" ht="14.5" customHeight="1">
      <c r="A25" s="57" t="s">
        <v>30</v>
      </c>
      <c r="B25" s="47">
        <f t="shared" si="5"/>
        <v>1218</v>
      </c>
      <c r="C25" s="47">
        <v>72</v>
      </c>
      <c r="D25" s="47">
        <v>1047</v>
      </c>
      <c r="E25" s="47">
        <v>16</v>
      </c>
      <c r="F25" s="47">
        <v>43</v>
      </c>
      <c r="G25" s="47">
        <v>40</v>
      </c>
      <c r="H25" s="47">
        <v>1472</v>
      </c>
      <c r="I25" s="47">
        <v>107</v>
      </c>
      <c r="J25" s="47">
        <v>1263</v>
      </c>
      <c r="K25" s="47" t="s">
        <v>34</v>
      </c>
      <c r="L25" s="47">
        <v>39</v>
      </c>
      <c r="M25" s="47" t="s">
        <v>34</v>
      </c>
      <c r="N25" s="31">
        <f t="shared" si="2"/>
        <v>254</v>
      </c>
      <c r="O25" s="31">
        <f t="shared" si="2"/>
        <v>35</v>
      </c>
      <c r="P25" s="31">
        <f t="shared" si="2"/>
        <v>216</v>
      </c>
      <c r="Q25" s="31" t="s">
        <v>34</v>
      </c>
      <c r="R25" s="31">
        <f t="shared" si="2"/>
        <v>-4</v>
      </c>
      <c r="S25" s="31" t="s">
        <v>34</v>
      </c>
    </row>
    <row r="26" spans="1:19" ht="14.5" customHeight="1">
      <c r="A26" s="58" t="s">
        <v>31</v>
      </c>
      <c r="B26" s="46">
        <f t="shared" si="5"/>
        <v>375</v>
      </c>
      <c r="C26" s="46">
        <v>8</v>
      </c>
      <c r="D26" s="46">
        <v>348</v>
      </c>
      <c r="E26" s="46">
        <v>10</v>
      </c>
      <c r="F26" s="46">
        <v>4</v>
      </c>
      <c r="G26" s="46">
        <v>5</v>
      </c>
      <c r="H26" s="46">
        <f t="shared" ref="H26:H27" si="6">SUM(I26:M26)</f>
        <v>435</v>
      </c>
      <c r="I26" s="46">
        <v>21</v>
      </c>
      <c r="J26" s="46">
        <v>361</v>
      </c>
      <c r="K26" s="46">
        <v>11</v>
      </c>
      <c r="L26" s="46">
        <v>20</v>
      </c>
      <c r="M26" s="46">
        <v>22</v>
      </c>
      <c r="N26" s="32">
        <f t="shared" si="2"/>
        <v>60</v>
      </c>
      <c r="O26" s="32">
        <f t="shared" si="2"/>
        <v>13</v>
      </c>
      <c r="P26" s="32">
        <f t="shared" si="2"/>
        <v>13</v>
      </c>
      <c r="Q26" s="32">
        <f t="shared" si="2"/>
        <v>1</v>
      </c>
      <c r="R26" s="32">
        <f t="shared" si="2"/>
        <v>16</v>
      </c>
      <c r="S26" s="32">
        <f t="shared" si="2"/>
        <v>17</v>
      </c>
    </row>
    <row r="27" spans="1:19" ht="14.5" customHeight="1">
      <c r="A27" s="57" t="s">
        <v>32</v>
      </c>
      <c r="B27" s="48">
        <f t="shared" si="5"/>
        <v>791</v>
      </c>
      <c r="C27" s="48">
        <v>19</v>
      </c>
      <c r="D27" s="48">
        <v>719</v>
      </c>
      <c r="E27" s="48">
        <v>8</v>
      </c>
      <c r="F27" s="48">
        <v>15</v>
      </c>
      <c r="G27" s="48">
        <v>30</v>
      </c>
      <c r="H27" s="48">
        <f t="shared" si="6"/>
        <v>877</v>
      </c>
      <c r="I27" s="48">
        <v>32</v>
      </c>
      <c r="J27" s="48">
        <v>810</v>
      </c>
      <c r="K27" s="48">
        <v>25</v>
      </c>
      <c r="L27" s="48">
        <v>3</v>
      </c>
      <c r="M27" s="48">
        <v>7</v>
      </c>
      <c r="N27" s="33">
        <f t="shared" si="2"/>
        <v>86</v>
      </c>
      <c r="O27" s="33">
        <f t="shared" si="2"/>
        <v>13</v>
      </c>
      <c r="P27" s="33">
        <f t="shared" si="2"/>
        <v>91</v>
      </c>
      <c r="Q27" s="33">
        <f t="shared" si="2"/>
        <v>17</v>
      </c>
      <c r="R27" s="33">
        <f t="shared" si="2"/>
        <v>-12</v>
      </c>
      <c r="S27" s="33">
        <f t="shared" si="2"/>
        <v>-23</v>
      </c>
    </row>
    <row r="28" spans="1:19" ht="14.5" customHeight="1">
      <c r="B28" s="109" t="s">
        <v>12</v>
      </c>
      <c r="C28" s="109"/>
      <c r="D28" s="109"/>
      <c r="E28" s="109"/>
      <c r="F28" s="109"/>
      <c r="G28" s="109"/>
      <c r="H28" s="109" t="s">
        <v>12</v>
      </c>
      <c r="I28" s="109"/>
      <c r="J28" s="109"/>
      <c r="K28" s="109"/>
      <c r="L28" s="109"/>
      <c r="M28" s="109"/>
      <c r="N28" s="109" t="s">
        <v>33</v>
      </c>
      <c r="O28" s="109"/>
      <c r="P28" s="109"/>
      <c r="Q28" s="109"/>
      <c r="R28" s="109"/>
      <c r="S28" s="109"/>
    </row>
    <row r="29" spans="1:19" ht="14.5" customHeight="1">
      <c r="A29" s="43" t="s">
        <v>7</v>
      </c>
      <c r="B29" s="47">
        <f>B9*100/$B9</f>
        <v>100</v>
      </c>
      <c r="C29" s="63">
        <f t="shared" ref="C29:G29" si="7">C9*100/$B9</f>
        <v>3.4303117736635409</v>
      </c>
      <c r="D29" s="63">
        <f t="shared" si="7"/>
        <v>77.855253666746819</v>
      </c>
      <c r="E29" s="63">
        <f t="shared" si="7"/>
        <v>10.763805401939569</v>
      </c>
      <c r="F29" s="63">
        <f t="shared" si="7"/>
        <v>3.8230343832652078</v>
      </c>
      <c r="G29" s="63">
        <f t="shared" si="7"/>
        <v>4.1275947743848684</v>
      </c>
      <c r="H29" s="47">
        <f>H9*100/$H9</f>
        <v>100</v>
      </c>
      <c r="I29" s="63">
        <f t="shared" ref="I29:M29" si="8">I9*100/$H9</f>
        <v>4.4501310697790535</v>
      </c>
      <c r="J29" s="63">
        <f t="shared" si="8"/>
        <v>74.95318936462364</v>
      </c>
      <c r="K29" s="63">
        <f t="shared" si="8"/>
        <v>11.833728623143179</v>
      </c>
      <c r="L29" s="63">
        <f t="shared" si="8"/>
        <v>3.6012982149544377</v>
      </c>
      <c r="M29" s="63">
        <f t="shared" si="8"/>
        <v>5.1616527274996882</v>
      </c>
      <c r="N29" s="47" t="s">
        <v>81</v>
      </c>
      <c r="O29" s="50">
        <f t="shared" ref="O29:S47" si="9">I29-C29</f>
        <v>1.0198192961155126</v>
      </c>
      <c r="P29" s="50">
        <f t="shared" si="9"/>
        <v>-2.9020643021231791</v>
      </c>
      <c r="Q29" s="50">
        <f t="shared" si="9"/>
        <v>1.0699232212036094</v>
      </c>
      <c r="R29" s="50">
        <f t="shared" si="9"/>
        <v>-0.22173616831077014</v>
      </c>
      <c r="S29" s="50">
        <f t="shared" si="9"/>
        <v>1.0340579531148197</v>
      </c>
    </row>
    <row r="30" spans="1:19" ht="14.5" customHeight="1">
      <c r="A30" s="54" t="s">
        <v>13</v>
      </c>
      <c r="B30" s="46">
        <f t="shared" ref="B30:G45" si="10">B10*100/$B10</f>
        <v>100</v>
      </c>
      <c r="C30" s="62">
        <f t="shared" si="10"/>
        <v>3.5676932016269611</v>
      </c>
      <c r="D30" s="62">
        <f t="shared" si="10"/>
        <v>72.039511911679256</v>
      </c>
      <c r="E30" s="62">
        <f t="shared" si="10"/>
        <v>15.15398024404416</v>
      </c>
      <c r="F30" s="62">
        <f t="shared" si="10"/>
        <v>4.5322486926205698</v>
      </c>
      <c r="G30" s="62">
        <f t="shared" si="10"/>
        <v>4.7065659500290531</v>
      </c>
      <c r="H30" s="46">
        <f t="shared" ref="H30:M45" si="11">H10*100/$H10</f>
        <v>100</v>
      </c>
      <c r="I30" s="62">
        <f t="shared" si="11"/>
        <v>4.4766930518909414</v>
      </c>
      <c r="J30" s="62">
        <f t="shared" si="11"/>
        <v>69.014951627088834</v>
      </c>
      <c r="K30" s="62">
        <f t="shared" si="11"/>
        <v>16.235708003518031</v>
      </c>
      <c r="L30" s="62">
        <f t="shared" si="11"/>
        <v>4.2744063324538262</v>
      </c>
      <c r="M30" s="62">
        <f t="shared" si="11"/>
        <v>5.9982409850483727</v>
      </c>
      <c r="N30" s="46" t="s">
        <v>81</v>
      </c>
      <c r="O30" s="39">
        <f t="shared" si="9"/>
        <v>0.90899985026398022</v>
      </c>
      <c r="P30" s="39">
        <f t="shared" si="9"/>
        <v>-3.0245602845904216</v>
      </c>
      <c r="Q30" s="39">
        <f t="shared" si="9"/>
        <v>1.0817277594738712</v>
      </c>
      <c r="R30" s="39">
        <f t="shared" si="9"/>
        <v>-0.25784236016674367</v>
      </c>
      <c r="S30" s="39">
        <f t="shared" si="9"/>
        <v>1.2916750350193196</v>
      </c>
    </row>
    <row r="31" spans="1:19" ht="14.5" customHeight="1">
      <c r="A31" s="57" t="s">
        <v>17</v>
      </c>
      <c r="B31" s="48">
        <f t="shared" si="10"/>
        <v>100</v>
      </c>
      <c r="C31" s="61">
        <f t="shared" si="10"/>
        <v>3.7575757575757578</v>
      </c>
      <c r="D31" s="61">
        <f t="shared" si="10"/>
        <v>72.121212121212125</v>
      </c>
      <c r="E31" s="61">
        <f t="shared" si="10"/>
        <v>19.515151515151516</v>
      </c>
      <c r="F31" s="61">
        <f t="shared" si="10"/>
        <v>3.393939393939394</v>
      </c>
      <c r="G31" s="61">
        <f t="shared" si="10"/>
        <v>1.2121212121212122</v>
      </c>
      <c r="H31" s="48">
        <f t="shared" si="11"/>
        <v>100</v>
      </c>
      <c r="I31" s="61">
        <f t="shared" si="11"/>
        <v>2.6590693257359925</v>
      </c>
      <c r="J31" s="61">
        <f t="shared" si="11"/>
        <v>70.465337132003796</v>
      </c>
      <c r="K31" s="61">
        <f t="shared" si="11"/>
        <v>20.607787274453941</v>
      </c>
      <c r="L31" s="61">
        <f t="shared" si="11"/>
        <v>3.7037037037037037</v>
      </c>
      <c r="M31" s="61">
        <f t="shared" si="11"/>
        <v>2.5641025641025643</v>
      </c>
      <c r="N31" s="48" t="s">
        <v>81</v>
      </c>
      <c r="O31" s="38">
        <f t="shared" si="9"/>
        <v>-1.0985064318397653</v>
      </c>
      <c r="P31" s="38">
        <f t="shared" si="9"/>
        <v>-1.6558749892083284</v>
      </c>
      <c r="Q31" s="38">
        <f t="shared" si="9"/>
        <v>1.092635759302425</v>
      </c>
      <c r="R31" s="38">
        <f t="shared" si="9"/>
        <v>0.30976430976430969</v>
      </c>
      <c r="S31" s="38">
        <f t="shared" si="9"/>
        <v>1.3519813519813522</v>
      </c>
    </row>
    <row r="32" spans="1:19" ht="14.5" customHeight="1">
      <c r="A32" s="58" t="s">
        <v>18</v>
      </c>
      <c r="B32" s="46">
        <f t="shared" si="10"/>
        <v>100</v>
      </c>
      <c r="C32" s="62">
        <f t="shared" si="10"/>
        <v>7.0393374741200825</v>
      </c>
      <c r="D32" s="62">
        <f t="shared" si="10"/>
        <v>56.728778467908903</v>
      </c>
      <c r="E32" s="62">
        <f t="shared" si="10"/>
        <v>21.532091097308488</v>
      </c>
      <c r="F32" s="62">
        <f t="shared" si="10"/>
        <v>9.316770186335404</v>
      </c>
      <c r="G32" s="62">
        <f t="shared" si="10"/>
        <v>5.383022774327122</v>
      </c>
      <c r="H32" s="46">
        <f t="shared" si="11"/>
        <v>100</v>
      </c>
      <c r="I32" s="62">
        <f t="shared" si="11"/>
        <v>9.9601593625498008</v>
      </c>
      <c r="J32" s="62">
        <f t="shared" si="11"/>
        <v>56.772908366533862</v>
      </c>
      <c r="K32" s="62">
        <f t="shared" si="11"/>
        <v>22.111553784860558</v>
      </c>
      <c r="L32" s="62">
        <f t="shared" si="11"/>
        <v>5.3784860557768921</v>
      </c>
      <c r="M32" s="62">
        <f t="shared" si="11"/>
        <v>5.7768924302788847</v>
      </c>
      <c r="N32" s="46" t="s">
        <v>81</v>
      </c>
      <c r="O32" s="39">
        <f t="shared" si="9"/>
        <v>2.9208218884297183</v>
      </c>
      <c r="P32" s="39">
        <f t="shared" si="9"/>
        <v>4.4129898624959196E-2</v>
      </c>
      <c r="Q32" s="39">
        <f t="shared" si="9"/>
        <v>0.57946268755206987</v>
      </c>
      <c r="R32" s="39">
        <f t="shared" si="9"/>
        <v>-3.9382841305585119</v>
      </c>
      <c r="S32" s="39">
        <f t="shared" si="9"/>
        <v>0.39386965595176271</v>
      </c>
    </row>
    <row r="33" spans="1:19" ht="14.5" customHeight="1">
      <c r="A33" s="57" t="s">
        <v>19</v>
      </c>
      <c r="B33" s="48">
        <f t="shared" si="10"/>
        <v>100</v>
      </c>
      <c r="C33" s="61">
        <f t="shared" si="10"/>
        <v>3.106862410378969</v>
      </c>
      <c r="D33" s="61">
        <f t="shared" si="10"/>
        <v>77.398429498122226</v>
      </c>
      <c r="E33" s="61">
        <f t="shared" si="10"/>
        <v>14.885626493683851</v>
      </c>
      <c r="F33" s="61">
        <f t="shared" si="10"/>
        <v>2.8337316490269715</v>
      </c>
      <c r="G33" s="61">
        <f t="shared" si="10"/>
        <v>1.7753499487879822</v>
      </c>
      <c r="H33" s="48">
        <f t="shared" si="11"/>
        <v>100</v>
      </c>
      <c r="I33" s="61">
        <f t="shared" si="11"/>
        <v>3.8440714672441798</v>
      </c>
      <c r="J33" s="61">
        <f t="shared" si="11"/>
        <v>71.467244179750949</v>
      </c>
      <c r="K33" s="61">
        <f t="shared" si="11"/>
        <v>18.597726042230644</v>
      </c>
      <c r="L33" s="61">
        <f t="shared" si="11"/>
        <v>3.5462912831618842</v>
      </c>
      <c r="M33" s="61">
        <f t="shared" si="11"/>
        <v>2.5446670276123444</v>
      </c>
      <c r="N33" s="48" t="s">
        <v>81</v>
      </c>
      <c r="O33" s="38">
        <f t="shared" si="9"/>
        <v>0.73720905686521077</v>
      </c>
      <c r="P33" s="38">
        <f t="shared" si="9"/>
        <v>-5.931185318371277</v>
      </c>
      <c r="Q33" s="38">
        <f t="shared" si="9"/>
        <v>3.7120995485467922</v>
      </c>
      <c r="R33" s="38">
        <f t="shared" si="9"/>
        <v>0.71255963413491274</v>
      </c>
      <c r="S33" s="38">
        <f t="shared" si="9"/>
        <v>0.76931707882436218</v>
      </c>
    </row>
    <row r="34" spans="1:19" ht="14.5" customHeight="1">
      <c r="A34" s="58" t="s">
        <v>20</v>
      </c>
      <c r="B34" s="46">
        <f t="shared" si="10"/>
        <v>100</v>
      </c>
      <c r="C34" s="62">
        <f t="shared" si="10"/>
        <v>8.695652173913043</v>
      </c>
      <c r="D34" s="62">
        <f t="shared" si="10"/>
        <v>65.217391304347828</v>
      </c>
      <c r="E34" s="62">
        <f t="shared" si="10"/>
        <v>13.043478260869565</v>
      </c>
      <c r="F34" s="62">
        <f t="shared" si="10"/>
        <v>6.5217391304347823</v>
      </c>
      <c r="G34" s="62">
        <f t="shared" si="10"/>
        <v>6.5217391304347823</v>
      </c>
      <c r="H34" s="46">
        <f t="shared" si="11"/>
        <v>100</v>
      </c>
      <c r="I34" s="62" t="s">
        <v>34</v>
      </c>
      <c r="J34" s="62">
        <f t="shared" si="11"/>
        <v>69.032258064516128</v>
      </c>
      <c r="K34" s="62">
        <f t="shared" si="11"/>
        <v>18.06451612903226</v>
      </c>
      <c r="L34" s="62">
        <f t="shared" si="11"/>
        <v>2.5806451612903225</v>
      </c>
      <c r="M34" s="62" t="s">
        <v>34</v>
      </c>
      <c r="N34" s="46" t="s">
        <v>81</v>
      </c>
      <c r="O34" s="39" t="s">
        <v>34</v>
      </c>
      <c r="P34" s="39">
        <f t="shared" si="9"/>
        <v>3.8148667601683002</v>
      </c>
      <c r="Q34" s="39">
        <f t="shared" si="9"/>
        <v>5.0210378681626953</v>
      </c>
      <c r="R34" s="39">
        <f t="shared" si="9"/>
        <v>-3.9410939691444598</v>
      </c>
      <c r="S34" s="39" t="s">
        <v>34</v>
      </c>
    </row>
    <row r="35" spans="1:19" ht="14.5" customHeight="1">
      <c r="A35" s="57" t="s">
        <v>21</v>
      </c>
      <c r="B35" s="48">
        <f t="shared" si="10"/>
        <v>100</v>
      </c>
      <c r="C35" s="61">
        <f t="shared" si="10"/>
        <v>2.8599933488526772</v>
      </c>
      <c r="D35" s="61">
        <f t="shared" si="10"/>
        <v>76.953774526105747</v>
      </c>
      <c r="E35" s="61">
        <f t="shared" si="10"/>
        <v>6.9837046890588628</v>
      </c>
      <c r="F35" s="61">
        <f t="shared" si="10"/>
        <v>6.3185899567675428</v>
      </c>
      <c r="G35" s="61">
        <f t="shared" si="10"/>
        <v>6.8839374792151649</v>
      </c>
      <c r="H35" s="48">
        <f t="shared" si="11"/>
        <v>100</v>
      </c>
      <c r="I35" s="61">
        <f t="shared" si="11"/>
        <v>4.1045687759589544</v>
      </c>
      <c r="J35" s="61">
        <f t="shared" si="11"/>
        <v>76.398729538236012</v>
      </c>
      <c r="K35" s="61">
        <f t="shared" si="11"/>
        <v>6.6943562179330565</v>
      </c>
      <c r="L35" s="61">
        <f t="shared" si="11"/>
        <v>5.2040068409479598</v>
      </c>
      <c r="M35" s="61">
        <f t="shared" si="11"/>
        <v>7.5983386269240167</v>
      </c>
      <c r="N35" s="48" t="s">
        <v>81</v>
      </c>
      <c r="O35" s="38">
        <f t="shared" si="9"/>
        <v>1.2445754271062772</v>
      </c>
      <c r="P35" s="38">
        <f t="shared" si="9"/>
        <v>-0.555044987869735</v>
      </c>
      <c r="Q35" s="38">
        <f t="shared" si="9"/>
        <v>-0.28934847112580631</v>
      </c>
      <c r="R35" s="38">
        <f t="shared" si="9"/>
        <v>-1.1145831158195829</v>
      </c>
      <c r="S35" s="38">
        <f t="shared" si="9"/>
        <v>0.71440114770885188</v>
      </c>
    </row>
    <row r="36" spans="1:19" ht="14.5" customHeight="1">
      <c r="A36" s="58" t="s">
        <v>22</v>
      </c>
      <c r="B36" s="45">
        <f t="shared" si="10"/>
        <v>100</v>
      </c>
      <c r="C36" s="64">
        <f t="shared" si="10"/>
        <v>7.3913043478260869</v>
      </c>
      <c r="D36" s="64">
        <f t="shared" si="10"/>
        <v>75.652173913043484</v>
      </c>
      <c r="E36" s="64">
        <f t="shared" si="10"/>
        <v>5.2173913043478262</v>
      </c>
      <c r="F36" s="64">
        <f t="shared" si="10"/>
        <v>3.9130434782608696</v>
      </c>
      <c r="G36" s="64">
        <f t="shared" si="10"/>
        <v>7.8260869565217392</v>
      </c>
      <c r="H36" s="45">
        <f t="shared" si="11"/>
        <v>100</v>
      </c>
      <c r="I36" s="64">
        <f t="shared" si="11"/>
        <v>13.846153846153847</v>
      </c>
      <c r="J36" s="64">
        <f t="shared" si="11"/>
        <v>59.384615384615387</v>
      </c>
      <c r="K36" s="64">
        <f t="shared" si="11"/>
        <v>2.1538461538461537</v>
      </c>
      <c r="L36" s="64">
        <f t="shared" si="11"/>
        <v>7.6923076923076925</v>
      </c>
      <c r="M36" s="64">
        <f t="shared" si="11"/>
        <v>16.923076923076923</v>
      </c>
      <c r="N36" s="45" t="s">
        <v>81</v>
      </c>
      <c r="O36" s="51">
        <f t="shared" si="9"/>
        <v>6.4548494983277598</v>
      </c>
      <c r="P36" s="51">
        <f t="shared" si="9"/>
        <v>-16.267558528428097</v>
      </c>
      <c r="Q36" s="51">
        <f t="shared" si="9"/>
        <v>-3.0635451505016724</v>
      </c>
      <c r="R36" s="51">
        <f t="shared" si="9"/>
        <v>3.7792642140468229</v>
      </c>
      <c r="S36" s="51">
        <f t="shared" si="9"/>
        <v>9.096989966555185</v>
      </c>
    </row>
    <row r="37" spans="1:19" ht="14.5" customHeight="1">
      <c r="A37" s="57" t="s">
        <v>23</v>
      </c>
      <c r="B37" s="47">
        <f t="shared" si="10"/>
        <v>100</v>
      </c>
      <c r="C37" s="63" t="s">
        <v>34</v>
      </c>
      <c r="D37" s="63">
        <f t="shared" si="10"/>
        <v>52.054794520547944</v>
      </c>
      <c r="E37" s="63" t="s">
        <v>34</v>
      </c>
      <c r="F37" s="63">
        <f t="shared" si="10"/>
        <v>26.027397260273972</v>
      </c>
      <c r="G37" s="63">
        <f t="shared" si="10"/>
        <v>16.438356164383563</v>
      </c>
      <c r="H37" s="47">
        <f t="shared" si="11"/>
        <v>100</v>
      </c>
      <c r="I37" s="68" t="s">
        <v>34</v>
      </c>
      <c r="J37" s="63">
        <f t="shared" si="11"/>
        <v>85.9375</v>
      </c>
      <c r="K37" s="63">
        <f t="shared" si="11"/>
        <v>6.25</v>
      </c>
      <c r="L37" s="63">
        <f t="shared" si="11"/>
        <v>7.8125</v>
      </c>
      <c r="M37" s="68" t="s">
        <v>34</v>
      </c>
      <c r="N37" s="47" t="s">
        <v>81</v>
      </c>
      <c r="O37" s="50" t="s">
        <v>34</v>
      </c>
      <c r="P37" s="50">
        <f t="shared" si="9"/>
        <v>33.882705479452056</v>
      </c>
      <c r="Q37" s="50" t="s">
        <v>34</v>
      </c>
      <c r="R37" s="50">
        <f t="shared" si="9"/>
        <v>-18.214897260273972</v>
      </c>
      <c r="S37" s="50" t="s">
        <v>34</v>
      </c>
    </row>
    <row r="38" spans="1:19" ht="14.5" customHeight="1">
      <c r="A38" s="58" t="s">
        <v>24</v>
      </c>
      <c r="B38" s="46">
        <f t="shared" si="10"/>
        <v>100</v>
      </c>
      <c r="C38" s="62">
        <f t="shared" si="10"/>
        <v>0</v>
      </c>
      <c r="D38" s="62">
        <f t="shared" si="10"/>
        <v>77.108433734939766</v>
      </c>
      <c r="E38" s="62" t="s">
        <v>34</v>
      </c>
      <c r="F38" s="62" t="s">
        <v>34</v>
      </c>
      <c r="G38" s="62">
        <f t="shared" si="10"/>
        <v>13.253012048192771</v>
      </c>
      <c r="H38" s="46">
        <f t="shared" si="11"/>
        <v>100</v>
      </c>
      <c r="I38" s="62">
        <f t="shared" si="11"/>
        <v>5.882352941176471</v>
      </c>
      <c r="J38" s="62">
        <f t="shared" si="11"/>
        <v>65.359477124183002</v>
      </c>
      <c r="K38" s="62">
        <f t="shared" si="11"/>
        <v>7.8431372549019605</v>
      </c>
      <c r="L38" s="62">
        <f t="shared" si="11"/>
        <v>7.1895424836601309</v>
      </c>
      <c r="M38" s="62">
        <f t="shared" si="11"/>
        <v>13.725490196078431</v>
      </c>
      <c r="N38" s="46" t="s">
        <v>81</v>
      </c>
      <c r="O38" s="39">
        <f t="shared" si="9"/>
        <v>5.882352941176471</v>
      </c>
      <c r="P38" s="39">
        <f t="shared" si="9"/>
        <v>-11.748956610756764</v>
      </c>
      <c r="Q38" s="39" t="s">
        <v>34</v>
      </c>
      <c r="R38" s="39" t="s">
        <v>34</v>
      </c>
      <c r="S38" s="39">
        <f t="shared" si="9"/>
        <v>0.47247814788565989</v>
      </c>
    </row>
    <row r="39" spans="1:19" ht="14.5" customHeight="1">
      <c r="A39" s="57" t="s">
        <v>25</v>
      </c>
      <c r="B39" s="48">
        <f t="shared" si="10"/>
        <v>100</v>
      </c>
      <c r="C39" s="61">
        <f t="shared" si="10"/>
        <v>4.3035107587768966</v>
      </c>
      <c r="D39" s="61">
        <f t="shared" si="10"/>
        <v>46.772366930917329</v>
      </c>
      <c r="E39" s="61">
        <f t="shared" si="10"/>
        <v>40.770101925254814</v>
      </c>
      <c r="F39" s="61">
        <f t="shared" si="10"/>
        <v>1.0192525481313703</v>
      </c>
      <c r="G39" s="61">
        <f t="shared" si="10"/>
        <v>7.1347678369195924</v>
      </c>
      <c r="H39" s="48">
        <f t="shared" si="11"/>
        <v>100</v>
      </c>
      <c r="I39" s="61">
        <f t="shared" si="11"/>
        <v>3.9603960396039604</v>
      </c>
      <c r="J39" s="61">
        <f t="shared" si="11"/>
        <v>45.544554455445542</v>
      </c>
      <c r="K39" s="61">
        <f t="shared" si="11"/>
        <v>38.537699923838538</v>
      </c>
      <c r="L39" s="61">
        <f t="shared" si="11"/>
        <v>2.3610053313023611</v>
      </c>
      <c r="M39" s="61">
        <f t="shared" si="11"/>
        <v>9.5963442498095972</v>
      </c>
      <c r="N39" s="48" t="s">
        <v>81</v>
      </c>
      <c r="O39" s="38">
        <f t="shared" si="9"/>
        <v>-0.34311471917293623</v>
      </c>
      <c r="P39" s="38">
        <f t="shared" si="9"/>
        <v>-1.2278124754717865</v>
      </c>
      <c r="Q39" s="38">
        <f t="shared" si="9"/>
        <v>-2.2324020014162755</v>
      </c>
      <c r="R39" s="38">
        <f t="shared" si="9"/>
        <v>1.3417527831709908</v>
      </c>
      <c r="S39" s="38">
        <f t="shared" si="9"/>
        <v>2.4615764128900048</v>
      </c>
    </row>
    <row r="40" spans="1:19" ht="14.5" customHeight="1">
      <c r="A40" s="58" t="s">
        <v>26</v>
      </c>
      <c r="B40" s="46">
        <v>100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46">
        <v>100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46" t="s">
        <v>81</v>
      </c>
      <c r="O40" s="39">
        <f t="shared" si="9"/>
        <v>0</v>
      </c>
      <c r="P40" s="39">
        <f t="shared" si="9"/>
        <v>0</v>
      </c>
      <c r="Q40" s="39">
        <f t="shared" si="9"/>
        <v>0</v>
      </c>
      <c r="R40" s="39">
        <f t="shared" si="9"/>
        <v>0</v>
      </c>
      <c r="S40" s="39">
        <f t="shared" si="9"/>
        <v>0</v>
      </c>
    </row>
    <row r="41" spans="1:19" ht="14.5" customHeight="1">
      <c r="A41" s="53" t="s">
        <v>14</v>
      </c>
      <c r="B41" s="48">
        <v>100</v>
      </c>
      <c r="C41" s="61">
        <f t="shared" si="10"/>
        <v>3.125</v>
      </c>
      <c r="D41" s="61">
        <f t="shared" si="10"/>
        <v>90.779958677685954</v>
      </c>
      <c r="E41" s="61">
        <f t="shared" si="10"/>
        <v>1.0072314049586777</v>
      </c>
      <c r="F41" s="61">
        <f t="shared" si="10"/>
        <v>2.2469008264462809</v>
      </c>
      <c r="G41" s="61">
        <f t="shared" si="10"/>
        <v>2.8409090909090908</v>
      </c>
      <c r="H41" s="48">
        <f t="shared" si="11"/>
        <v>100</v>
      </c>
      <c r="I41" s="61">
        <f t="shared" si="11"/>
        <v>4.3852106620808255</v>
      </c>
      <c r="J41" s="61">
        <f t="shared" si="11"/>
        <v>89.466895958727434</v>
      </c>
      <c r="K41" s="61">
        <f t="shared" si="11"/>
        <v>1.0748065348237317</v>
      </c>
      <c r="L41" s="61">
        <f t="shared" si="11"/>
        <v>1.9561478933791918</v>
      </c>
      <c r="M41" s="61">
        <f t="shared" si="11"/>
        <v>3.1169389509888221</v>
      </c>
      <c r="N41" s="48" t="s">
        <v>81</v>
      </c>
      <c r="O41" s="38">
        <f t="shared" si="9"/>
        <v>1.2602106620808255</v>
      </c>
      <c r="P41" s="38">
        <f t="shared" si="9"/>
        <v>-1.3130627189585198</v>
      </c>
      <c r="Q41" s="38">
        <f t="shared" si="9"/>
        <v>6.7575129865053984E-2</v>
      </c>
      <c r="R41" s="38">
        <f t="shared" si="9"/>
        <v>-0.29075293306708905</v>
      </c>
      <c r="S41" s="38">
        <f t="shared" si="9"/>
        <v>0.27602986007973129</v>
      </c>
    </row>
    <row r="42" spans="1:19" ht="14.5" customHeight="1">
      <c r="A42" s="58" t="s">
        <v>27</v>
      </c>
      <c r="B42" s="46">
        <v>100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46">
        <f t="shared" si="11"/>
        <v>100</v>
      </c>
      <c r="I42" s="62" t="s">
        <v>34</v>
      </c>
      <c r="J42" s="62">
        <f t="shared" si="11"/>
        <v>64.285714285714292</v>
      </c>
      <c r="K42" s="62">
        <f t="shared" si="11"/>
        <v>0</v>
      </c>
      <c r="L42" s="62" t="s">
        <v>34</v>
      </c>
      <c r="M42" s="62">
        <f t="shared" si="11"/>
        <v>21.428571428571427</v>
      </c>
      <c r="N42" s="46" t="s">
        <v>81</v>
      </c>
      <c r="O42" s="39" t="s">
        <v>34</v>
      </c>
      <c r="P42" s="39">
        <f t="shared" si="9"/>
        <v>64.285714285714292</v>
      </c>
      <c r="Q42" s="39">
        <f t="shared" si="9"/>
        <v>0</v>
      </c>
      <c r="R42" s="39" t="s">
        <v>34</v>
      </c>
      <c r="S42" s="39">
        <f t="shared" si="9"/>
        <v>21.428571428571427</v>
      </c>
    </row>
    <row r="43" spans="1:19" ht="14.5" customHeight="1">
      <c r="A43" s="57" t="s">
        <v>28</v>
      </c>
      <c r="B43" s="48">
        <f t="shared" si="10"/>
        <v>100</v>
      </c>
      <c r="C43" s="61">
        <f t="shared" si="10"/>
        <v>2.1857923497267762</v>
      </c>
      <c r="D43" s="61">
        <f t="shared" si="10"/>
        <v>91.803278688524586</v>
      </c>
      <c r="E43" s="61" t="s">
        <v>34</v>
      </c>
      <c r="F43" s="61">
        <f t="shared" si="10"/>
        <v>3.6429872495446265</v>
      </c>
      <c r="G43" s="61" t="s">
        <v>34</v>
      </c>
      <c r="H43" s="48">
        <f t="shared" si="11"/>
        <v>100</v>
      </c>
      <c r="I43" s="61">
        <f t="shared" si="11"/>
        <v>3.2102728731942216</v>
      </c>
      <c r="J43" s="61">
        <f t="shared" si="11"/>
        <v>88.924558587479936</v>
      </c>
      <c r="K43" s="61" t="s">
        <v>34</v>
      </c>
      <c r="L43" s="61" t="s">
        <v>34</v>
      </c>
      <c r="M43" s="61">
        <f t="shared" si="11"/>
        <v>5.9390048154093096</v>
      </c>
      <c r="N43" s="48" t="s">
        <v>81</v>
      </c>
      <c r="O43" s="38">
        <f t="shared" si="9"/>
        <v>1.0244805234674454</v>
      </c>
      <c r="P43" s="38">
        <f t="shared" si="9"/>
        <v>-2.8787201010446495</v>
      </c>
      <c r="Q43" s="38" t="s">
        <v>34</v>
      </c>
      <c r="R43" s="38" t="s">
        <v>34</v>
      </c>
      <c r="S43" s="38" t="s">
        <v>34</v>
      </c>
    </row>
    <row r="44" spans="1:19" ht="14.5" customHeight="1">
      <c r="A44" s="58" t="s">
        <v>29</v>
      </c>
      <c r="B44" s="45">
        <f t="shared" si="10"/>
        <v>100</v>
      </c>
      <c r="C44" s="64">
        <f t="shared" si="10"/>
        <v>1.0649627263045793</v>
      </c>
      <c r="D44" s="64">
        <f t="shared" si="10"/>
        <v>95.527156549520768</v>
      </c>
      <c r="E44" s="64" t="s">
        <v>34</v>
      </c>
      <c r="F44" s="64">
        <f t="shared" si="10"/>
        <v>0.53248136315228967</v>
      </c>
      <c r="G44" s="64" t="s">
        <v>34</v>
      </c>
      <c r="H44" s="45">
        <f t="shared" si="11"/>
        <v>100</v>
      </c>
      <c r="I44" s="64">
        <f t="shared" si="11"/>
        <v>1.8898931799506984</v>
      </c>
      <c r="J44" s="64">
        <f t="shared" si="11"/>
        <v>94.987674609695972</v>
      </c>
      <c r="K44" s="64" t="s">
        <v>34</v>
      </c>
      <c r="L44" s="64" t="s">
        <v>34</v>
      </c>
      <c r="M44" s="64">
        <f t="shared" si="11"/>
        <v>1.561216105176664</v>
      </c>
      <c r="N44" s="45" t="s">
        <v>81</v>
      </c>
      <c r="O44" s="51">
        <f t="shared" si="9"/>
        <v>0.82493045364611906</v>
      </c>
      <c r="P44" s="51">
        <f t="shared" si="9"/>
        <v>-0.53948193982479609</v>
      </c>
      <c r="Q44" s="51" t="s">
        <v>34</v>
      </c>
      <c r="R44" s="51" t="s">
        <v>34</v>
      </c>
      <c r="S44" s="51" t="s">
        <v>34</v>
      </c>
    </row>
    <row r="45" spans="1:19" ht="14.5" customHeight="1">
      <c r="A45" s="57" t="s">
        <v>30</v>
      </c>
      <c r="B45" s="47">
        <f t="shared" si="10"/>
        <v>100</v>
      </c>
      <c r="C45" s="63">
        <f t="shared" si="10"/>
        <v>5.9113300492610836</v>
      </c>
      <c r="D45" s="63">
        <f t="shared" si="10"/>
        <v>85.960591133004925</v>
      </c>
      <c r="E45" s="63">
        <f t="shared" si="10"/>
        <v>1.3136288998357963</v>
      </c>
      <c r="F45" s="63">
        <f t="shared" si="10"/>
        <v>3.5303776683087027</v>
      </c>
      <c r="G45" s="63">
        <f t="shared" si="10"/>
        <v>3.284072249589491</v>
      </c>
      <c r="H45" s="47">
        <f t="shared" si="11"/>
        <v>100</v>
      </c>
      <c r="I45" s="63">
        <f t="shared" si="11"/>
        <v>7.2690217391304346</v>
      </c>
      <c r="J45" s="63">
        <f t="shared" si="11"/>
        <v>85.801630434782609</v>
      </c>
      <c r="K45" s="63" t="s">
        <v>34</v>
      </c>
      <c r="L45" s="63">
        <f t="shared" si="11"/>
        <v>2.6494565217391304</v>
      </c>
      <c r="M45" s="63" t="s">
        <v>34</v>
      </c>
      <c r="N45" s="47" t="s">
        <v>81</v>
      </c>
      <c r="O45" s="50">
        <f t="shared" si="9"/>
        <v>1.357691689869351</v>
      </c>
      <c r="P45" s="50">
        <f t="shared" si="9"/>
        <v>-0.15896069822231595</v>
      </c>
      <c r="Q45" s="50" t="s">
        <v>34</v>
      </c>
      <c r="R45" s="50">
        <f t="shared" si="9"/>
        <v>-0.88092114656957232</v>
      </c>
      <c r="S45" s="50" t="s">
        <v>34</v>
      </c>
    </row>
    <row r="46" spans="1:19" ht="14.5" customHeight="1">
      <c r="A46" s="58" t="s">
        <v>31</v>
      </c>
      <c r="B46" s="46">
        <f t="shared" ref="B46:G47" si="12">B26*100/$B26</f>
        <v>100</v>
      </c>
      <c r="C46" s="62">
        <f t="shared" si="12"/>
        <v>2.1333333333333333</v>
      </c>
      <c r="D46" s="62">
        <f t="shared" si="12"/>
        <v>92.8</v>
      </c>
      <c r="E46" s="62">
        <f t="shared" si="12"/>
        <v>2.6666666666666665</v>
      </c>
      <c r="F46" s="62">
        <f t="shared" si="12"/>
        <v>1.0666666666666667</v>
      </c>
      <c r="G46" s="62">
        <f t="shared" si="12"/>
        <v>1.3333333333333333</v>
      </c>
      <c r="H46" s="46">
        <f t="shared" ref="H46:M47" si="13">H26*100/$H26</f>
        <v>100</v>
      </c>
      <c r="I46" s="62">
        <f t="shared" si="13"/>
        <v>4.8275862068965516</v>
      </c>
      <c r="J46" s="62">
        <f t="shared" si="13"/>
        <v>82.988505747126439</v>
      </c>
      <c r="K46" s="62">
        <f t="shared" si="13"/>
        <v>2.5287356321839081</v>
      </c>
      <c r="L46" s="62">
        <f t="shared" si="13"/>
        <v>4.5977011494252871</v>
      </c>
      <c r="M46" s="62">
        <f t="shared" si="13"/>
        <v>5.0574712643678161</v>
      </c>
      <c r="N46" s="46" t="s">
        <v>81</v>
      </c>
      <c r="O46" s="39">
        <f t="shared" si="9"/>
        <v>2.6942528735632183</v>
      </c>
      <c r="P46" s="39">
        <f t="shared" si="9"/>
        <v>-9.8114942528735583</v>
      </c>
      <c r="Q46" s="39">
        <f t="shared" si="9"/>
        <v>-0.13793103448275845</v>
      </c>
      <c r="R46" s="39">
        <f t="shared" si="9"/>
        <v>3.5310344827586206</v>
      </c>
      <c r="S46" s="39">
        <f t="shared" si="9"/>
        <v>3.7241379310344831</v>
      </c>
    </row>
    <row r="47" spans="1:19" ht="14.5" customHeight="1">
      <c r="A47" s="57" t="s">
        <v>32</v>
      </c>
      <c r="B47" s="48">
        <f t="shared" si="12"/>
        <v>100</v>
      </c>
      <c r="C47" s="61">
        <f t="shared" si="12"/>
        <v>2.4020227560050569</v>
      </c>
      <c r="D47" s="61">
        <f t="shared" si="12"/>
        <v>90.89759797724399</v>
      </c>
      <c r="E47" s="61">
        <f t="shared" si="12"/>
        <v>1.0113780025284449</v>
      </c>
      <c r="F47" s="61">
        <f t="shared" si="12"/>
        <v>1.8963337547408343</v>
      </c>
      <c r="G47" s="61">
        <f t="shared" si="12"/>
        <v>3.7926675094816686</v>
      </c>
      <c r="H47" s="48">
        <f t="shared" si="13"/>
        <v>100</v>
      </c>
      <c r="I47" s="61">
        <f t="shared" si="13"/>
        <v>3.6488027366020526</v>
      </c>
      <c r="J47" s="61">
        <f t="shared" si="13"/>
        <v>92.360319270239458</v>
      </c>
      <c r="K47" s="61">
        <f t="shared" si="13"/>
        <v>2.8506271379703536</v>
      </c>
      <c r="L47" s="61">
        <f t="shared" si="13"/>
        <v>0.34207525655644244</v>
      </c>
      <c r="M47" s="61">
        <f t="shared" si="13"/>
        <v>0.79817559863169896</v>
      </c>
      <c r="N47" s="48" t="s">
        <v>81</v>
      </c>
      <c r="O47" s="38">
        <f t="shared" si="9"/>
        <v>1.2467799805969957</v>
      </c>
      <c r="P47" s="38">
        <f t="shared" si="9"/>
        <v>1.462721292995468</v>
      </c>
      <c r="Q47" s="38">
        <f t="shared" si="9"/>
        <v>1.8392491354419087</v>
      </c>
      <c r="R47" s="38">
        <f t="shared" si="9"/>
        <v>-1.5542584981843919</v>
      </c>
      <c r="S47" s="38">
        <f t="shared" si="9"/>
        <v>-2.9944919108499697</v>
      </c>
    </row>
    <row r="48" spans="1:19" ht="20" customHeight="1">
      <c r="A48" s="108" t="s">
        <v>84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</sheetData>
  <mergeCells count="17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N8:S8"/>
    <mergeCell ref="B28:G28"/>
    <mergeCell ref="H28:M28"/>
    <mergeCell ref="N28:S28"/>
    <mergeCell ref="A48:S48"/>
    <mergeCell ref="B8:G8"/>
    <mergeCell ref="H8:M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H14" sqref="H14"/>
    </sheetView>
  </sheetViews>
  <sheetFormatPr baseColWidth="10" defaultColWidth="8.7265625" defaultRowHeight="14"/>
  <cols>
    <col min="1" max="1" width="23.453125" style="40" customWidth="1"/>
    <col min="2" max="4" width="10.54296875" style="40" customWidth="1"/>
    <col min="5" max="16384" width="8.7265625" style="40"/>
  </cols>
  <sheetData>
    <row r="1" spans="1:4" s="49" customFormat="1" ht="20.149999999999999" customHeight="1">
      <c r="A1" s="52" t="s">
        <v>0</v>
      </c>
    </row>
    <row r="2" spans="1:4" s="41" customFormat="1" ht="14.5" customHeight="1">
      <c r="A2" s="59"/>
    </row>
    <row r="3" spans="1:4" s="42" customFormat="1" ht="14.5" customHeight="1">
      <c r="A3" s="56" t="s">
        <v>91</v>
      </c>
    </row>
    <row r="4" spans="1:4" s="41" customFormat="1" ht="14.5" customHeight="1">
      <c r="A4" s="60"/>
    </row>
    <row r="5" spans="1:4" s="41" customFormat="1" ht="14.5" customHeight="1">
      <c r="A5" s="112" t="s">
        <v>1</v>
      </c>
      <c r="B5" s="106" t="s">
        <v>2</v>
      </c>
      <c r="C5" s="106" t="s">
        <v>9</v>
      </c>
      <c r="D5" s="106"/>
    </row>
    <row r="6" spans="1:4" ht="54.65" customHeight="1">
      <c r="A6" s="112"/>
      <c r="B6" s="106"/>
      <c r="C6" s="104" t="s">
        <v>83</v>
      </c>
      <c r="D6" s="105"/>
    </row>
    <row r="7" spans="1:4" ht="14.5" customHeight="1">
      <c r="A7" s="55"/>
      <c r="B7" s="109" t="s">
        <v>11</v>
      </c>
      <c r="C7" s="109"/>
      <c r="D7" s="74" t="s">
        <v>36</v>
      </c>
    </row>
    <row r="8" spans="1:4" ht="14.5" customHeight="1">
      <c r="A8" s="43" t="s">
        <v>2</v>
      </c>
      <c r="B8" s="47">
        <f>SUM(B9:B15)</f>
        <v>555024</v>
      </c>
      <c r="C8" s="47">
        <f>SUM(C9:C15)</f>
        <v>3896</v>
      </c>
      <c r="D8" s="63">
        <f>C8*100/B8</f>
        <v>0.70195162731701688</v>
      </c>
    </row>
    <row r="9" spans="1:4" ht="14.5" customHeight="1">
      <c r="A9" s="54" t="s">
        <v>3</v>
      </c>
      <c r="B9" s="46">
        <v>187936</v>
      </c>
      <c r="C9" s="46">
        <v>982</v>
      </c>
      <c r="D9" s="62">
        <f t="shared" ref="D9:D15" si="0">C9*100/B9</f>
        <v>0.52251830410352462</v>
      </c>
    </row>
    <row r="10" spans="1:4" ht="14.5" customHeight="1">
      <c r="A10" s="53" t="s">
        <v>37</v>
      </c>
      <c r="B10" s="48">
        <v>86852</v>
      </c>
      <c r="C10" s="48">
        <v>496</v>
      </c>
      <c r="D10" s="61">
        <f t="shared" si="0"/>
        <v>0.57108644590798141</v>
      </c>
    </row>
    <row r="11" spans="1:4" ht="14.5" customHeight="1">
      <c r="A11" s="54" t="s">
        <v>59</v>
      </c>
      <c r="B11" s="46">
        <v>99363</v>
      </c>
      <c r="C11" s="46">
        <v>334</v>
      </c>
      <c r="D11" s="62">
        <f t="shared" si="0"/>
        <v>0.33614121956865234</v>
      </c>
    </row>
    <row r="12" spans="1:4" ht="14.5" customHeight="1">
      <c r="A12" s="53" t="s">
        <v>4</v>
      </c>
      <c r="B12" s="48">
        <v>28218</v>
      </c>
      <c r="C12" s="48">
        <v>202</v>
      </c>
      <c r="D12" s="61">
        <f t="shared" si="0"/>
        <v>0.71585512793252537</v>
      </c>
    </row>
    <row r="13" spans="1:4" ht="14.5" customHeight="1">
      <c r="A13" s="54" t="s">
        <v>60</v>
      </c>
      <c r="B13" s="46">
        <v>54095</v>
      </c>
      <c r="C13" s="46">
        <v>555</v>
      </c>
      <c r="D13" s="62">
        <f t="shared" si="0"/>
        <v>1.0259728255846197</v>
      </c>
    </row>
    <row r="14" spans="1:4" ht="14.5" customHeight="1">
      <c r="A14" s="53" t="s">
        <v>5</v>
      </c>
      <c r="B14" s="48">
        <v>16022</v>
      </c>
      <c r="C14" s="48">
        <v>90</v>
      </c>
      <c r="D14" s="61">
        <f t="shared" si="0"/>
        <v>0.5617276245162901</v>
      </c>
    </row>
    <row r="15" spans="1:4" ht="14.5" customHeight="1">
      <c r="A15" s="54" t="s">
        <v>6</v>
      </c>
      <c r="B15" s="45">
        <v>82538</v>
      </c>
      <c r="C15" s="45">
        <v>1237</v>
      </c>
      <c r="D15" s="64">
        <f t="shared" si="0"/>
        <v>1.4987036274200973</v>
      </c>
    </row>
    <row r="16" spans="1:4" ht="20" customHeight="1">
      <c r="A16" s="102" t="s">
        <v>92</v>
      </c>
      <c r="B16" s="102"/>
      <c r="C16" s="102"/>
      <c r="D16" s="102"/>
    </row>
    <row r="17" spans="1:4" ht="14.5" customHeight="1">
      <c r="A17" s="116"/>
      <c r="B17" s="116"/>
      <c r="C17" s="116"/>
      <c r="D17" s="116"/>
    </row>
    <row r="18" spans="1:4" ht="13" customHeight="1">
      <c r="A18" s="116"/>
      <c r="B18" s="116"/>
      <c r="C18" s="116"/>
      <c r="D18" s="116"/>
    </row>
  </sheetData>
  <mergeCells count="6">
    <mergeCell ref="A16:D18"/>
    <mergeCell ref="A5:A6"/>
    <mergeCell ref="B5:B6"/>
    <mergeCell ref="C5:D5"/>
    <mergeCell ref="C6:D6"/>
    <mergeCell ref="B7:C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4"/>
  <sheetViews>
    <sheetView zoomScaleNormal="100" workbookViewId="0">
      <selection activeCell="L186" sqref="L186:M187"/>
    </sheetView>
  </sheetViews>
  <sheetFormatPr baseColWidth="10" defaultColWidth="8.7265625" defaultRowHeight="14"/>
  <cols>
    <col min="1" max="1" width="15.90625" style="40" customWidth="1"/>
    <col min="2" max="19" width="13.1796875" style="40" customWidth="1"/>
    <col min="20" max="16384" width="8.7265625" style="40"/>
  </cols>
  <sheetData>
    <row r="1" spans="1:19" s="49" customFormat="1" ht="20.149999999999999" customHeight="1">
      <c r="A1" s="52" t="s">
        <v>0</v>
      </c>
      <c r="B1" s="52"/>
    </row>
    <row r="2" spans="1:19" s="41" customFormat="1" ht="14.5" customHeight="1">
      <c r="A2" s="59"/>
      <c r="B2" s="59"/>
    </row>
    <row r="3" spans="1:19" s="42" customFormat="1" ht="14.5" customHeight="1">
      <c r="A3" s="56" t="s">
        <v>90</v>
      </c>
      <c r="B3" s="49"/>
    </row>
    <row r="4" spans="1:19" s="41" customFormat="1" ht="14.5" customHeight="1">
      <c r="A4" s="60"/>
    </row>
    <row r="5" spans="1:19" s="41" customFormat="1" ht="14.5" customHeight="1">
      <c r="A5" s="117" t="s">
        <v>39</v>
      </c>
      <c r="B5" s="113">
        <v>2011</v>
      </c>
      <c r="C5" s="113"/>
      <c r="D5" s="113"/>
      <c r="E5" s="113"/>
      <c r="F5" s="113"/>
      <c r="G5" s="113"/>
      <c r="H5" s="113">
        <v>2015</v>
      </c>
      <c r="I5" s="113"/>
      <c r="J5" s="113"/>
      <c r="K5" s="113"/>
      <c r="L5" s="113"/>
      <c r="M5" s="113"/>
      <c r="N5" s="113" t="s">
        <v>10</v>
      </c>
      <c r="O5" s="113"/>
      <c r="P5" s="113"/>
      <c r="Q5" s="113"/>
      <c r="R5" s="113"/>
      <c r="S5" s="113"/>
    </row>
    <row r="6" spans="1:19" s="41" customFormat="1" ht="14.5" customHeight="1">
      <c r="A6" s="112"/>
      <c r="B6" s="106" t="s">
        <v>2</v>
      </c>
      <c r="C6" s="106" t="s">
        <v>9</v>
      </c>
      <c r="D6" s="106"/>
      <c r="E6" s="106"/>
      <c r="F6" s="106"/>
      <c r="G6" s="106"/>
      <c r="H6" s="106" t="s">
        <v>2</v>
      </c>
      <c r="I6" s="106" t="s">
        <v>9</v>
      </c>
      <c r="J6" s="106"/>
      <c r="K6" s="106"/>
      <c r="L6" s="106"/>
      <c r="M6" s="106"/>
      <c r="N6" s="106" t="s">
        <v>2</v>
      </c>
      <c r="O6" s="106" t="s">
        <v>9</v>
      </c>
      <c r="P6" s="106"/>
      <c r="Q6" s="106"/>
      <c r="R6" s="106"/>
      <c r="S6" s="106"/>
    </row>
    <row r="7" spans="1:19" ht="54.65" customHeight="1">
      <c r="A7" s="112"/>
      <c r="B7" s="114"/>
      <c r="C7" s="96" t="s">
        <v>78</v>
      </c>
      <c r="D7" s="95" t="s">
        <v>79</v>
      </c>
      <c r="E7" s="96" t="s">
        <v>80</v>
      </c>
      <c r="F7" s="96" t="s">
        <v>15</v>
      </c>
      <c r="G7" s="96" t="s">
        <v>8</v>
      </c>
      <c r="H7" s="114"/>
      <c r="I7" s="96" t="s">
        <v>78</v>
      </c>
      <c r="J7" s="95" t="s">
        <v>79</v>
      </c>
      <c r="K7" s="96" t="s">
        <v>80</v>
      </c>
      <c r="L7" s="96" t="s">
        <v>15</v>
      </c>
      <c r="M7" s="96" t="s">
        <v>8</v>
      </c>
      <c r="N7" s="114"/>
      <c r="O7" s="96" t="s">
        <v>78</v>
      </c>
      <c r="P7" s="95" t="s">
        <v>79</v>
      </c>
      <c r="Q7" s="96" t="s">
        <v>80</v>
      </c>
      <c r="R7" s="96" t="s">
        <v>15</v>
      </c>
      <c r="S7" s="96" t="s">
        <v>8</v>
      </c>
    </row>
    <row r="8" spans="1:19" s="27" customFormat="1" ht="14.5" customHeight="1">
      <c r="A8" s="26"/>
      <c r="B8" s="110" t="s">
        <v>2</v>
      </c>
      <c r="C8" s="110"/>
      <c r="D8" s="110"/>
      <c r="E8" s="110"/>
      <c r="F8" s="110"/>
      <c r="G8" s="110"/>
      <c r="H8" s="110" t="s">
        <v>2</v>
      </c>
      <c r="I8" s="110"/>
      <c r="J8" s="110"/>
      <c r="K8" s="110"/>
      <c r="L8" s="110"/>
      <c r="M8" s="110"/>
      <c r="N8" s="110" t="s">
        <v>2</v>
      </c>
      <c r="O8" s="110"/>
      <c r="P8" s="110"/>
      <c r="Q8" s="110"/>
      <c r="R8" s="110"/>
      <c r="S8" s="110"/>
    </row>
    <row r="9" spans="1:19" ht="14.5" customHeight="1">
      <c r="A9" s="55"/>
      <c r="B9" s="99" t="s">
        <v>11</v>
      </c>
      <c r="C9" s="99"/>
      <c r="D9" s="99"/>
      <c r="E9" s="99"/>
      <c r="F9" s="99"/>
      <c r="G9" s="99"/>
      <c r="H9" s="99" t="s">
        <v>11</v>
      </c>
      <c r="I9" s="99"/>
      <c r="J9" s="99"/>
      <c r="K9" s="99"/>
      <c r="L9" s="99"/>
      <c r="M9" s="99"/>
      <c r="N9" s="99" t="s">
        <v>11</v>
      </c>
      <c r="O9" s="99"/>
      <c r="P9" s="99"/>
      <c r="Q9" s="99"/>
      <c r="R9" s="99"/>
      <c r="S9" s="99"/>
    </row>
    <row r="10" spans="1:19" ht="14.5" customHeight="1">
      <c r="A10" s="43" t="s">
        <v>2</v>
      </c>
      <c r="B10" s="94">
        <f>SUM(B11:B21)</f>
        <v>439398</v>
      </c>
      <c r="C10" s="94">
        <v>17902</v>
      </c>
      <c r="D10" s="94">
        <v>320378</v>
      </c>
      <c r="E10" s="94">
        <v>57004</v>
      </c>
      <c r="F10" s="94">
        <v>18905</v>
      </c>
      <c r="G10" s="94">
        <v>25209</v>
      </c>
      <c r="H10" s="94">
        <f>SUM(H11:H21)</f>
        <v>549913</v>
      </c>
      <c r="I10" s="94">
        <f>SUM(I11:I21)</f>
        <v>29455</v>
      </c>
      <c r="J10" s="94">
        <f t="shared" ref="J10:M10" si="0">SUM(J11:J21)</f>
        <v>386282</v>
      </c>
      <c r="K10" s="94">
        <f t="shared" si="0"/>
        <v>70619</v>
      </c>
      <c r="L10" s="94">
        <f t="shared" si="0"/>
        <v>24694</v>
      </c>
      <c r="M10" s="94">
        <f t="shared" si="0"/>
        <v>38863</v>
      </c>
      <c r="N10" s="93">
        <f t="shared" ref="N10:S21" si="1">H10-B10</f>
        <v>110515</v>
      </c>
      <c r="O10" s="93">
        <f t="shared" si="1"/>
        <v>11553</v>
      </c>
      <c r="P10" s="93">
        <f t="shared" si="1"/>
        <v>65904</v>
      </c>
      <c r="Q10" s="93">
        <f t="shared" si="1"/>
        <v>13615</v>
      </c>
      <c r="R10" s="93">
        <f t="shared" si="1"/>
        <v>5789</v>
      </c>
      <c r="S10" s="93">
        <f t="shared" si="1"/>
        <v>13654</v>
      </c>
    </row>
    <row r="11" spans="1:19" ht="14.5" customHeight="1">
      <c r="A11" s="54" t="s">
        <v>38</v>
      </c>
      <c r="B11" s="46">
        <v>10128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>
        <f>SUM(I11:M11)</f>
        <v>15027</v>
      </c>
      <c r="I11" s="46">
        <v>7</v>
      </c>
      <c r="J11" s="46">
        <v>245</v>
      </c>
      <c r="K11" s="46">
        <v>1950</v>
      </c>
      <c r="L11" s="46">
        <v>652</v>
      </c>
      <c r="M11" s="46">
        <v>12173</v>
      </c>
      <c r="N11" s="32">
        <f t="shared" si="1"/>
        <v>4899</v>
      </c>
      <c r="O11" s="46" t="s">
        <v>34</v>
      </c>
      <c r="P11" s="46" t="s">
        <v>34</v>
      </c>
      <c r="Q11" s="46" t="s">
        <v>34</v>
      </c>
      <c r="R11" s="46" t="s">
        <v>34</v>
      </c>
      <c r="S11" s="46" t="s">
        <v>34</v>
      </c>
    </row>
    <row r="12" spans="1:19" ht="14.5" customHeight="1">
      <c r="A12" s="53" t="s">
        <v>40</v>
      </c>
      <c r="B12" s="48">
        <v>45180</v>
      </c>
      <c r="C12" s="48" t="s">
        <v>34</v>
      </c>
      <c r="D12" s="48" t="s">
        <v>34</v>
      </c>
      <c r="E12" s="48" t="s">
        <v>34</v>
      </c>
      <c r="F12" s="48" t="s">
        <v>34</v>
      </c>
      <c r="G12" s="48" t="s">
        <v>34</v>
      </c>
      <c r="H12" s="48">
        <f t="shared" ref="H12:H21" si="2">SUM(I12:M12)</f>
        <v>53841</v>
      </c>
      <c r="I12" s="48">
        <v>1309</v>
      </c>
      <c r="J12" s="48">
        <v>27101</v>
      </c>
      <c r="K12" s="48">
        <v>9792</v>
      </c>
      <c r="L12" s="48">
        <v>1191</v>
      </c>
      <c r="M12" s="48">
        <v>14448</v>
      </c>
      <c r="N12" s="33">
        <f t="shared" si="1"/>
        <v>8661</v>
      </c>
      <c r="O12" s="48" t="s">
        <v>34</v>
      </c>
      <c r="P12" s="48" t="s">
        <v>34</v>
      </c>
      <c r="Q12" s="48" t="s">
        <v>34</v>
      </c>
      <c r="R12" s="48" t="s">
        <v>34</v>
      </c>
      <c r="S12" s="48" t="s">
        <v>34</v>
      </c>
    </row>
    <row r="13" spans="1:19" ht="14.5" customHeight="1">
      <c r="A13" s="54" t="s">
        <v>41</v>
      </c>
      <c r="B13" s="46">
        <f t="shared" ref="B13:B14" si="3">SUM(C13:G13)</f>
        <v>50301</v>
      </c>
      <c r="C13" s="46">
        <v>2500</v>
      </c>
      <c r="D13" s="46">
        <v>37484</v>
      </c>
      <c r="E13" s="46">
        <v>6684</v>
      </c>
      <c r="F13" s="46">
        <v>1659</v>
      </c>
      <c r="G13" s="46">
        <v>1974</v>
      </c>
      <c r="H13" s="46">
        <f t="shared" si="2"/>
        <v>73823</v>
      </c>
      <c r="I13" s="46">
        <v>5235</v>
      </c>
      <c r="J13" s="46">
        <v>52860</v>
      </c>
      <c r="K13" s="46">
        <v>9222</v>
      </c>
      <c r="L13" s="46">
        <v>2464</v>
      </c>
      <c r="M13" s="46">
        <v>4042</v>
      </c>
      <c r="N13" s="32">
        <f t="shared" si="1"/>
        <v>23522</v>
      </c>
      <c r="O13" s="32">
        <f t="shared" si="1"/>
        <v>2735</v>
      </c>
      <c r="P13" s="32">
        <f t="shared" si="1"/>
        <v>15376</v>
      </c>
      <c r="Q13" s="32">
        <f t="shared" si="1"/>
        <v>2538</v>
      </c>
      <c r="R13" s="32">
        <f t="shared" si="1"/>
        <v>805</v>
      </c>
      <c r="S13" s="32">
        <f t="shared" si="1"/>
        <v>2068</v>
      </c>
    </row>
    <row r="14" spans="1:19" ht="14.5" customHeight="1">
      <c r="A14" s="53" t="s">
        <v>42</v>
      </c>
      <c r="B14" s="48">
        <f t="shared" si="3"/>
        <v>47378</v>
      </c>
      <c r="C14" s="48">
        <v>2600</v>
      </c>
      <c r="D14" s="48">
        <v>35088</v>
      </c>
      <c r="E14" s="48">
        <v>7276</v>
      </c>
      <c r="F14" s="48">
        <v>1529</v>
      </c>
      <c r="G14" s="48">
        <v>885</v>
      </c>
      <c r="H14" s="48">
        <f t="shared" si="2"/>
        <v>58883</v>
      </c>
      <c r="I14" s="48">
        <v>4483</v>
      </c>
      <c r="J14" s="48">
        <v>41571</v>
      </c>
      <c r="K14" s="48">
        <v>7994</v>
      </c>
      <c r="L14" s="48">
        <v>2587</v>
      </c>
      <c r="M14" s="48">
        <v>2248</v>
      </c>
      <c r="N14" s="33">
        <f t="shared" si="1"/>
        <v>11505</v>
      </c>
      <c r="O14" s="33">
        <f t="shared" si="1"/>
        <v>1883</v>
      </c>
      <c r="P14" s="33">
        <f t="shared" si="1"/>
        <v>6483</v>
      </c>
      <c r="Q14" s="33">
        <f t="shared" si="1"/>
        <v>718</v>
      </c>
      <c r="R14" s="33">
        <f t="shared" si="1"/>
        <v>1058</v>
      </c>
      <c r="S14" s="33">
        <f t="shared" si="1"/>
        <v>1363</v>
      </c>
    </row>
    <row r="15" spans="1:19" ht="14.5" customHeight="1">
      <c r="A15" s="54" t="s">
        <v>43</v>
      </c>
      <c r="B15" s="46">
        <f>SUM(C15:G15)</f>
        <v>48514</v>
      </c>
      <c r="C15" s="46">
        <v>2150</v>
      </c>
      <c r="D15" s="46">
        <v>36956</v>
      </c>
      <c r="E15" s="46">
        <v>7009</v>
      </c>
      <c r="F15" s="46">
        <v>1756</v>
      </c>
      <c r="G15" s="46">
        <v>643</v>
      </c>
      <c r="H15" s="46">
        <f>SUM(I15:M15)</f>
        <v>61455</v>
      </c>
      <c r="I15" s="46">
        <v>3951</v>
      </c>
      <c r="J15" s="46">
        <v>43947</v>
      </c>
      <c r="K15" s="46">
        <v>9161</v>
      </c>
      <c r="L15" s="46">
        <v>2534</v>
      </c>
      <c r="M15" s="46">
        <v>1862</v>
      </c>
      <c r="N15" s="32">
        <f t="shared" ref="N15:N18" si="4">H15-B15</f>
        <v>12941</v>
      </c>
      <c r="O15" s="32">
        <f t="shared" ref="O15:O18" si="5">I15-C15</f>
        <v>1801</v>
      </c>
      <c r="P15" s="32">
        <f t="shared" ref="P15:P18" si="6">J15-D15</f>
        <v>6991</v>
      </c>
      <c r="Q15" s="32">
        <f t="shared" ref="Q15:Q18" si="7">K15-E15</f>
        <v>2152</v>
      </c>
      <c r="R15" s="32">
        <f t="shared" ref="R15:R18" si="8">L15-F15</f>
        <v>778</v>
      </c>
      <c r="S15" s="32">
        <f t="shared" ref="S15:S18" si="9">M15-G15</f>
        <v>1219</v>
      </c>
    </row>
    <row r="16" spans="1:19" ht="14.5" customHeight="1">
      <c r="A16" s="53" t="s">
        <v>44</v>
      </c>
      <c r="B16" s="48">
        <f t="shared" ref="B16:B18" si="10">SUM(C16:G16)</f>
        <v>58971</v>
      </c>
      <c r="C16" s="48">
        <v>2419</v>
      </c>
      <c r="D16" s="48">
        <v>46774</v>
      </c>
      <c r="E16" s="48">
        <v>6365</v>
      </c>
      <c r="F16" s="48">
        <v>2741</v>
      </c>
      <c r="G16" s="48">
        <v>672</v>
      </c>
      <c r="H16" s="48">
        <f t="shared" ref="H16:H18" si="11">SUM(I16:M16)</f>
        <v>62463</v>
      </c>
      <c r="I16" s="48">
        <v>3387</v>
      </c>
      <c r="J16" s="48">
        <v>46960</v>
      </c>
      <c r="K16" s="48">
        <v>7842</v>
      </c>
      <c r="L16" s="48">
        <v>2878</v>
      </c>
      <c r="M16" s="48">
        <v>1396</v>
      </c>
      <c r="N16" s="33">
        <f t="shared" si="4"/>
        <v>3492</v>
      </c>
      <c r="O16" s="33">
        <f t="shared" si="5"/>
        <v>968</v>
      </c>
      <c r="P16" s="33">
        <f t="shared" si="6"/>
        <v>186</v>
      </c>
      <c r="Q16" s="33">
        <f t="shared" si="7"/>
        <v>1477</v>
      </c>
      <c r="R16" s="33">
        <f t="shared" si="8"/>
        <v>137</v>
      </c>
      <c r="S16" s="33">
        <f t="shared" si="9"/>
        <v>724</v>
      </c>
    </row>
    <row r="17" spans="1:21" ht="14.5" customHeight="1">
      <c r="A17" s="54" t="s">
        <v>46</v>
      </c>
      <c r="B17" s="46">
        <f t="shared" si="10"/>
        <v>64698</v>
      </c>
      <c r="C17" s="46">
        <v>2721</v>
      </c>
      <c r="D17" s="46">
        <v>51761</v>
      </c>
      <c r="E17" s="46">
        <v>6280</v>
      </c>
      <c r="F17" s="46">
        <v>3257</v>
      </c>
      <c r="G17" s="46">
        <v>679</v>
      </c>
      <c r="H17" s="46">
        <f t="shared" si="11"/>
        <v>70028</v>
      </c>
      <c r="I17" s="46">
        <v>3537</v>
      </c>
      <c r="J17" s="46">
        <v>54450</v>
      </c>
      <c r="K17" s="46">
        <v>7206</v>
      </c>
      <c r="L17" s="46">
        <v>3641</v>
      </c>
      <c r="M17" s="46">
        <v>1194</v>
      </c>
      <c r="N17" s="32">
        <f t="shared" si="4"/>
        <v>5330</v>
      </c>
      <c r="O17" s="32">
        <f t="shared" si="5"/>
        <v>816</v>
      </c>
      <c r="P17" s="32">
        <f t="shared" si="6"/>
        <v>2689</v>
      </c>
      <c r="Q17" s="32">
        <f t="shared" si="7"/>
        <v>926</v>
      </c>
      <c r="R17" s="32">
        <f t="shared" si="8"/>
        <v>384</v>
      </c>
      <c r="S17" s="32">
        <f t="shared" si="9"/>
        <v>515</v>
      </c>
    </row>
    <row r="18" spans="1:21" ht="14.5" customHeight="1">
      <c r="A18" s="53" t="s">
        <v>45</v>
      </c>
      <c r="B18" s="48">
        <f t="shared" si="10"/>
        <v>62647</v>
      </c>
      <c r="C18" s="48">
        <v>2669</v>
      </c>
      <c r="D18" s="48">
        <v>48492</v>
      </c>
      <c r="E18" s="48">
        <v>7741</v>
      </c>
      <c r="F18" s="48">
        <v>3188</v>
      </c>
      <c r="G18" s="48">
        <v>557</v>
      </c>
      <c r="H18" s="48">
        <f t="shared" si="11"/>
        <v>67928</v>
      </c>
      <c r="I18" s="48">
        <v>3443</v>
      </c>
      <c r="J18" s="48">
        <v>53307</v>
      </c>
      <c r="K18" s="48">
        <v>6556</v>
      </c>
      <c r="L18" s="48">
        <v>3826</v>
      </c>
      <c r="M18" s="48">
        <v>796</v>
      </c>
      <c r="N18" s="33">
        <f t="shared" si="4"/>
        <v>5281</v>
      </c>
      <c r="O18" s="33">
        <f t="shared" si="5"/>
        <v>774</v>
      </c>
      <c r="P18" s="33">
        <f t="shared" si="6"/>
        <v>4815</v>
      </c>
      <c r="Q18" s="33">
        <f t="shared" si="7"/>
        <v>-1185</v>
      </c>
      <c r="R18" s="33">
        <f t="shared" si="8"/>
        <v>638</v>
      </c>
      <c r="S18" s="33">
        <f t="shared" si="9"/>
        <v>239</v>
      </c>
    </row>
    <row r="19" spans="1:21" ht="14.5" customHeight="1">
      <c r="A19" s="54" t="s">
        <v>47</v>
      </c>
      <c r="B19" s="46">
        <f>SUM(C19:G19)</f>
        <v>42220</v>
      </c>
      <c r="C19" s="46">
        <v>1778</v>
      </c>
      <c r="D19" s="46">
        <v>31737</v>
      </c>
      <c r="E19" s="46">
        <v>5801</v>
      </c>
      <c r="F19" s="46">
        <v>2458</v>
      </c>
      <c r="G19" s="46">
        <v>446</v>
      </c>
      <c r="H19" s="46">
        <f t="shared" si="2"/>
        <v>61951</v>
      </c>
      <c r="I19" s="46">
        <v>2866</v>
      </c>
      <c r="J19" s="46">
        <v>47928</v>
      </c>
      <c r="K19" s="46">
        <v>7610</v>
      </c>
      <c r="L19" s="46">
        <v>3107</v>
      </c>
      <c r="M19" s="46">
        <v>440</v>
      </c>
      <c r="N19" s="32">
        <f t="shared" si="1"/>
        <v>19731</v>
      </c>
      <c r="O19" s="32">
        <f t="shared" si="1"/>
        <v>1088</v>
      </c>
      <c r="P19" s="32">
        <f t="shared" si="1"/>
        <v>16191</v>
      </c>
      <c r="Q19" s="32">
        <f t="shared" si="1"/>
        <v>1809</v>
      </c>
      <c r="R19" s="32">
        <f t="shared" si="1"/>
        <v>649</v>
      </c>
      <c r="S19" s="32">
        <f t="shared" si="1"/>
        <v>-6</v>
      </c>
    </row>
    <row r="20" spans="1:21" ht="14.5" customHeight="1">
      <c r="A20" s="53" t="s">
        <v>48</v>
      </c>
      <c r="B20" s="48">
        <v>8838</v>
      </c>
      <c r="C20" s="48" t="s">
        <v>34</v>
      </c>
      <c r="D20" s="48" t="s">
        <v>34</v>
      </c>
      <c r="E20" s="48" t="s">
        <v>34</v>
      </c>
      <c r="F20" s="48" t="s">
        <v>34</v>
      </c>
      <c r="G20" s="48" t="s">
        <v>34</v>
      </c>
      <c r="H20" s="48">
        <f t="shared" si="2"/>
        <v>23197</v>
      </c>
      <c r="I20" s="48">
        <v>1160</v>
      </c>
      <c r="J20" s="48">
        <v>17081</v>
      </c>
      <c r="K20" s="48">
        <v>3140</v>
      </c>
      <c r="L20" s="48">
        <v>1584</v>
      </c>
      <c r="M20" s="48">
        <v>232</v>
      </c>
      <c r="N20" s="33">
        <f t="shared" si="1"/>
        <v>14359</v>
      </c>
      <c r="O20" s="48" t="s">
        <v>34</v>
      </c>
      <c r="P20" s="48" t="s">
        <v>34</v>
      </c>
      <c r="Q20" s="48" t="s">
        <v>34</v>
      </c>
      <c r="R20" s="48" t="s">
        <v>34</v>
      </c>
      <c r="S20" s="48" t="s">
        <v>34</v>
      </c>
    </row>
    <row r="21" spans="1:21" ht="14.5" customHeight="1">
      <c r="A21" s="54" t="s">
        <v>49</v>
      </c>
      <c r="B21" s="92">
        <v>523</v>
      </c>
      <c r="C21" s="92" t="s">
        <v>34</v>
      </c>
      <c r="D21" s="92" t="s">
        <v>34</v>
      </c>
      <c r="E21" s="92" t="s">
        <v>34</v>
      </c>
      <c r="F21" s="92" t="s">
        <v>34</v>
      </c>
      <c r="G21" s="92" t="s">
        <v>34</v>
      </c>
      <c r="H21" s="92">
        <f t="shared" si="2"/>
        <v>1317</v>
      </c>
      <c r="I21" s="92">
        <v>77</v>
      </c>
      <c r="J21" s="92">
        <v>832</v>
      </c>
      <c r="K21" s="92">
        <v>146</v>
      </c>
      <c r="L21" s="92">
        <v>230</v>
      </c>
      <c r="M21" s="92">
        <v>32</v>
      </c>
      <c r="N21" s="91">
        <f t="shared" si="1"/>
        <v>794</v>
      </c>
      <c r="O21" s="92" t="s">
        <v>34</v>
      </c>
      <c r="P21" s="92" t="s">
        <v>34</v>
      </c>
      <c r="Q21" s="92" t="s">
        <v>34</v>
      </c>
      <c r="R21" s="92" t="s">
        <v>34</v>
      </c>
      <c r="S21" s="92" t="s">
        <v>34</v>
      </c>
    </row>
    <row r="22" spans="1:21" ht="14.5" customHeight="1">
      <c r="A22" s="16"/>
      <c r="B22" s="99" t="s">
        <v>12</v>
      </c>
      <c r="C22" s="99"/>
      <c r="D22" s="99"/>
      <c r="E22" s="99"/>
      <c r="F22" s="99"/>
      <c r="G22" s="99"/>
      <c r="H22" s="99" t="s">
        <v>12</v>
      </c>
      <c r="I22" s="99"/>
      <c r="J22" s="99"/>
      <c r="K22" s="99"/>
      <c r="L22" s="99"/>
      <c r="M22" s="99"/>
      <c r="N22" s="99" t="s">
        <v>82</v>
      </c>
      <c r="O22" s="99"/>
      <c r="P22" s="99"/>
      <c r="Q22" s="99"/>
      <c r="R22" s="99"/>
      <c r="S22" s="99"/>
      <c r="T22" s="17"/>
      <c r="U22" s="18"/>
    </row>
    <row r="23" spans="1:21" ht="14.5" customHeight="1">
      <c r="A23" s="43" t="s">
        <v>2</v>
      </c>
      <c r="B23" s="90">
        <f t="shared" ref="B23:C34" si="12">B10*100/$B10</f>
        <v>100</v>
      </c>
      <c r="C23" s="80">
        <f t="shared" si="12"/>
        <v>4.0742106245362972</v>
      </c>
      <c r="D23" s="80">
        <f t="shared" ref="D23:G23" si="13">D10*100/$B10</f>
        <v>72.912939976968488</v>
      </c>
      <c r="E23" s="80">
        <f t="shared" si="13"/>
        <v>12.973204247629711</v>
      </c>
      <c r="F23" s="80">
        <f t="shared" si="13"/>
        <v>4.3024774805529384</v>
      </c>
      <c r="G23" s="80">
        <f t="shared" si="13"/>
        <v>5.737167670312564</v>
      </c>
      <c r="H23" s="90">
        <f t="shared" ref="H23:H34" si="14">H10*100/$H10</f>
        <v>100</v>
      </c>
      <c r="I23" s="80">
        <f t="shared" ref="I23:M23" si="15">I10*100/$H10</f>
        <v>5.3563018150143753</v>
      </c>
      <c r="J23" s="80">
        <f t="shared" si="15"/>
        <v>70.244202264721878</v>
      </c>
      <c r="K23" s="80">
        <f t="shared" si="15"/>
        <v>12.841849528925485</v>
      </c>
      <c r="L23" s="80">
        <f t="shared" si="15"/>
        <v>4.4905285017811911</v>
      </c>
      <c r="M23" s="80">
        <f t="shared" si="15"/>
        <v>7.0671178895570756</v>
      </c>
      <c r="N23" s="89" t="s">
        <v>81</v>
      </c>
      <c r="O23" s="89">
        <f t="shared" ref="O23:S32" si="16">I23-C23</f>
        <v>1.2820911904780781</v>
      </c>
      <c r="P23" s="89">
        <f t="shared" si="16"/>
        <v>-2.6687377122466103</v>
      </c>
      <c r="Q23" s="89">
        <f t="shared" si="16"/>
        <v>-0.13135471870422677</v>
      </c>
      <c r="R23" s="89">
        <f t="shared" si="16"/>
        <v>0.18805102122825268</v>
      </c>
      <c r="S23" s="89">
        <f t="shared" si="16"/>
        <v>1.3299502192445116</v>
      </c>
      <c r="T23" s="19"/>
      <c r="U23" s="20"/>
    </row>
    <row r="24" spans="1:21" ht="14.5" customHeight="1">
      <c r="A24" s="54" t="s">
        <v>38</v>
      </c>
      <c r="B24" s="46">
        <f t="shared" si="12"/>
        <v>100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>
        <f t="shared" si="14"/>
        <v>100</v>
      </c>
      <c r="I24" s="62">
        <f t="shared" ref="I24:M34" si="17">I11*100/$H11</f>
        <v>4.6582817594995676E-2</v>
      </c>
      <c r="J24" s="62">
        <f t="shared" si="17"/>
        <v>1.6303986158248487</v>
      </c>
      <c r="K24" s="62">
        <f t="shared" si="17"/>
        <v>12.976642044320224</v>
      </c>
      <c r="L24" s="62">
        <f t="shared" si="17"/>
        <v>4.3388567245624543</v>
      </c>
      <c r="M24" s="62">
        <f t="shared" si="17"/>
        <v>81.007519797697483</v>
      </c>
      <c r="N24" s="36" t="s">
        <v>81</v>
      </c>
      <c r="O24" s="46" t="s">
        <v>34</v>
      </c>
      <c r="P24" s="46" t="s">
        <v>34</v>
      </c>
      <c r="Q24" s="46" t="s">
        <v>34</v>
      </c>
      <c r="R24" s="46" t="s">
        <v>34</v>
      </c>
      <c r="S24" s="46" t="s">
        <v>34</v>
      </c>
      <c r="T24" s="21"/>
      <c r="U24" s="20"/>
    </row>
    <row r="25" spans="1:21" ht="14.5" customHeight="1">
      <c r="A25" s="53" t="s">
        <v>40</v>
      </c>
      <c r="B25" s="48">
        <f t="shared" si="12"/>
        <v>100</v>
      </c>
      <c r="C25" s="48" t="s">
        <v>34</v>
      </c>
      <c r="D25" s="48" t="s">
        <v>34</v>
      </c>
      <c r="E25" s="48" t="s">
        <v>34</v>
      </c>
      <c r="F25" s="48" t="s">
        <v>34</v>
      </c>
      <c r="G25" s="48" t="s">
        <v>34</v>
      </c>
      <c r="H25" s="48">
        <f t="shared" si="14"/>
        <v>100</v>
      </c>
      <c r="I25" s="61">
        <f t="shared" si="17"/>
        <v>2.4312327037016401</v>
      </c>
      <c r="J25" s="61">
        <f t="shared" si="17"/>
        <v>50.335246373581469</v>
      </c>
      <c r="K25" s="61">
        <f t="shared" si="17"/>
        <v>18.186883601716165</v>
      </c>
      <c r="L25" s="61">
        <f t="shared" si="17"/>
        <v>2.2120688694489328</v>
      </c>
      <c r="M25" s="61">
        <f t="shared" si="17"/>
        <v>26.834568451551792</v>
      </c>
      <c r="N25" s="35" t="s">
        <v>81</v>
      </c>
      <c r="O25" s="48" t="s">
        <v>34</v>
      </c>
      <c r="P25" s="48" t="s">
        <v>34</v>
      </c>
      <c r="Q25" s="48" t="s">
        <v>34</v>
      </c>
      <c r="R25" s="48" t="s">
        <v>34</v>
      </c>
      <c r="S25" s="48" t="s">
        <v>34</v>
      </c>
      <c r="T25" s="22"/>
      <c r="U25" s="20"/>
    </row>
    <row r="26" spans="1:21" ht="14.5" customHeight="1">
      <c r="A26" s="54" t="s">
        <v>41</v>
      </c>
      <c r="B26" s="46">
        <f t="shared" si="12"/>
        <v>100</v>
      </c>
      <c r="C26" s="62">
        <f t="shared" si="12"/>
        <v>4.9700801176914968</v>
      </c>
      <c r="D26" s="62">
        <f t="shared" ref="D26:G32" si="18">D13*100/$B13</f>
        <v>74.519393252619238</v>
      </c>
      <c r="E26" s="62">
        <f t="shared" si="18"/>
        <v>13.288006202659988</v>
      </c>
      <c r="F26" s="62">
        <f t="shared" si="18"/>
        <v>3.2981451661000776</v>
      </c>
      <c r="G26" s="62">
        <f t="shared" si="18"/>
        <v>3.9243752609292062</v>
      </c>
      <c r="H26" s="46">
        <f t="shared" si="14"/>
        <v>100</v>
      </c>
      <c r="I26" s="62">
        <f t="shared" si="17"/>
        <v>7.0912859136041613</v>
      </c>
      <c r="J26" s="62">
        <f t="shared" si="17"/>
        <v>71.603700743670672</v>
      </c>
      <c r="K26" s="62">
        <f t="shared" si="17"/>
        <v>12.492041775598391</v>
      </c>
      <c r="L26" s="62">
        <f t="shared" si="17"/>
        <v>3.3377131788196093</v>
      </c>
      <c r="M26" s="62">
        <f t="shared" si="17"/>
        <v>5.475258388307167</v>
      </c>
      <c r="N26" s="36" t="s">
        <v>81</v>
      </c>
      <c r="O26" s="36">
        <f t="shared" si="16"/>
        <v>2.1212057959126644</v>
      </c>
      <c r="P26" s="36">
        <f t="shared" si="16"/>
        <v>-2.9156925089485668</v>
      </c>
      <c r="Q26" s="36">
        <f t="shared" si="16"/>
        <v>-0.79596442706159642</v>
      </c>
      <c r="R26" s="36">
        <f t="shared" si="16"/>
        <v>3.9568012719531698E-2</v>
      </c>
      <c r="S26" s="36">
        <f t="shared" si="16"/>
        <v>1.5508831273779609</v>
      </c>
      <c r="T26" s="23"/>
      <c r="U26" s="20"/>
    </row>
    <row r="27" spans="1:21" ht="14.5" customHeight="1">
      <c r="A27" s="53" t="s">
        <v>42</v>
      </c>
      <c r="B27" s="48">
        <f t="shared" si="12"/>
        <v>100</v>
      </c>
      <c r="C27" s="61">
        <f t="shared" si="12"/>
        <v>5.4877791379965384</v>
      </c>
      <c r="D27" s="61">
        <f t="shared" si="18"/>
        <v>74.05969015154713</v>
      </c>
      <c r="E27" s="61">
        <f t="shared" si="18"/>
        <v>15.357338849254928</v>
      </c>
      <c r="F27" s="61">
        <f t="shared" si="18"/>
        <v>3.2272362699987336</v>
      </c>
      <c r="G27" s="61">
        <f t="shared" si="18"/>
        <v>1.867955591202668</v>
      </c>
      <c r="H27" s="48">
        <f t="shared" si="14"/>
        <v>100</v>
      </c>
      <c r="I27" s="61">
        <f t="shared" si="17"/>
        <v>7.6134028497189341</v>
      </c>
      <c r="J27" s="61">
        <f t="shared" si="17"/>
        <v>70.599324083351732</v>
      </c>
      <c r="K27" s="61">
        <f t="shared" si="17"/>
        <v>13.576074588590934</v>
      </c>
      <c r="L27" s="61">
        <f t="shared" si="17"/>
        <v>4.3934582137459026</v>
      </c>
      <c r="M27" s="61">
        <f t="shared" si="17"/>
        <v>3.8177402645924969</v>
      </c>
      <c r="N27" s="35" t="s">
        <v>81</v>
      </c>
      <c r="O27" s="35">
        <f t="shared" si="16"/>
        <v>2.1256237117223957</v>
      </c>
      <c r="P27" s="35">
        <f t="shared" si="16"/>
        <v>-3.4603660681953983</v>
      </c>
      <c r="Q27" s="35">
        <f t="shared" si="16"/>
        <v>-1.7812642606639937</v>
      </c>
      <c r="R27" s="35">
        <f t="shared" si="16"/>
        <v>1.166221943747169</v>
      </c>
      <c r="S27" s="35">
        <f t="shared" si="16"/>
        <v>1.949784673389829</v>
      </c>
      <c r="T27" s="23"/>
      <c r="U27" s="20"/>
    </row>
    <row r="28" spans="1:21" ht="14.5" customHeight="1">
      <c r="A28" s="54" t="s">
        <v>43</v>
      </c>
      <c r="B28" s="46">
        <f t="shared" si="12"/>
        <v>100</v>
      </c>
      <c r="C28" s="62">
        <f t="shared" si="12"/>
        <v>4.4317104341014968</v>
      </c>
      <c r="D28" s="62">
        <f t="shared" si="18"/>
        <v>76.175949210537169</v>
      </c>
      <c r="E28" s="62">
        <f t="shared" si="18"/>
        <v>14.447376015170878</v>
      </c>
      <c r="F28" s="62">
        <f t="shared" si="18"/>
        <v>3.6195737312940595</v>
      </c>
      <c r="G28" s="62">
        <f t="shared" si="18"/>
        <v>1.3253906088964011</v>
      </c>
      <c r="H28" s="46">
        <f t="shared" si="14"/>
        <v>100</v>
      </c>
      <c r="I28" s="62">
        <f t="shared" si="17"/>
        <v>6.4290944593605079</v>
      </c>
      <c r="J28" s="62">
        <f t="shared" si="17"/>
        <v>71.510861606053211</v>
      </c>
      <c r="K28" s="62">
        <f t="shared" si="17"/>
        <v>14.906842405011798</v>
      </c>
      <c r="L28" s="62">
        <f t="shared" si="17"/>
        <v>4.1233422829712794</v>
      </c>
      <c r="M28" s="62">
        <f t="shared" si="17"/>
        <v>3.0298592466032055</v>
      </c>
      <c r="N28" s="36" t="s">
        <v>81</v>
      </c>
      <c r="O28" s="36">
        <f t="shared" ref="O28:O31" si="19">I28-C28</f>
        <v>1.9973840252590112</v>
      </c>
      <c r="P28" s="36">
        <f t="shared" ref="P28:P31" si="20">J28-D28</f>
        <v>-4.6650876044839578</v>
      </c>
      <c r="Q28" s="36">
        <f t="shared" ref="Q28:Q31" si="21">K28-E28</f>
        <v>0.45946638984091948</v>
      </c>
      <c r="R28" s="36">
        <f t="shared" ref="R28:R31" si="22">L28-F28</f>
        <v>0.5037685516772199</v>
      </c>
      <c r="S28" s="36">
        <f t="shared" ref="S28:S31" si="23">M28-G28</f>
        <v>1.7044686377068043</v>
      </c>
      <c r="T28" s="21"/>
      <c r="U28" s="20"/>
    </row>
    <row r="29" spans="1:21" ht="14.5" customHeight="1">
      <c r="A29" s="53" t="s">
        <v>44</v>
      </c>
      <c r="B29" s="48">
        <f t="shared" si="12"/>
        <v>100</v>
      </c>
      <c r="C29" s="61">
        <f t="shared" si="12"/>
        <v>4.1020162452731004</v>
      </c>
      <c r="D29" s="61">
        <f t="shared" si="18"/>
        <v>79.316952400332369</v>
      </c>
      <c r="E29" s="61">
        <f t="shared" si="18"/>
        <v>10.793440843804582</v>
      </c>
      <c r="F29" s="61">
        <f t="shared" si="18"/>
        <v>4.6480473453053195</v>
      </c>
      <c r="G29" s="61">
        <f t="shared" si="18"/>
        <v>1.1395431652846315</v>
      </c>
      <c r="H29" s="48">
        <f t="shared" si="14"/>
        <v>100</v>
      </c>
      <c r="I29" s="61">
        <f t="shared" si="17"/>
        <v>5.4224100667595216</v>
      </c>
      <c r="J29" s="61">
        <f t="shared" si="17"/>
        <v>75.180506860061158</v>
      </c>
      <c r="K29" s="61">
        <f t="shared" si="17"/>
        <v>12.55463234234667</v>
      </c>
      <c r="L29" s="61">
        <f t="shared" si="17"/>
        <v>4.6075276563725724</v>
      </c>
      <c r="M29" s="61">
        <f t="shared" si="17"/>
        <v>2.2349230744600805</v>
      </c>
      <c r="N29" s="35" t="s">
        <v>81</v>
      </c>
      <c r="O29" s="35">
        <f t="shared" si="19"/>
        <v>1.3203938214864213</v>
      </c>
      <c r="P29" s="35">
        <f t="shared" si="20"/>
        <v>-4.136445540271211</v>
      </c>
      <c r="Q29" s="35">
        <f t="shared" si="21"/>
        <v>1.7611914985420878</v>
      </c>
      <c r="R29" s="35">
        <f t="shared" si="22"/>
        <v>-4.0519688932747044E-2</v>
      </c>
      <c r="S29" s="35">
        <f t="shared" si="23"/>
        <v>1.095379909175449</v>
      </c>
      <c r="T29" s="22"/>
      <c r="U29" s="20"/>
    </row>
    <row r="30" spans="1:21" ht="14.5" customHeight="1">
      <c r="A30" s="54" t="s">
        <v>46</v>
      </c>
      <c r="B30" s="46">
        <f t="shared" si="12"/>
        <v>100</v>
      </c>
      <c r="C30" s="62">
        <f t="shared" si="12"/>
        <v>4.2056941481962351</v>
      </c>
      <c r="D30" s="62">
        <f t="shared" si="18"/>
        <v>80.004018671365415</v>
      </c>
      <c r="E30" s="62">
        <f t="shared" si="18"/>
        <v>9.7066369903242755</v>
      </c>
      <c r="F30" s="62">
        <f t="shared" si="18"/>
        <v>5.0341587066060773</v>
      </c>
      <c r="G30" s="62">
        <f t="shared" si="18"/>
        <v>1.0494914835079909</v>
      </c>
      <c r="H30" s="46">
        <f t="shared" si="14"/>
        <v>100</v>
      </c>
      <c r="I30" s="62">
        <f t="shared" si="17"/>
        <v>5.050836808133889</v>
      </c>
      <c r="J30" s="62">
        <f t="shared" si="17"/>
        <v>77.754612440737986</v>
      </c>
      <c r="K30" s="62">
        <f t="shared" si="17"/>
        <v>10.290169646427143</v>
      </c>
      <c r="L30" s="62">
        <f t="shared" si="17"/>
        <v>5.1993488318958132</v>
      </c>
      <c r="M30" s="62">
        <f t="shared" si="17"/>
        <v>1.7050322728051637</v>
      </c>
      <c r="N30" s="36" t="s">
        <v>81</v>
      </c>
      <c r="O30" s="36">
        <f t="shared" si="19"/>
        <v>0.84514265993765392</v>
      </c>
      <c r="P30" s="36">
        <f t="shared" si="20"/>
        <v>-2.2494062306274287</v>
      </c>
      <c r="Q30" s="36">
        <f t="shared" si="21"/>
        <v>0.58353265610286797</v>
      </c>
      <c r="R30" s="36">
        <f t="shared" si="22"/>
        <v>0.16519012528973587</v>
      </c>
      <c r="S30" s="36">
        <f t="shared" si="23"/>
        <v>0.65554078929717274</v>
      </c>
      <c r="T30" s="23"/>
      <c r="U30" s="20"/>
    </row>
    <row r="31" spans="1:21" ht="14.5" customHeight="1">
      <c r="A31" s="53" t="s">
        <v>45</v>
      </c>
      <c r="B31" s="48">
        <f t="shared" si="12"/>
        <v>100</v>
      </c>
      <c r="C31" s="61">
        <f t="shared" si="12"/>
        <v>4.2603795872108803</v>
      </c>
      <c r="D31" s="61">
        <f t="shared" si="18"/>
        <v>77.405143103420755</v>
      </c>
      <c r="E31" s="61">
        <f t="shared" si="18"/>
        <v>12.356537423978802</v>
      </c>
      <c r="F31" s="61">
        <f t="shared" si="18"/>
        <v>5.0888310693249474</v>
      </c>
      <c r="G31" s="61">
        <f t="shared" si="18"/>
        <v>0.889108816064616</v>
      </c>
      <c r="H31" s="48">
        <f t="shared" si="14"/>
        <v>100</v>
      </c>
      <c r="I31" s="61">
        <f t="shared" si="17"/>
        <v>5.0686020492285948</v>
      </c>
      <c r="J31" s="61">
        <f t="shared" si="17"/>
        <v>78.475739017783539</v>
      </c>
      <c r="K31" s="61">
        <f t="shared" si="17"/>
        <v>9.651395595336238</v>
      </c>
      <c r="L31" s="61">
        <f t="shared" si="17"/>
        <v>5.6324343422447294</v>
      </c>
      <c r="M31" s="61">
        <f t="shared" si="17"/>
        <v>1.1718289954069014</v>
      </c>
      <c r="N31" s="35" t="s">
        <v>81</v>
      </c>
      <c r="O31" s="35">
        <f t="shared" si="19"/>
        <v>0.80822246201771453</v>
      </c>
      <c r="P31" s="35">
        <f t="shared" si="20"/>
        <v>1.0705959143627837</v>
      </c>
      <c r="Q31" s="35">
        <f t="shared" si="21"/>
        <v>-2.7051418286425637</v>
      </c>
      <c r="R31" s="35">
        <f t="shared" si="22"/>
        <v>0.54360327291978194</v>
      </c>
      <c r="S31" s="35">
        <f t="shared" si="23"/>
        <v>0.28272017934228544</v>
      </c>
      <c r="T31" s="23"/>
      <c r="U31" s="20"/>
    </row>
    <row r="32" spans="1:21" ht="14.5" customHeight="1">
      <c r="A32" s="54" t="s">
        <v>47</v>
      </c>
      <c r="B32" s="46">
        <f t="shared" si="12"/>
        <v>100</v>
      </c>
      <c r="C32" s="62">
        <f t="shared" si="12"/>
        <v>4.2112742775935574</v>
      </c>
      <c r="D32" s="62">
        <f t="shared" si="18"/>
        <v>75.17053529133112</v>
      </c>
      <c r="E32" s="62">
        <f t="shared" si="18"/>
        <v>13.739933680720037</v>
      </c>
      <c r="F32" s="62">
        <f t="shared" si="18"/>
        <v>5.8218853623874942</v>
      </c>
      <c r="G32" s="62">
        <f t="shared" si="18"/>
        <v>1.0563713879677878</v>
      </c>
      <c r="H32" s="46">
        <f t="shared" si="14"/>
        <v>100</v>
      </c>
      <c r="I32" s="62">
        <f t="shared" si="17"/>
        <v>4.6262368646188117</v>
      </c>
      <c r="J32" s="62">
        <f t="shared" si="17"/>
        <v>77.364368613904531</v>
      </c>
      <c r="K32" s="62">
        <f t="shared" si="17"/>
        <v>12.283901793352811</v>
      </c>
      <c r="L32" s="62">
        <f t="shared" si="17"/>
        <v>5.015253991057449</v>
      </c>
      <c r="M32" s="62">
        <f t="shared" si="17"/>
        <v>0.71023873706639118</v>
      </c>
      <c r="N32" s="36" t="s">
        <v>81</v>
      </c>
      <c r="O32" s="36">
        <f t="shared" si="16"/>
        <v>0.41496258702525424</v>
      </c>
      <c r="P32" s="36">
        <f t="shared" si="16"/>
        <v>2.1938333225734112</v>
      </c>
      <c r="Q32" s="36">
        <f t="shared" si="16"/>
        <v>-1.4560318873672262</v>
      </c>
      <c r="R32" s="36">
        <f t="shared" si="16"/>
        <v>-0.80663137133004525</v>
      </c>
      <c r="S32" s="36">
        <f t="shared" si="16"/>
        <v>-0.34613265090139667</v>
      </c>
      <c r="T32" s="24"/>
      <c r="U32" s="25"/>
    </row>
    <row r="33" spans="1:21" ht="14.5" customHeight="1">
      <c r="A33" s="53" t="s">
        <v>48</v>
      </c>
      <c r="B33" s="48">
        <f t="shared" si="12"/>
        <v>100</v>
      </c>
      <c r="C33" s="48" t="s">
        <v>34</v>
      </c>
      <c r="D33" s="48" t="s">
        <v>34</v>
      </c>
      <c r="E33" s="48" t="s">
        <v>34</v>
      </c>
      <c r="F33" s="48" t="s">
        <v>34</v>
      </c>
      <c r="G33" s="48" t="s">
        <v>34</v>
      </c>
      <c r="H33" s="48">
        <f t="shared" si="14"/>
        <v>100</v>
      </c>
      <c r="I33" s="61">
        <f t="shared" si="17"/>
        <v>5.000646635340777</v>
      </c>
      <c r="J33" s="61">
        <f t="shared" si="17"/>
        <v>73.634521705392942</v>
      </c>
      <c r="K33" s="61">
        <f t="shared" si="17"/>
        <v>13.536233133594861</v>
      </c>
      <c r="L33" s="61">
        <f t="shared" si="17"/>
        <v>6.8284691986032673</v>
      </c>
      <c r="M33" s="61">
        <f t="shared" si="17"/>
        <v>1.0001293270681553</v>
      </c>
      <c r="N33" s="35" t="s">
        <v>81</v>
      </c>
      <c r="O33" s="48" t="s">
        <v>34</v>
      </c>
      <c r="P33" s="48" t="s">
        <v>34</v>
      </c>
      <c r="Q33" s="48" t="s">
        <v>34</v>
      </c>
      <c r="R33" s="48" t="s">
        <v>34</v>
      </c>
      <c r="S33" s="48" t="s">
        <v>34</v>
      </c>
      <c r="T33" s="24"/>
      <c r="U33" s="25"/>
    </row>
    <row r="34" spans="1:21" ht="14.5" customHeight="1">
      <c r="A34" s="54" t="s">
        <v>49</v>
      </c>
      <c r="B34" s="92">
        <f t="shared" si="12"/>
        <v>100</v>
      </c>
      <c r="C34" s="92" t="s">
        <v>34</v>
      </c>
      <c r="D34" s="92" t="s">
        <v>34</v>
      </c>
      <c r="E34" s="92" t="s">
        <v>34</v>
      </c>
      <c r="F34" s="92" t="s">
        <v>34</v>
      </c>
      <c r="G34" s="92" t="s">
        <v>34</v>
      </c>
      <c r="H34" s="92">
        <f t="shared" si="14"/>
        <v>100</v>
      </c>
      <c r="I34" s="88">
        <f t="shared" si="17"/>
        <v>5.8466211085801065</v>
      </c>
      <c r="J34" s="88">
        <f t="shared" si="17"/>
        <v>63.173880030372061</v>
      </c>
      <c r="K34" s="88">
        <f t="shared" si="17"/>
        <v>11.08580106302202</v>
      </c>
      <c r="L34" s="88">
        <f t="shared" si="17"/>
        <v>17.463933181473045</v>
      </c>
      <c r="M34" s="88">
        <f t="shared" si="17"/>
        <v>2.4297646165527715</v>
      </c>
      <c r="N34" s="87" t="s">
        <v>81</v>
      </c>
      <c r="O34" s="92" t="s">
        <v>34</v>
      </c>
      <c r="P34" s="92" t="s">
        <v>34</v>
      </c>
      <c r="Q34" s="92" t="s">
        <v>34</v>
      </c>
      <c r="R34" s="92" t="s">
        <v>34</v>
      </c>
      <c r="S34" s="92" t="s">
        <v>34</v>
      </c>
      <c r="T34" s="24"/>
      <c r="U34" s="25"/>
    </row>
    <row r="35" spans="1:21" s="27" customFormat="1" ht="14.5" customHeight="1">
      <c r="A35" s="26"/>
      <c r="B35" s="110" t="s">
        <v>50</v>
      </c>
      <c r="C35" s="110"/>
      <c r="D35" s="110"/>
      <c r="E35" s="110"/>
      <c r="F35" s="110"/>
      <c r="G35" s="110"/>
      <c r="H35" s="110" t="s">
        <v>50</v>
      </c>
      <c r="I35" s="110"/>
      <c r="J35" s="110"/>
      <c r="K35" s="110"/>
      <c r="L35" s="110"/>
      <c r="M35" s="110"/>
      <c r="N35" s="110" t="s">
        <v>50</v>
      </c>
      <c r="O35" s="110"/>
      <c r="P35" s="110"/>
      <c r="Q35" s="110"/>
      <c r="R35" s="110"/>
      <c r="S35" s="110"/>
    </row>
    <row r="36" spans="1:21" ht="14.5" customHeight="1">
      <c r="A36" s="55"/>
      <c r="B36" s="99" t="s">
        <v>11</v>
      </c>
      <c r="C36" s="99"/>
      <c r="D36" s="99"/>
      <c r="E36" s="99"/>
      <c r="F36" s="99"/>
      <c r="G36" s="99"/>
      <c r="H36" s="99" t="s">
        <v>11</v>
      </c>
      <c r="I36" s="99"/>
      <c r="J36" s="99"/>
      <c r="K36" s="99"/>
      <c r="L36" s="99"/>
      <c r="M36" s="99"/>
      <c r="N36" s="99" t="s">
        <v>11</v>
      </c>
      <c r="O36" s="99"/>
      <c r="P36" s="99"/>
      <c r="Q36" s="99"/>
      <c r="R36" s="99"/>
      <c r="S36" s="99"/>
    </row>
    <row r="37" spans="1:21" ht="14.5" customHeight="1">
      <c r="A37" s="43" t="s">
        <v>2</v>
      </c>
      <c r="B37" s="94">
        <f>SUM(B38:B48)</f>
        <v>147981</v>
      </c>
      <c r="C37" s="94">
        <v>4609</v>
      </c>
      <c r="D37" s="94">
        <v>112409</v>
      </c>
      <c r="E37" s="94">
        <v>19162</v>
      </c>
      <c r="F37" s="94">
        <v>4522</v>
      </c>
      <c r="G37" s="94">
        <v>7279</v>
      </c>
      <c r="H37" s="94">
        <f>SUM(H38:H48)</f>
        <v>187413</v>
      </c>
      <c r="I37" s="94">
        <v>7396</v>
      </c>
      <c r="J37" s="94">
        <v>138303</v>
      </c>
      <c r="K37" s="94">
        <v>23589</v>
      </c>
      <c r="L37" s="94">
        <v>6403</v>
      </c>
      <c r="M37" s="94">
        <v>11722</v>
      </c>
      <c r="N37" s="93">
        <f t="shared" ref="N37:N48" si="24">H37-B37</f>
        <v>39432</v>
      </c>
      <c r="O37" s="93">
        <f t="shared" ref="O37:O46" si="25">I37-C37</f>
        <v>2787</v>
      </c>
      <c r="P37" s="93">
        <f t="shared" ref="P37:P46" si="26">J37-D37</f>
        <v>25894</v>
      </c>
      <c r="Q37" s="93">
        <f t="shared" ref="Q37:Q46" si="27">K37-E37</f>
        <v>4427</v>
      </c>
      <c r="R37" s="93">
        <f t="shared" ref="R37:R46" si="28">L37-F37</f>
        <v>1881</v>
      </c>
      <c r="S37" s="93">
        <f t="shared" ref="S37:S46" si="29">M37-G37</f>
        <v>4443</v>
      </c>
    </row>
    <row r="38" spans="1:21" ht="14.5" customHeight="1">
      <c r="A38" s="54" t="s">
        <v>38</v>
      </c>
      <c r="B38" s="46">
        <v>2812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>
        <v>4176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32">
        <f t="shared" si="24"/>
        <v>1364</v>
      </c>
      <c r="O38" s="46" t="s">
        <v>34</v>
      </c>
      <c r="P38" s="46" t="s">
        <v>34</v>
      </c>
      <c r="Q38" s="46" t="s">
        <v>34</v>
      </c>
      <c r="R38" s="46" t="s">
        <v>34</v>
      </c>
      <c r="S38" s="46" t="s">
        <v>34</v>
      </c>
    </row>
    <row r="39" spans="1:21" ht="14.5" customHeight="1">
      <c r="A39" s="53" t="s">
        <v>40</v>
      </c>
      <c r="B39" s="48">
        <v>14018</v>
      </c>
      <c r="C39" s="48" t="s">
        <v>34</v>
      </c>
      <c r="D39" s="48" t="s">
        <v>34</v>
      </c>
      <c r="E39" s="48" t="s">
        <v>34</v>
      </c>
      <c r="F39" s="48" t="s">
        <v>34</v>
      </c>
      <c r="G39" s="48" t="s">
        <v>34</v>
      </c>
      <c r="H39" s="48">
        <v>17615</v>
      </c>
      <c r="I39" s="48" t="s">
        <v>34</v>
      </c>
      <c r="J39" s="48" t="s">
        <v>34</v>
      </c>
      <c r="K39" s="48" t="s">
        <v>34</v>
      </c>
      <c r="L39" s="48" t="s">
        <v>34</v>
      </c>
      <c r="M39" s="48" t="s">
        <v>34</v>
      </c>
      <c r="N39" s="33">
        <f t="shared" si="24"/>
        <v>3597</v>
      </c>
      <c r="O39" s="48" t="s">
        <v>34</v>
      </c>
      <c r="P39" s="48" t="s">
        <v>34</v>
      </c>
      <c r="Q39" s="48" t="s">
        <v>34</v>
      </c>
      <c r="R39" s="48" t="s">
        <v>34</v>
      </c>
      <c r="S39" s="48" t="s">
        <v>34</v>
      </c>
    </row>
    <row r="40" spans="1:21" ht="14.5" customHeight="1">
      <c r="A40" s="54" t="s">
        <v>41</v>
      </c>
      <c r="B40" s="46">
        <f t="shared" ref="B40:B41" si="30">SUM(C40:G40)</f>
        <v>15219</v>
      </c>
      <c r="C40" s="46">
        <v>489</v>
      </c>
      <c r="D40" s="46">
        <v>11769</v>
      </c>
      <c r="E40" s="46">
        <v>2090</v>
      </c>
      <c r="F40" s="46">
        <v>283</v>
      </c>
      <c r="G40" s="46">
        <v>588</v>
      </c>
      <c r="H40" s="46">
        <f t="shared" ref="H40:H41" si="31">SUM(I40:M40)</f>
        <v>23509</v>
      </c>
      <c r="I40" s="46">
        <v>1149</v>
      </c>
      <c r="J40" s="46">
        <v>17930</v>
      </c>
      <c r="K40" s="46">
        <v>2749</v>
      </c>
      <c r="L40" s="46">
        <v>478</v>
      </c>
      <c r="M40" s="46">
        <v>1203</v>
      </c>
      <c r="N40" s="32">
        <f t="shared" si="24"/>
        <v>8290</v>
      </c>
      <c r="O40" s="32">
        <f t="shared" si="25"/>
        <v>660</v>
      </c>
      <c r="P40" s="32">
        <f t="shared" si="26"/>
        <v>6161</v>
      </c>
      <c r="Q40" s="32">
        <f t="shared" si="27"/>
        <v>659</v>
      </c>
      <c r="R40" s="32">
        <f t="shared" si="28"/>
        <v>195</v>
      </c>
      <c r="S40" s="32">
        <f t="shared" si="29"/>
        <v>615</v>
      </c>
    </row>
    <row r="41" spans="1:21" ht="14.5" customHeight="1">
      <c r="A41" s="53" t="s">
        <v>42</v>
      </c>
      <c r="B41" s="48">
        <f t="shared" si="30"/>
        <v>14624</v>
      </c>
      <c r="C41" s="48">
        <v>591</v>
      </c>
      <c r="D41" s="48">
        <v>11146</v>
      </c>
      <c r="E41" s="48">
        <v>2373</v>
      </c>
      <c r="F41" s="48">
        <v>282</v>
      </c>
      <c r="G41" s="48">
        <v>232</v>
      </c>
      <c r="H41" s="48">
        <f t="shared" si="31"/>
        <v>18822</v>
      </c>
      <c r="I41" s="48">
        <v>1030</v>
      </c>
      <c r="J41" s="48">
        <v>13998</v>
      </c>
      <c r="K41" s="48">
        <v>2571</v>
      </c>
      <c r="L41" s="48">
        <v>573</v>
      </c>
      <c r="M41" s="48">
        <v>650</v>
      </c>
      <c r="N41" s="33">
        <f t="shared" si="24"/>
        <v>4198</v>
      </c>
      <c r="O41" s="33">
        <f t="shared" si="25"/>
        <v>439</v>
      </c>
      <c r="P41" s="33">
        <f t="shared" si="26"/>
        <v>2852</v>
      </c>
      <c r="Q41" s="33">
        <f t="shared" si="27"/>
        <v>198</v>
      </c>
      <c r="R41" s="33">
        <f t="shared" si="28"/>
        <v>291</v>
      </c>
      <c r="S41" s="33">
        <f t="shared" si="29"/>
        <v>418</v>
      </c>
    </row>
    <row r="42" spans="1:21" ht="14.5" customHeight="1">
      <c r="A42" s="54" t="s">
        <v>43</v>
      </c>
      <c r="B42" s="46">
        <f>SUM(C42:G42)</f>
        <v>15628</v>
      </c>
      <c r="C42" s="46">
        <v>484</v>
      </c>
      <c r="D42" s="46">
        <v>12302</v>
      </c>
      <c r="E42" s="46">
        <v>2361</v>
      </c>
      <c r="F42" s="46">
        <v>313</v>
      </c>
      <c r="G42" s="46">
        <v>168</v>
      </c>
      <c r="H42" s="46">
        <f>SUM(I42:M42)</f>
        <v>20190</v>
      </c>
      <c r="I42" s="46">
        <v>979</v>
      </c>
      <c r="J42" s="46">
        <v>15020</v>
      </c>
      <c r="K42" s="46">
        <v>3066</v>
      </c>
      <c r="L42" s="46">
        <v>581</v>
      </c>
      <c r="M42" s="46">
        <v>544</v>
      </c>
      <c r="N42" s="32">
        <f t="shared" si="24"/>
        <v>4562</v>
      </c>
      <c r="O42" s="32">
        <f t="shared" si="25"/>
        <v>495</v>
      </c>
      <c r="P42" s="32">
        <f t="shared" si="26"/>
        <v>2718</v>
      </c>
      <c r="Q42" s="32">
        <f t="shared" si="27"/>
        <v>705</v>
      </c>
      <c r="R42" s="32">
        <f t="shared" si="28"/>
        <v>268</v>
      </c>
      <c r="S42" s="32">
        <f t="shared" si="29"/>
        <v>376</v>
      </c>
    </row>
    <row r="43" spans="1:21" ht="14.5" customHeight="1">
      <c r="A43" s="53" t="s">
        <v>44</v>
      </c>
      <c r="B43" s="48">
        <f t="shared" ref="B43:B45" si="32">SUM(C43:G43)</f>
        <v>20478</v>
      </c>
      <c r="C43" s="48">
        <v>614</v>
      </c>
      <c r="D43" s="48">
        <v>16888</v>
      </c>
      <c r="E43" s="48">
        <v>2177</v>
      </c>
      <c r="F43" s="48">
        <v>643</v>
      </c>
      <c r="G43" s="48">
        <v>156</v>
      </c>
      <c r="H43" s="48">
        <f t="shared" ref="H43:H46" si="33">SUM(I43:M43)</f>
        <v>21276</v>
      </c>
      <c r="I43" s="48">
        <v>831</v>
      </c>
      <c r="J43" s="48">
        <v>16631</v>
      </c>
      <c r="K43" s="48">
        <v>2654</v>
      </c>
      <c r="L43" s="48">
        <v>715</v>
      </c>
      <c r="M43" s="48">
        <v>445</v>
      </c>
      <c r="N43" s="33">
        <f t="shared" si="24"/>
        <v>798</v>
      </c>
      <c r="O43" s="33">
        <f t="shared" si="25"/>
        <v>217</v>
      </c>
      <c r="P43" s="33">
        <f t="shared" si="26"/>
        <v>-257</v>
      </c>
      <c r="Q43" s="33">
        <f t="shared" si="27"/>
        <v>477</v>
      </c>
      <c r="R43" s="33">
        <f t="shared" si="28"/>
        <v>72</v>
      </c>
      <c r="S43" s="33">
        <f t="shared" si="29"/>
        <v>289</v>
      </c>
    </row>
    <row r="44" spans="1:21" ht="14.5" customHeight="1">
      <c r="A44" s="54" t="s">
        <v>46</v>
      </c>
      <c r="B44" s="46">
        <f t="shared" si="32"/>
        <v>23133</v>
      </c>
      <c r="C44" s="46">
        <v>785</v>
      </c>
      <c r="D44" s="46">
        <v>19049</v>
      </c>
      <c r="E44" s="46">
        <v>2294</v>
      </c>
      <c r="F44" s="46">
        <v>825</v>
      </c>
      <c r="G44" s="46">
        <v>180</v>
      </c>
      <c r="H44" s="46">
        <f t="shared" si="33"/>
        <v>25241</v>
      </c>
      <c r="I44" s="46">
        <v>936</v>
      </c>
      <c r="J44" s="46">
        <v>20386</v>
      </c>
      <c r="K44" s="46">
        <v>2572</v>
      </c>
      <c r="L44" s="46">
        <v>955</v>
      </c>
      <c r="M44" s="46">
        <v>392</v>
      </c>
      <c r="N44" s="32">
        <f t="shared" si="24"/>
        <v>2108</v>
      </c>
      <c r="O44" s="32">
        <f t="shared" si="25"/>
        <v>151</v>
      </c>
      <c r="P44" s="32">
        <f t="shared" si="26"/>
        <v>1337</v>
      </c>
      <c r="Q44" s="32">
        <f t="shared" si="27"/>
        <v>278</v>
      </c>
      <c r="R44" s="32">
        <f t="shared" si="28"/>
        <v>130</v>
      </c>
      <c r="S44" s="32">
        <f t="shared" si="29"/>
        <v>212</v>
      </c>
    </row>
    <row r="45" spans="1:21" ht="14.5" customHeight="1">
      <c r="A45" s="53" t="s">
        <v>45</v>
      </c>
      <c r="B45" s="48">
        <f t="shared" si="32"/>
        <v>23038</v>
      </c>
      <c r="C45" s="48">
        <v>806</v>
      </c>
      <c r="D45" s="48">
        <v>18347</v>
      </c>
      <c r="E45" s="48">
        <v>2880</v>
      </c>
      <c r="F45" s="48">
        <v>865</v>
      </c>
      <c r="G45" s="48">
        <v>140</v>
      </c>
      <c r="H45" s="48">
        <f t="shared" si="33"/>
        <v>25022</v>
      </c>
      <c r="I45" s="48">
        <v>1005</v>
      </c>
      <c r="J45" s="48">
        <v>20131</v>
      </c>
      <c r="K45" s="48">
        <v>2476</v>
      </c>
      <c r="L45" s="48">
        <v>1182</v>
      </c>
      <c r="M45" s="48">
        <v>228</v>
      </c>
      <c r="N45" s="33">
        <f t="shared" si="24"/>
        <v>1984</v>
      </c>
      <c r="O45" s="33">
        <f t="shared" si="25"/>
        <v>199</v>
      </c>
      <c r="P45" s="33">
        <f t="shared" si="26"/>
        <v>1784</v>
      </c>
      <c r="Q45" s="33">
        <f t="shared" si="27"/>
        <v>-404</v>
      </c>
      <c r="R45" s="33">
        <f t="shared" si="28"/>
        <v>317</v>
      </c>
      <c r="S45" s="33">
        <f t="shared" si="29"/>
        <v>88</v>
      </c>
    </row>
    <row r="46" spans="1:21" ht="14.5" customHeight="1">
      <c r="A46" s="54" t="s">
        <v>47</v>
      </c>
      <c r="B46" s="46">
        <f>SUM(C46:G46)</f>
        <v>16042</v>
      </c>
      <c r="C46" s="46">
        <v>578</v>
      </c>
      <c r="D46" s="46">
        <v>12507</v>
      </c>
      <c r="E46" s="46">
        <v>2060</v>
      </c>
      <c r="F46" s="46">
        <v>773</v>
      </c>
      <c r="G46" s="46">
        <v>124</v>
      </c>
      <c r="H46" s="46">
        <f t="shared" si="33"/>
        <v>23362</v>
      </c>
      <c r="I46" s="46">
        <v>871</v>
      </c>
      <c r="J46" s="46">
        <v>18497</v>
      </c>
      <c r="K46" s="46">
        <v>2895</v>
      </c>
      <c r="L46" s="46">
        <v>967</v>
      </c>
      <c r="M46" s="46">
        <v>132</v>
      </c>
      <c r="N46" s="32">
        <f t="shared" si="24"/>
        <v>7320</v>
      </c>
      <c r="O46" s="32">
        <f t="shared" si="25"/>
        <v>293</v>
      </c>
      <c r="P46" s="32">
        <f t="shared" si="26"/>
        <v>5990</v>
      </c>
      <c r="Q46" s="32">
        <f t="shared" si="27"/>
        <v>835</v>
      </c>
      <c r="R46" s="32">
        <f t="shared" si="28"/>
        <v>194</v>
      </c>
      <c r="S46" s="32">
        <f t="shared" si="29"/>
        <v>8</v>
      </c>
    </row>
    <row r="47" spans="1:21" ht="14.5" customHeight="1">
      <c r="A47" s="53" t="s">
        <v>48</v>
      </c>
      <c r="B47" s="48">
        <v>2915</v>
      </c>
      <c r="C47" s="48" t="s">
        <v>34</v>
      </c>
      <c r="D47" s="48" t="s">
        <v>34</v>
      </c>
      <c r="E47" s="48" t="s">
        <v>34</v>
      </c>
      <c r="F47" s="48" t="s">
        <v>34</v>
      </c>
      <c r="G47" s="48" t="s">
        <v>34</v>
      </c>
      <c r="H47" s="48">
        <v>7919</v>
      </c>
      <c r="I47" s="48" t="s">
        <v>34</v>
      </c>
      <c r="J47" s="48" t="s">
        <v>34</v>
      </c>
      <c r="K47" s="48" t="s">
        <v>34</v>
      </c>
      <c r="L47" s="48" t="s">
        <v>34</v>
      </c>
      <c r="M47" s="48" t="s">
        <v>34</v>
      </c>
      <c r="N47" s="33">
        <f t="shared" si="24"/>
        <v>5004</v>
      </c>
      <c r="O47" s="48" t="s">
        <v>34</v>
      </c>
      <c r="P47" s="48" t="s">
        <v>34</v>
      </c>
      <c r="Q47" s="48" t="s">
        <v>34</v>
      </c>
      <c r="R47" s="48" t="s">
        <v>34</v>
      </c>
      <c r="S47" s="48" t="s">
        <v>34</v>
      </c>
    </row>
    <row r="48" spans="1:21" ht="14.5" customHeight="1">
      <c r="A48" s="54" t="s">
        <v>49</v>
      </c>
      <c r="B48" s="45">
        <v>74</v>
      </c>
      <c r="C48" s="45" t="s">
        <v>34</v>
      </c>
      <c r="D48" s="45" t="s">
        <v>34</v>
      </c>
      <c r="E48" s="45" t="s">
        <v>34</v>
      </c>
      <c r="F48" s="45" t="s">
        <v>34</v>
      </c>
      <c r="G48" s="45" t="s">
        <v>34</v>
      </c>
      <c r="H48" s="45">
        <v>281</v>
      </c>
      <c r="I48" s="45" t="s">
        <v>34</v>
      </c>
      <c r="J48" s="45" t="s">
        <v>34</v>
      </c>
      <c r="K48" s="45" t="s">
        <v>34</v>
      </c>
      <c r="L48" s="45" t="s">
        <v>34</v>
      </c>
      <c r="M48" s="45" t="s">
        <v>34</v>
      </c>
      <c r="N48" s="34">
        <f t="shared" si="24"/>
        <v>207</v>
      </c>
      <c r="O48" s="45" t="s">
        <v>34</v>
      </c>
      <c r="P48" s="45" t="s">
        <v>34</v>
      </c>
      <c r="Q48" s="45" t="s">
        <v>34</v>
      </c>
      <c r="R48" s="45" t="s">
        <v>34</v>
      </c>
      <c r="S48" s="45" t="s">
        <v>34</v>
      </c>
    </row>
    <row r="49" spans="1:21" ht="14.5" customHeight="1">
      <c r="A49" s="16"/>
      <c r="B49" s="109" t="s">
        <v>12</v>
      </c>
      <c r="C49" s="109"/>
      <c r="D49" s="109"/>
      <c r="E49" s="109"/>
      <c r="F49" s="109"/>
      <c r="G49" s="109"/>
      <c r="H49" s="109" t="s">
        <v>12</v>
      </c>
      <c r="I49" s="109"/>
      <c r="J49" s="109"/>
      <c r="K49" s="109"/>
      <c r="L49" s="109"/>
      <c r="M49" s="109"/>
      <c r="N49" s="109" t="s">
        <v>82</v>
      </c>
      <c r="O49" s="109"/>
      <c r="P49" s="109"/>
      <c r="Q49" s="109"/>
      <c r="R49" s="109"/>
      <c r="S49" s="109"/>
      <c r="T49" s="17"/>
      <c r="U49" s="18"/>
    </row>
    <row r="50" spans="1:21" ht="14.5" customHeight="1">
      <c r="A50" s="43" t="s">
        <v>2</v>
      </c>
      <c r="B50" s="48">
        <f t="shared" ref="B50:C61" si="34">B37*100/$B37</f>
        <v>100</v>
      </c>
      <c r="C50" s="61">
        <f t="shared" si="34"/>
        <v>3.1145890350788279</v>
      </c>
      <c r="D50" s="61">
        <f t="shared" ref="D50:G50" si="35">D37*100/$B37</f>
        <v>75.961778877017991</v>
      </c>
      <c r="E50" s="61">
        <f t="shared" si="35"/>
        <v>12.948959663740615</v>
      </c>
      <c r="F50" s="61">
        <f t="shared" si="35"/>
        <v>3.0557977037592665</v>
      </c>
      <c r="G50" s="61">
        <f t="shared" si="35"/>
        <v>4.918874720403295</v>
      </c>
      <c r="H50" s="48">
        <f t="shared" ref="H50:H61" si="36">H37*100/$H37</f>
        <v>100</v>
      </c>
      <c r="I50" s="61">
        <f t="shared" ref="I50:M50" si="37">I37*100/$H37</f>
        <v>3.9463644464364798</v>
      </c>
      <c r="J50" s="61">
        <f t="shared" si="37"/>
        <v>73.795841270349442</v>
      </c>
      <c r="K50" s="61">
        <f t="shared" si="37"/>
        <v>12.586640201053289</v>
      </c>
      <c r="L50" s="61">
        <f t="shared" si="37"/>
        <v>3.4165185979627881</v>
      </c>
      <c r="M50" s="61">
        <f t="shared" si="37"/>
        <v>6.2546354841980012</v>
      </c>
      <c r="N50" s="35" t="s">
        <v>81</v>
      </c>
      <c r="O50" s="35">
        <f t="shared" ref="O50:O59" si="38">I50-C50</f>
        <v>0.83177541135765187</v>
      </c>
      <c r="P50" s="35">
        <f t="shared" ref="P50:P59" si="39">J50-D50</f>
        <v>-2.1659376066685496</v>
      </c>
      <c r="Q50" s="35">
        <f t="shared" ref="Q50:Q59" si="40">K50-E50</f>
        <v>-0.36231946268732607</v>
      </c>
      <c r="R50" s="35">
        <f t="shared" ref="R50:R59" si="41">L50-F50</f>
        <v>0.3607208942035216</v>
      </c>
      <c r="S50" s="35">
        <f t="shared" ref="S50:S59" si="42">M50-G50</f>
        <v>1.3357607637947062</v>
      </c>
      <c r="T50" s="19"/>
      <c r="U50" s="20"/>
    </row>
    <row r="51" spans="1:21" ht="14.5" customHeight="1">
      <c r="A51" s="54" t="s">
        <v>38</v>
      </c>
      <c r="B51" s="46">
        <f t="shared" si="34"/>
        <v>100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>
        <f t="shared" si="36"/>
        <v>100</v>
      </c>
      <c r="I51" s="65" t="s">
        <v>34</v>
      </c>
      <c r="J51" s="65" t="s">
        <v>34</v>
      </c>
      <c r="K51" s="65" t="s">
        <v>34</v>
      </c>
      <c r="L51" s="65" t="s">
        <v>34</v>
      </c>
      <c r="M51" s="65" t="s">
        <v>34</v>
      </c>
      <c r="N51" s="36" t="s">
        <v>81</v>
      </c>
      <c r="O51" s="46" t="s">
        <v>34</v>
      </c>
      <c r="P51" s="46" t="s">
        <v>34</v>
      </c>
      <c r="Q51" s="46" t="s">
        <v>34</v>
      </c>
      <c r="R51" s="46" t="s">
        <v>34</v>
      </c>
      <c r="S51" s="46" t="s">
        <v>34</v>
      </c>
      <c r="T51" s="21"/>
      <c r="U51" s="20"/>
    </row>
    <row r="52" spans="1:21" ht="14.5" customHeight="1">
      <c r="A52" s="53" t="s">
        <v>40</v>
      </c>
      <c r="B52" s="48">
        <f t="shared" si="34"/>
        <v>100</v>
      </c>
      <c r="C52" s="48" t="s">
        <v>34</v>
      </c>
      <c r="D52" s="48" t="s">
        <v>34</v>
      </c>
      <c r="E52" s="48" t="s">
        <v>34</v>
      </c>
      <c r="F52" s="48" t="s">
        <v>34</v>
      </c>
      <c r="G52" s="48" t="s">
        <v>34</v>
      </c>
      <c r="H52" s="48">
        <f t="shared" si="36"/>
        <v>100</v>
      </c>
      <c r="I52" s="48" t="s">
        <v>34</v>
      </c>
      <c r="J52" s="48" t="s">
        <v>34</v>
      </c>
      <c r="K52" s="48" t="s">
        <v>34</v>
      </c>
      <c r="L52" s="48" t="s">
        <v>34</v>
      </c>
      <c r="M52" s="48" t="s">
        <v>34</v>
      </c>
      <c r="N52" s="35" t="s">
        <v>81</v>
      </c>
      <c r="O52" s="48" t="s">
        <v>34</v>
      </c>
      <c r="P52" s="48" t="s">
        <v>34</v>
      </c>
      <c r="Q52" s="48" t="s">
        <v>34</v>
      </c>
      <c r="R52" s="48" t="s">
        <v>34</v>
      </c>
      <c r="S52" s="48" t="s">
        <v>34</v>
      </c>
      <c r="T52" s="22"/>
      <c r="U52" s="20"/>
    </row>
    <row r="53" spans="1:21" ht="14.5" customHeight="1">
      <c r="A53" s="54" t="s">
        <v>41</v>
      </c>
      <c r="B53" s="46">
        <f t="shared" si="34"/>
        <v>100</v>
      </c>
      <c r="C53" s="62">
        <f t="shared" si="34"/>
        <v>3.2130889020303566</v>
      </c>
      <c r="D53" s="62">
        <f t="shared" ref="D53:G59" si="43">D40*100/$B40</f>
        <v>77.330967869110978</v>
      </c>
      <c r="E53" s="62">
        <f t="shared" si="43"/>
        <v>13.732833957553058</v>
      </c>
      <c r="F53" s="62">
        <f t="shared" si="43"/>
        <v>1.8595177081279979</v>
      </c>
      <c r="G53" s="62">
        <f t="shared" si="43"/>
        <v>3.8635915631776068</v>
      </c>
      <c r="H53" s="46">
        <f t="shared" si="36"/>
        <v>100</v>
      </c>
      <c r="I53" s="62">
        <f t="shared" ref="I53:M59" si="44">I40*100/$H40</f>
        <v>4.887489897486069</v>
      </c>
      <c r="J53" s="62">
        <f t="shared" si="44"/>
        <v>76.268663065209068</v>
      </c>
      <c r="K53" s="62">
        <f t="shared" si="44"/>
        <v>11.693394019311754</v>
      </c>
      <c r="L53" s="62">
        <f t="shared" si="44"/>
        <v>2.0332638563954228</v>
      </c>
      <c r="M53" s="62">
        <f t="shared" si="44"/>
        <v>5.1171891615976861</v>
      </c>
      <c r="N53" s="36" t="s">
        <v>81</v>
      </c>
      <c r="O53" s="36">
        <f t="shared" si="38"/>
        <v>1.6744009954557124</v>
      </c>
      <c r="P53" s="36">
        <f t="shared" si="39"/>
        <v>-1.0623048039019096</v>
      </c>
      <c r="Q53" s="36">
        <f t="shared" si="40"/>
        <v>-2.0394399382413049</v>
      </c>
      <c r="R53" s="36">
        <f t="shared" si="41"/>
        <v>0.17374614826742496</v>
      </c>
      <c r="S53" s="36">
        <f t="shared" si="42"/>
        <v>1.2535975984200793</v>
      </c>
      <c r="T53" s="23"/>
      <c r="U53" s="20"/>
    </row>
    <row r="54" spans="1:21" ht="14.5" customHeight="1">
      <c r="A54" s="53" t="s">
        <v>42</v>
      </c>
      <c r="B54" s="48">
        <f t="shared" si="34"/>
        <v>100</v>
      </c>
      <c r="C54" s="61">
        <f t="shared" si="34"/>
        <v>4.0413019693654268</v>
      </c>
      <c r="D54" s="61">
        <f t="shared" si="43"/>
        <v>76.217177242888397</v>
      </c>
      <c r="E54" s="61">
        <f t="shared" si="43"/>
        <v>16.226750547045953</v>
      </c>
      <c r="F54" s="61">
        <f t="shared" si="43"/>
        <v>1.9283369803063457</v>
      </c>
      <c r="G54" s="61">
        <f t="shared" si="43"/>
        <v>1.5864332603938731</v>
      </c>
      <c r="H54" s="48">
        <f t="shared" si="36"/>
        <v>100</v>
      </c>
      <c r="I54" s="61">
        <f t="shared" si="44"/>
        <v>5.4723196259696101</v>
      </c>
      <c r="J54" s="61">
        <f t="shared" si="44"/>
        <v>74.370417596429704</v>
      </c>
      <c r="K54" s="61">
        <f t="shared" si="44"/>
        <v>13.65954733822123</v>
      </c>
      <c r="L54" s="61">
        <f t="shared" si="44"/>
        <v>3.0443098501753267</v>
      </c>
      <c r="M54" s="61">
        <f t="shared" si="44"/>
        <v>3.4534055892041229</v>
      </c>
      <c r="N54" s="35" t="s">
        <v>81</v>
      </c>
      <c r="O54" s="35">
        <f t="shared" si="38"/>
        <v>1.4310176566041832</v>
      </c>
      <c r="P54" s="35">
        <f t="shared" si="39"/>
        <v>-1.8467596464586933</v>
      </c>
      <c r="Q54" s="35">
        <f t="shared" si="40"/>
        <v>-2.5672032088247221</v>
      </c>
      <c r="R54" s="35">
        <f t="shared" si="41"/>
        <v>1.115972869868981</v>
      </c>
      <c r="S54" s="35">
        <f t="shared" si="42"/>
        <v>1.8669723288102498</v>
      </c>
      <c r="T54" s="23"/>
      <c r="U54" s="20"/>
    </row>
    <row r="55" spans="1:21" ht="14.5" customHeight="1">
      <c r="A55" s="54" t="s">
        <v>43</v>
      </c>
      <c r="B55" s="46">
        <f t="shared" si="34"/>
        <v>100</v>
      </c>
      <c r="C55" s="62">
        <f t="shared" si="34"/>
        <v>3.0970053749680062</v>
      </c>
      <c r="D55" s="62">
        <f t="shared" si="43"/>
        <v>78.717686204248778</v>
      </c>
      <c r="E55" s="62">
        <f t="shared" si="43"/>
        <v>15.107499360122857</v>
      </c>
      <c r="F55" s="62">
        <f t="shared" si="43"/>
        <v>2.0028154594317891</v>
      </c>
      <c r="G55" s="62">
        <f t="shared" si="43"/>
        <v>1.0749936012285641</v>
      </c>
      <c r="H55" s="46">
        <f t="shared" si="36"/>
        <v>100</v>
      </c>
      <c r="I55" s="62">
        <f t="shared" si="44"/>
        <v>4.8489351163942542</v>
      </c>
      <c r="J55" s="62">
        <f t="shared" si="44"/>
        <v>74.393263992075291</v>
      </c>
      <c r="K55" s="62">
        <f t="shared" si="44"/>
        <v>15.185735512630014</v>
      </c>
      <c r="L55" s="62">
        <f t="shared" si="44"/>
        <v>2.8776622090143635</v>
      </c>
      <c r="M55" s="62">
        <f t="shared" si="44"/>
        <v>2.6944031698860824</v>
      </c>
      <c r="N55" s="36" t="s">
        <v>81</v>
      </c>
      <c r="O55" s="36">
        <f t="shared" si="38"/>
        <v>1.751929741426248</v>
      </c>
      <c r="P55" s="36">
        <f t="shared" si="39"/>
        <v>-4.3244222121734879</v>
      </c>
      <c r="Q55" s="36">
        <f t="shared" si="40"/>
        <v>7.8236152507157541E-2</v>
      </c>
      <c r="R55" s="36">
        <f t="shared" si="41"/>
        <v>0.87484674958257447</v>
      </c>
      <c r="S55" s="36">
        <f t="shared" si="42"/>
        <v>1.6194095686575183</v>
      </c>
      <c r="T55" s="21"/>
      <c r="U55" s="20"/>
    </row>
    <row r="56" spans="1:21" ht="14.5" customHeight="1">
      <c r="A56" s="53" t="s">
        <v>44</v>
      </c>
      <c r="B56" s="48">
        <f t="shared" si="34"/>
        <v>100</v>
      </c>
      <c r="C56" s="61">
        <f t="shared" si="34"/>
        <v>2.998339681609532</v>
      </c>
      <c r="D56" s="61">
        <f t="shared" si="43"/>
        <v>82.46899111241332</v>
      </c>
      <c r="E56" s="61">
        <f t="shared" si="43"/>
        <v>10.63092098837777</v>
      </c>
      <c r="F56" s="61">
        <f t="shared" si="43"/>
        <v>3.1399550737376698</v>
      </c>
      <c r="G56" s="61">
        <f t="shared" si="43"/>
        <v>0.76179314386170527</v>
      </c>
      <c r="H56" s="48">
        <f t="shared" si="36"/>
        <v>100</v>
      </c>
      <c r="I56" s="61">
        <f t="shared" si="44"/>
        <v>3.9058093626621546</v>
      </c>
      <c r="J56" s="61">
        <f t="shared" si="44"/>
        <v>78.167888700883623</v>
      </c>
      <c r="K56" s="61">
        <f t="shared" si="44"/>
        <v>12.474149276179734</v>
      </c>
      <c r="L56" s="61">
        <f t="shared" si="44"/>
        <v>3.3605940966347059</v>
      </c>
      <c r="M56" s="61">
        <f t="shared" si="44"/>
        <v>2.091558563639782</v>
      </c>
      <c r="N56" s="35" t="s">
        <v>81</v>
      </c>
      <c r="O56" s="35">
        <f t="shared" si="38"/>
        <v>0.9074696810526226</v>
      </c>
      <c r="P56" s="35">
        <f t="shared" si="39"/>
        <v>-4.3011024115296976</v>
      </c>
      <c r="Q56" s="35">
        <f t="shared" si="40"/>
        <v>1.8432282878019635</v>
      </c>
      <c r="R56" s="35">
        <f t="shared" si="41"/>
        <v>0.22063902289703607</v>
      </c>
      <c r="S56" s="35">
        <f t="shared" si="42"/>
        <v>1.3297654197780768</v>
      </c>
      <c r="T56" s="22"/>
      <c r="U56" s="20"/>
    </row>
    <row r="57" spans="1:21" ht="14.5" customHeight="1">
      <c r="A57" s="54" t="s">
        <v>46</v>
      </c>
      <c r="B57" s="46">
        <f t="shared" si="34"/>
        <v>100</v>
      </c>
      <c r="C57" s="62">
        <f t="shared" si="34"/>
        <v>3.3934206544762895</v>
      </c>
      <c r="D57" s="62">
        <f t="shared" si="43"/>
        <v>82.345566939004883</v>
      </c>
      <c r="E57" s="62">
        <f t="shared" si="43"/>
        <v>9.9165694030173341</v>
      </c>
      <c r="F57" s="62">
        <f t="shared" si="43"/>
        <v>3.566333808844508</v>
      </c>
      <c r="G57" s="62">
        <f t="shared" si="43"/>
        <v>0.77810919465698358</v>
      </c>
      <c r="H57" s="46">
        <f t="shared" si="36"/>
        <v>100</v>
      </c>
      <c r="I57" s="62">
        <f t="shared" si="44"/>
        <v>3.7082524464165445</v>
      </c>
      <c r="J57" s="62">
        <f t="shared" si="44"/>
        <v>80.765421338298793</v>
      </c>
      <c r="K57" s="62">
        <f t="shared" si="44"/>
        <v>10.189770611307001</v>
      </c>
      <c r="L57" s="62">
        <f t="shared" si="44"/>
        <v>3.7835268016322652</v>
      </c>
      <c r="M57" s="62">
        <f t="shared" si="44"/>
        <v>1.5530288023453904</v>
      </c>
      <c r="N57" s="36" t="s">
        <v>81</v>
      </c>
      <c r="O57" s="36">
        <f t="shared" si="38"/>
        <v>0.31483179194025501</v>
      </c>
      <c r="P57" s="36">
        <f t="shared" si="39"/>
        <v>-1.5801456007060892</v>
      </c>
      <c r="Q57" s="36">
        <f t="shared" si="40"/>
        <v>0.27320120828966665</v>
      </c>
      <c r="R57" s="36">
        <f t="shared" si="41"/>
        <v>0.21719299278775717</v>
      </c>
      <c r="S57" s="36">
        <f t="shared" si="42"/>
        <v>0.77491960768840684</v>
      </c>
      <c r="T57" s="23"/>
      <c r="U57" s="20"/>
    </row>
    <row r="58" spans="1:21" ht="14.5" customHeight="1">
      <c r="A58" s="53" t="s">
        <v>45</v>
      </c>
      <c r="B58" s="48">
        <f t="shared" si="34"/>
        <v>100</v>
      </c>
      <c r="C58" s="61">
        <f t="shared" si="34"/>
        <v>3.4985675839916661</v>
      </c>
      <c r="D58" s="61">
        <f t="shared" si="43"/>
        <v>79.637989408802852</v>
      </c>
      <c r="E58" s="61">
        <f t="shared" si="43"/>
        <v>12.501085163642678</v>
      </c>
      <c r="F58" s="61">
        <f t="shared" si="43"/>
        <v>3.7546662036635126</v>
      </c>
      <c r="G58" s="61">
        <f t="shared" si="43"/>
        <v>0.60769163989929686</v>
      </c>
      <c r="H58" s="48">
        <f t="shared" si="36"/>
        <v>100</v>
      </c>
      <c r="I58" s="61">
        <f t="shared" si="44"/>
        <v>4.0164655103508915</v>
      </c>
      <c r="J58" s="61">
        <f t="shared" si="44"/>
        <v>80.453201182958992</v>
      </c>
      <c r="K58" s="61">
        <f t="shared" si="44"/>
        <v>9.8952921429142346</v>
      </c>
      <c r="L58" s="61">
        <f t="shared" si="44"/>
        <v>4.7238430181440334</v>
      </c>
      <c r="M58" s="61">
        <f t="shared" si="44"/>
        <v>0.91119814563184398</v>
      </c>
      <c r="N58" s="35" t="s">
        <v>81</v>
      </c>
      <c r="O58" s="35">
        <f t="shared" si="38"/>
        <v>0.51789792635922538</v>
      </c>
      <c r="P58" s="35">
        <f t="shared" si="39"/>
        <v>0.81521177415613977</v>
      </c>
      <c r="Q58" s="35">
        <f t="shared" si="40"/>
        <v>-2.6057930207284432</v>
      </c>
      <c r="R58" s="35">
        <f t="shared" si="41"/>
        <v>0.96917681448052084</v>
      </c>
      <c r="S58" s="35">
        <f t="shared" si="42"/>
        <v>0.30350650573254712</v>
      </c>
      <c r="T58" s="23"/>
      <c r="U58" s="20"/>
    </row>
    <row r="59" spans="1:21" ht="14.5" customHeight="1">
      <c r="A59" s="54" t="s">
        <v>47</v>
      </c>
      <c r="B59" s="46">
        <f t="shared" si="34"/>
        <v>100</v>
      </c>
      <c r="C59" s="62">
        <f t="shared" si="34"/>
        <v>3.6030420147113826</v>
      </c>
      <c r="D59" s="62">
        <f t="shared" si="43"/>
        <v>77.96409425258696</v>
      </c>
      <c r="E59" s="62">
        <f t="shared" si="43"/>
        <v>12.841291609524998</v>
      </c>
      <c r="F59" s="62">
        <f t="shared" si="43"/>
        <v>4.8186011719237003</v>
      </c>
      <c r="G59" s="62">
        <f t="shared" si="43"/>
        <v>0.772970951252961</v>
      </c>
      <c r="H59" s="46">
        <f t="shared" si="36"/>
        <v>100</v>
      </c>
      <c r="I59" s="62">
        <f t="shared" si="44"/>
        <v>3.7282766886396712</v>
      </c>
      <c r="J59" s="62">
        <f t="shared" si="44"/>
        <v>79.17558428216762</v>
      </c>
      <c r="K59" s="62">
        <f t="shared" si="44"/>
        <v>12.391918500128414</v>
      </c>
      <c r="L59" s="62">
        <f t="shared" si="44"/>
        <v>4.1392004109237224</v>
      </c>
      <c r="M59" s="62">
        <f t="shared" si="44"/>
        <v>0.56502011814057018</v>
      </c>
      <c r="N59" s="36" t="s">
        <v>81</v>
      </c>
      <c r="O59" s="36">
        <f t="shared" si="38"/>
        <v>0.12523467392828858</v>
      </c>
      <c r="P59" s="36">
        <f t="shared" si="39"/>
        <v>1.2114900295806592</v>
      </c>
      <c r="Q59" s="36">
        <f t="shared" si="40"/>
        <v>-0.44937310939658381</v>
      </c>
      <c r="R59" s="36">
        <f t="shared" si="41"/>
        <v>-0.67940076099997793</v>
      </c>
      <c r="S59" s="36">
        <f t="shared" si="42"/>
        <v>-0.20795083311239082</v>
      </c>
      <c r="T59" s="24"/>
      <c r="U59" s="25"/>
    </row>
    <row r="60" spans="1:21" ht="14.5" customHeight="1">
      <c r="A60" s="53" t="s">
        <v>48</v>
      </c>
      <c r="B60" s="48">
        <f t="shared" si="34"/>
        <v>100</v>
      </c>
      <c r="C60" s="48" t="s">
        <v>34</v>
      </c>
      <c r="D60" s="48" t="s">
        <v>34</v>
      </c>
      <c r="E60" s="48" t="s">
        <v>34</v>
      </c>
      <c r="F60" s="48" t="s">
        <v>34</v>
      </c>
      <c r="G60" s="48" t="s">
        <v>34</v>
      </c>
      <c r="H60" s="48">
        <f t="shared" si="36"/>
        <v>100</v>
      </c>
      <c r="I60" s="48" t="s">
        <v>34</v>
      </c>
      <c r="J60" s="48" t="s">
        <v>34</v>
      </c>
      <c r="K60" s="48" t="s">
        <v>34</v>
      </c>
      <c r="L60" s="48" t="s">
        <v>34</v>
      </c>
      <c r="M60" s="48" t="s">
        <v>34</v>
      </c>
      <c r="N60" s="35" t="s">
        <v>81</v>
      </c>
      <c r="O60" s="48" t="s">
        <v>34</v>
      </c>
      <c r="P60" s="48" t="s">
        <v>34</v>
      </c>
      <c r="Q60" s="48" t="s">
        <v>34</v>
      </c>
      <c r="R60" s="48" t="s">
        <v>34</v>
      </c>
      <c r="S60" s="48" t="s">
        <v>34</v>
      </c>
      <c r="T60" s="24"/>
      <c r="U60" s="25"/>
    </row>
    <row r="61" spans="1:21" ht="14.5" customHeight="1">
      <c r="A61" s="54" t="s">
        <v>49</v>
      </c>
      <c r="B61" s="92">
        <f t="shared" si="34"/>
        <v>100</v>
      </c>
      <c r="C61" s="92" t="s">
        <v>34</v>
      </c>
      <c r="D61" s="92" t="s">
        <v>34</v>
      </c>
      <c r="E61" s="92" t="s">
        <v>34</v>
      </c>
      <c r="F61" s="92" t="s">
        <v>34</v>
      </c>
      <c r="G61" s="92" t="s">
        <v>34</v>
      </c>
      <c r="H61" s="92">
        <f t="shared" si="36"/>
        <v>100</v>
      </c>
      <c r="I61" s="86" t="s">
        <v>34</v>
      </c>
      <c r="J61" s="86" t="s">
        <v>34</v>
      </c>
      <c r="K61" s="86" t="s">
        <v>34</v>
      </c>
      <c r="L61" s="86" t="s">
        <v>34</v>
      </c>
      <c r="M61" s="86" t="s">
        <v>34</v>
      </c>
      <c r="N61" s="87" t="s">
        <v>81</v>
      </c>
      <c r="O61" s="92" t="s">
        <v>34</v>
      </c>
      <c r="P61" s="92" t="s">
        <v>34</v>
      </c>
      <c r="Q61" s="92" t="s">
        <v>34</v>
      </c>
      <c r="R61" s="92" t="s">
        <v>34</v>
      </c>
      <c r="S61" s="92" t="s">
        <v>34</v>
      </c>
      <c r="T61" s="24"/>
      <c r="U61" s="25"/>
    </row>
    <row r="62" spans="1:21" s="27" customFormat="1" ht="14.5" customHeight="1">
      <c r="A62" s="26"/>
      <c r="B62" s="110" t="s">
        <v>37</v>
      </c>
      <c r="C62" s="110"/>
      <c r="D62" s="110"/>
      <c r="E62" s="110"/>
      <c r="F62" s="110"/>
      <c r="G62" s="110"/>
      <c r="H62" s="110" t="s">
        <v>37</v>
      </c>
      <c r="I62" s="110"/>
      <c r="J62" s="110"/>
      <c r="K62" s="110"/>
      <c r="L62" s="110"/>
      <c r="M62" s="110"/>
      <c r="N62" s="110" t="s">
        <v>37</v>
      </c>
      <c r="O62" s="110"/>
      <c r="P62" s="110"/>
      <c r="Q62" s="110"/>
      <c r="R62" s="110"/>
      <c r="S62" s="110"/>
    </row>
    <row r="63" spans="1:21" ht="14.5" customHeight="1">
      <c r="A63" s="55"/>
      <c r="B63" s="99" t="s">
        <v>11</v>
      </c>
      <c r="C63" s="99"/>
      <c r="D63" s="99"/>
      <c r="E63" s="99"/>
      <c r="F63" s="99"/>
      <c r="G63" s="99"/>
      <c r="H63" s="99" t="s">
        <v>11</v>
      </c>
      <c r="I63" s="99"/>
      <c r="J63" s="99"/>
      <c r="K63" s="99"/>
      <c r="L63" s="99"/>
      <c r="M63" s="99"/>
      <c r="N63" s="99" t="s">
        <v>11</v>
      </c>
      <c r="O63" s="99"/>
      <c r="P63" s="99"/>
      <c r="Q63" s="99"/>
      <c r="R63" s="99"/>
      <c r="S63" s="99"/>
    </row>
    <row r="64" spans="1:21" ht="14.5" customHeight="1">
      <c r="A64" s="43" t="s">
        <v>2</v>
      </c>
      <c r="B64" s="94">
        <f>SUM(B65:B75)</f>
        <v>71821</v>
      </c>
      <c r="C64" s="94">
        <f>SUM(C65:C75)</f>
        <v>2422</v>
      </c>
      <c r="D64" s="94">
        <f t="shared" ref="D64:G64" si="45">SUM(D65:D75)</f>
        <v>47384</v>
      </c>
      <c r="E64" s="94">
        <f t="shared" si="45"/>
        <v>8635</v>
      </c>
      <c r="F64" s="94">
        <f t="shared" si="45"/>
        <v>2048</v>
      </c>
      <c r="G64" s="94">
        <f t="shared" si="45"/>
        <v>876</v>
      </c>
      <c r="H64" s="94">
        <f>SUM(H65:H75)</f>
        <v>86351</v>
      </c>
      <c r="I64" s="94">
        <v>4179</v>
      </c>
      <c r="J64" s="94">
        <v>61893</v>
      </c>
      <c r="K64" s="94">
        <v>11940</v>
      </c>
      <c r="L64" s="94">
        <v>2914</v>
      </c>
      <c r="M64" s="94">
        <v>5425</v>
      </c>
      <c r="N64" s="93">
        <f t="shared" ref="N64:N75" si="46">H64-B64</f>
        <v>14530</v>
      </c>
      <c r="O64" s="93">
        <f t="shared" ref="O64:O73" si="47">I64-C64</f>
        <v>1757</v>
      </c>
      <c r="P64" s="93">
        <f t="shared" ref="P64:P73" si="48">J64-D64</f>
        <v>14509</v>
      </c>
      <c r="Q64" s="93">
        <f t="shared" ref="Q64:Q73" si="49">K64-E64</f>
        <v>3305</v>
      </c>
      <c r="R64" s="93">
        <f t="shared" ref="R64:R73" si="50">L64-F64</f>
        <v>866</v>
      </c>
      <c r="S64" s="93">
        <f t="shared" ref="S64:S73" si="51">M64-G64</f>
        <v>4549</v>
      </c>
    </row>
    <row r="65" spans="1:21" ht="14.5" customHeight="1">
      <c r="A65" s="54" t="s">
        <v>38</v>
      </c>
      <c r="B65" s="46">
        <v>1857</v>
      </c>
      <c r="C65" s="46" t="s">
        <v>34</v>
      </c>
      <c r="D65" s="46" t="s">
        <v>34</v>
      </c>
      <c r="E65" s="46" t="s">
        <v>34</v>
      </c>
      <c r="F65" s="46" t="s">
        <v>34</v>
      </c>
      <c r="G65" s="46" t="s">
        <v>34</v>
      </c>
      <c r="H65" s="46">
        <v>2282</v>
      </c>
      <c r="I65" s="46" t="s">
        <v>34</v>
      </c>
      <c r="J65" s="46" t="s">
        <v>34</v>
      </c>
      <c r="K65" s="46" t="s">
        <v>34</v>
      </c>
      <c r="L65" s="46" t="s">
        <v>34</v>
      </c>
      <c r="M65" s="46" t="s">
        <v>34</v>
      </c>
      <c r="N65" s="32">
        <f t="shared" si="46"/>
        <v>425</v>
      </c>
      <c r="O65" s="46" t="s">
        <v>34</v>
      </c>
      <c r="P65" s="46" t="s">
        <v>34</v>
      </c>
      <c r="Q65" s="46" t="s">
        <v>34</v>
      </c>
      <c r="R65" s="46" t="s">
        <v>34</v>
      </c>
      <c r="S65" s="46" t="s">
        <v>34</v>
      </c>
    </row>
    <row r="66" spans="1:21" ht="14.5" customHeight="1">
      <c r="A66" s="53" t="s">
        <v>40</v>
      </c>
      <c r="B66" s="48">
        <v>7036</v>
      </c>
      <c r="C66" s="48" t="s">
        <v>34</v>
      </c>
      <c r="D66" s="48" t="s">
        <v>34</v>
      </c>
      <c r="E66" s="48" t="s">
        <v>34</v>
      </c>
      <c r="F66" s="48" t="s">
        <v>34</v>
      </c>
      <c r="G66" s="48" t="s">
        <v>34</v>
      </c>
      <c r="H66" s="48">
        <v>7766</v>
      </c>
      <c r="I66" s="48" t="s">
        <v>34</v>
      </c>
      <c r="J66" s="48" t="s">
        <v>34</v>
      </c>
      <c r="K66" s="48" t="s">
        <v>34</v>
      </c>
      <c r="L66" s="48" t="s">
        <v>34</v>
      </c>
      <c r="M66" s="48" t="s">
        <v>34</v>
      </c>
      <c r="N66" s="33">
        <f t="shared" si="46"/>
        <v>730</v>
      </c>
      <c r="O66" s="48" t="s">
        <v>34</v>
      </c>
      <c r="P66" s="48" t="s">
        <v>34</v>
      </c>
      <c r="Q66" s="48" t="s">
        <v>34</v>
      </c>
      <c r="R66" s="48" t="s">
        <v>34</v>
      </c>
      <c r="S66" s="48" t="s">
        <v>34</v>
      </c>
    </row>
    <row r="67" spans="1:21" ht="14.5" customHeight="1">
      <c r="A67" s="54" t="s">
        <v>41</v>
      </c>
      <c r="B67" s="46">
        <f t="shared" ref="B67:B68" si="52">SUM(C67:G67)</f>
        <v>7734</v>
      </c>
      <c r="C67" s="46">
        <v>299</v>
      </c>
      <c r="D67" s="46">
        <v>5948</v>
      </c>
      <c r="E67" s="46">
        <v>1058</v>
      </c>
      <c r="F67" s="46">
        <v>143</v>
      </c>
      <c r="G67" s="46">
        <v>286</v>
      </c>
      <c r="H67" s="46">
        <f t="shared" ref="H67:H68" si="53">SUM(I67:M67)</f>
        <v>10672</v>
      </c>
      <c r="I67" s="46">
        <v>618</v>
      </c>
      <c r="J67" s="46">
        <v>7830</v>
      </c>
      <c r="K67" s="46">
        <v>1457</v>
      </c>
      <c r="L67" s="46">
        <v>264</v>
      </c>
      <c r="M67" s="46">
        <v>503</v>
      </c>
      <c r="N67" s="32">
        <f t="shared" si="46"/>
        <v>2938</v>
      </c>
      <c r="O67" s="32">
        <f t="shared" si="47"/>
        <v>319</v>
      </c>
      <c r="P67" s="32">
        <f t="shared" si="48"/>
        <v>1882</v>
      </c>
      <c r="Q67" s="32">
        <f t="shared" si="49"/>
        <v>399</v>
      </c>
      <c r="R67" s="32">
        <f t="shared" si="50"/>
        <v>121</v>
      </c>
      <c r="S67" s="32">
        <f t="shared" si="51"/>
        <v>217</v>
      </c>
    </row>
    <row r="68" spans="1:21" ht="14.5" customHeight="1">
      <c r="A68" s="53" t="s">
        <v>42</v>
      </c>
      <c r="B68" s="48">
        <f t="shared" si="52"/>
        <v>7670</v>
      </c>
      <c r="C68" s="48">
        <v>296</v>
      </c>
      <c r="D68" s="48">
        <v>5849</v>
      </c>
      <c r="E68" s="48">
        <v>1266</v>
      </c>
      <c r="F68" s="48">
        <v>158</v>
      </c>
      <c r="G68" s="48">
        <v>101</v>
      </c>
      <c r="H68" s="48">
        <f t="shared" si="53"/>
        <v>8790</v>
      </c>
      <c r="I68" s="48">
        <v>565</v>
      </c>
      <c r="J68" s="48">
        <v>6420</v>
      </c>
      <c r="K68" s="48">
        <v>1282</v>
      </c>
      <c r="L68" s="48">
        <v>259</v>
      </c>
      <c r="M68" s="48">
        <v>264</v>
      </c>
      <c r="N68" s="33">
        <f t="shared" si="46"/>
        <v>1120</v>
      </c>
      <c r="O68" s="33">
        <f t="shared" si="47"/>
        <v>269</v>
      </c>
      <c r="P68" s="33">
        <f t="shared" si="48"/>
        <v>571</v>
      </c>
      <c r="Q68" s="33">
        <f t="shared" si="49"/>
        <v>16</v>
      </c>
      <c r="R68" s="33">
        <f t="shared" si="50"/>
        <v>101</v>
      </c>
      <c r="S68" s="33">
        <f t="shared" si="51"/>
        <v>163</v>
      </c>
    </row>
    <row r="69" spans="1:21" ht="14.5" customHeight="1">
      <c r="A69" s="54" t="s">
        <v>43</v>
      </c>
      <c r="B69" s="46">
        <f>SUM(C69:G69)</f>
        <v>8219</v>
      </c>
      <c r="C69" s="46">
        <v>305</v>
      </c>
      <c r="D69" s="46">
        <v>6401</v>
      </c>
      <c r="E69" s="46">
        <v>1226</v>
      </c>
      <c r="F69" s="46">
        <v>188</v>
      </c>
      <c r="G69" s="46">
        <v>99</v>
      </c>
      <c r="H69" s="46">
        <f>SUM(I69:M69)</f>
        <v>9867</v>
      </c>
      <c r="I69" s="46">
        <v>524</v>
      </c>
      <c r="J69" s="46">
        <v>7297</v>
      </c>
      <c r="K69" s="46">
        <v>1521</v>
      </c>
      <c r="L69" s="46">
        <v>294</v>
      </c>
      <c r="M69" s="46">
        <v>231</v>
      </c>
      <c r="N69" s="32">
        <f t="shared" si="46"/>
        <v>1648</v>
      </c>
      <c r="O69" s="32">
        <f t="shared" si="47"/>
        <v>219</v>
      </c>
      <c r="P69" s="32">
        <f t="shared" si="48"/>
        <v>896</v>
      </c>
      <c r="Q69" s="32">
        <f t="shared" si="49"/>
        <v>295</v>
      </c>
      <c r="R69" s="32">
        <f t="shared" si="50"/>
        <v>106</v>
      </c>
      <c r="S69" s="32">
        <f t="shared" si="51"/>
        <v>132</v>
      </c>
    </row>
    <row r="70" spans="1:21" ht="14.5" customHeight="1">
      <c r="A70" s="53" t="s">
        <v>44</v>
      </c>
      <c r="B70" s="48">
        <f t="shared" ref="B70:B72" si="54">SUM(C70:G70)</f>
        <v>9722</v>
      </c>
      <c r="C70" s="48">
        <v>327</v>
      </c>
      <c r="D70" s="48">
        <v>7756</v>
      </c>
      <c r="E70" s="48">
        <v>1198</v>
      </c>
      <c r="F70" s="48">
        <v>330</v>
      </c>
      <c r="G70" s="48">
        <v>111</v>
      </c>
      <c r="H70" s="48">
        <f t="shared" ref="H70:H73" si="55">SUM(I70:M70)</f>
        <v>10310</v>
      </c>
      <c r="I70" s="48">
        <v>510</v>
      </c>
      <c r="J70" s="48">
        <v>7938</v>
      </c>
      <c r="K70" s="48">
        <v>1315</v>
      </c>
      <c r="L70" s="48">
        <v>382</v>
      </c>
      <c r="M70" s="48">
        <v>165</v>
      </c>
      <c r="N70" s="33">
        <f t="shared" si="46"/>
        <v>588</v>
      </c>
      <c r="O70" s="33">
        <f t="shared" si="47"/>
        <v>183</v>
      </c>
      <c r="P70" s="33">
        <f t="shared" si="48"/>
        <v>182</v>
      </c>
      <c r="Q70" s="33">
        <f t="shared" si="49"/>
        <v>117</v>
      </c>
      <c r="R70" s="33">
        <f t="shared" si="50"/>
        <v>52</v>
      </c>
      <c r="S70" s="33">
        <f t="shared" si="51"/>
        <v>54</v>
      </c>
    </row>
    <row r="71" spans="1:21" ht="14.5" customHeight="1">
      <c r="A71" s="54" t="s">
        <v>46</v>
      </c>
      <c r="B71" s="46">
        <f t="shared" si="54"/>
        <v>10650</v>
      </c>
      <c r="C71" s="46">
        <v>460</v>
      </c>
      <c r="D71" s="46">
        <v>8561</v>
      </c>
      <c r="E71" s="46">
        <v>1130</v>
      </c>
      <c r="F71" s="46">
        <v>393</v>
      </c>
      <c r="G71" s="46">
        <v>106</v>
      </c>
      <c r="H71" s="46">
        <f t="shared" si="55"/>
        <v>11402</v>
      </c>
      <c r="I71" s="46">
        <v>559</v>
      </c>
      <c r="J71" s="46">
        <v>8979</v>
      </c>
      <c r="K71" s="46">
        <v>1279</v>
      </c>
      <c r="L71" s="46">
        <v>434</v>
      </c>
      <c r="M71" s="46">
        <v>151</v>
      </c>
      <c r="N71" s="32">
        <f t="shared" si="46"/>
        <v>752</v>
      </c>
      <c r="O71" s="32">
        <f t="shared" si="47"/>
        <v>99</v>
      </c>
      <c r="P71" s="32">
        <f t="shared" si="48"/>
        <v>418</v>
      </c>
      <c r="Q71" s="32">
        <f t="shared" si="49"/>
        <v>149</v>
      </c>
      <c r="R71" s="32">
        <f t="shared" si="50"/>
        <v>41</v>
      </c>
      <c r="S71" s="32">
        <f t="shared" si="51"/>
        <v>45</v>
      </c>
    </row>
    <row r="72" spans="1:21" ht="14.5" customHeight="1">
      <c r="A72" s="53" t="s">
        <v>45</v>
      </c>
      <c r="B72" s="48">
        <f t="shared" si="54"/>
        <v>10343</v>
      </c>
      <c r="C72" s="48">
        <v>423</v>
      </c>
      <c r="D72" s="48">
        <v>7869</v>
      </c>
      <c r="E72" s="48">
        <v>1488</v>
      </c>
      <c r="F72" s="48">
        <v>473</v>
      </c>
      <c r="G72" s="48">
        <v>90</v>
      </c>
      <c r="H72" s="48">
        <f t="shared" si="55"/>
        <v>11141</v>
      </c>
      <c r="I72" s="48">
        <v>565</v>
      </c>
      <c r="J72" s="48">
        <v>8850</v>
      </c>
      <c r="K72" s="48">
        <v>1132</v>
      </c>
      <c r="L72" s="48">
        <v>464</v>
      </c>
      <c r="M72" s="48">
        <v>130</v>
      </c>
      <c r="N72" s="33">
        <f t="shared" si="46"/>
        <v>798</v>
      </c>
      <c r="O72" s="33">
        <f t="shared" si="47"/>
        <v>142</v>
      </c>
      <c r="P72" s="33">
        <f t="shared" si="48"/>
        <v>981</v>
      </c>
      <c r="Q72" s="33">
        <f t="shared" si="49"/>
        <v>-356</v>
      </c>
      <c r="R72" s="33">
        <f t="shared" si="50"/>
        <v>-9</v>
      </c>
      <c r="S72" s="33">
        <f t="shared" si="51"/>
        <v>40</v>
      </c>
    </row>
    <row r="73" spans="1:21" ht="14.5" customHeight="1">
      <c r="A73" s="54" t="s">
        <v>47</v>
      </c>
      <c r="B73" s="46">
        <f>SUM(C73:G73)</f>
        <v>7027</v>
      </c>
      <c r="C73" s="46">
        <v>312</v>
      </c>
      <c r="D73" s="46">
        <v>5000</v>
      </c>
      <c r="E73" s="46">
        <v>1269</v>
      </c>
      <c r="F73" s="46">
        <v>363</v>
      </c>
      <c r="G73" s="46">
        <v>83</v>
      </c>
      <c r="H73" s="46">
        <f t="shared" si="55"/>
        <v>9998</v>
      </c>
      <c r="I73" s="46">
        <v>455</v>
      </c>
      <c r="J73" s="46">
        <v>7672</v>
      </c>
      <c r="K73" s="46">
        <v>1399</v>
      </c>
      <c r="L73" s="46">
        <v>401</v>
      </c>
      <c r="M73" s="46">
        <v>71</v>
      </c>
      <c r="N73" s="32">
        <f t="shared" si="46"/>
        <v>2971</v>
      </c>
      <c r="O73" s="32">
        <f t="shared" si="47"/>
        <v>143</v>
      </c>
      <c r="P73" s="32">
        <f t="shared" si="48"/>
        <v>2672</v>
      </c>
      <c r="Q73" s="32">
        <f t="shared" si="49"/>
        <v>130</v>
      </c>
      <c r="R73" s="32">
        <f t="shared" si="50"/>
        <v>38</v>
      </c>
      <c r="S73" s="32">
        <f t="shared" si="51"/>
        <v>-12</v>
      </c>
    </row>
    <row r="74" spans="1:21" ht="14.5" customHeight="1">
      <c r="A74" s="53" t="s">
        <v>48</v>
      </c>
      <c r="B74" s="48">
        <v>1507</v>
      </c>
      <c r="C74" s="48" t="s">
        <v>34</v>
      </c>
      <c r="D74" s="48" t="s">
        <v>34</v>
      </c>
      <c r="E74" s="48" t="s">
        <v>34</v>
      </c>
      <c r="F74" s="48" t="s">
        <v>34</v>
      </c>
      <c r="G74" s="48" t="s">
        <v>34</v>
      </c>
      <c r="H74" s="48">
        <v>3933</v>
      </c>
      <c r="I74" s="48" t="s">
        <v>34</v>
      </c>
      <c r="J74" s="48" t="s">
        <v>34</v>
      </c>
      <c r="K74" s="48" t="s">
        <v>34</v>
      </c>
      <c r="L74" s="48" t="s">
        <v>34</v>
      </c>
      <c r="M74" s="48" t="s">
        <v>34</v>
      </c>
      <c r="N74" s="33">
        <f t="shared" si="46"/>
        <v>2426</v>
      </c>
      <c r="O74" s="48" t="s">
        <v>34</v>
      </c>
      <c r="P74" s="48" t="s">
        <v>34</v>
      </c>
      <c r="Q74" s="48" t="s">
        <v>34</v>
      </c>
      <c r="R74" s="48" t="s">
        <v>34</v>
      </c>
      <c r="S74" s="48" t="s">
        <v>34</v>
      </c>
    </row>
    <row r="75" spans="1:21" ht="14.5" customHeight="1">
      <c r="A75" s="54" t="s">
        <v>49</v>
      </c>
      <c r="B75" s="45">
        <v>56</v>
      </c>
      <c r="C75" s="45" t="s">
        <v>34</v>
      </c>
      <c r="D75" s="45" t="s">
        <v>34</v>
      </c>
      <c r="E75" s="45" t="s">
        <v>34</v>
      </c>
      <c r="F75" s="45" t="s">
        <v>34</v>
      </c>
      <c r="G75" s="45" t="s">
        <v>34</v>
      </c>
      <c r="H75" s="45">
        <v>190</v>
      </c>
      <c r="I75" s="45" t="s">
        <v>34</v>
      </c>
      <c r="J75" s="45" t="s">
        <v>34</v>
      </c>
      <c r="K75" s="45" t="s">
        <v>34</v>
      </c>
      <c r="L75" s="45" t="s">
        <v>34</v>
      </c>
      <c r="M75" s="45" t="s">
        <v>34</v>
      </c>
      <c r="N75" s="34">
        <f t="shared" si="46"/>
        <v>134</v>
      </c>
      <c r="O75" s="45" t="s">
        <v>34</v>
      </c>
      <c r="P75" s="45" t="s">
        <v>34</v>
      </c>
      <c r="Q75" s="45" t="s">
        <v>34</v>
      </c>
      <c r="R75" s="45" t="s">
        <v>34</v>
      </c>
      <c r="S75" s="45" t="s">
        <v>34</v>
      </c>
    </row>
    <row r="76" spans="1:21" ht="14.5" customHeight="1">
      <c r="A76" s="16"/>
      <c r="B76" s="109" t="s">
        <v>12</v>
      </c>
      <c r="C76" s="109"/>
      <c r="D76" s="109"/>
      <c r="E76" s="109"/>
      <c r="F76" s="109"/>
      <c r="G76" s="109"/>
      <c r="H76" s="109" t="s">
        <v>12</v>
      </c>
      <c r="I76" s="109"/>
      <c r="J76" s="109"/>
      <c r="K76" s="109"/>
      <c r="L76" s="109"/>
      <c r="M76" s="109"/>
      <c r="N76" s="109" t="s">
        <v>82</v>
      </c>
      <c r="O76" s="109"/>
      <c r="P76" s="109"/>
      <c r="Q76" s="109"/>
      <c r="R76" s="109"/>
      <c r="S76" s="109"/>
      <c r="T76" s="17"/>
      <c r="U76" s="18"/>
    </row>
    <row r="77" spans="1:21" ht="14.5" customHeight="1">
      <c r="A77" s="43" t="s">
        <v>2</v>
      </c>
      <c r="B77" s="48">
        <f t="shared" ref="B77:C88" si="56">B64*100/$B64</f>
        <v>100</v>
      </c>
      <c r="C77" s="61">
        <f t="shared" si="56"/>
        <v>3.372272733601593</v>
      </c>
      <c r="D77" s="61">
        <f t="shared" ref="D77:G77" si="57">D64*100/$B64</f>
        <v>65.975132621378151</v>
      </c>
      <c r="E77" s="61">
        <f t="shared" si="57"/>
        <v>12.022945935032929</v>
      </c>
      <c r="F77" s="61">
        <f t="shared" si="57"/>
        <v>2.8515336739950712</v>
      </c>
      <c r="G77" s="61">
        <f t="shared" si="57"/>
        <v>1.2196989738377355</v>
      </c>
      <c r="H77" s="48">
        <f t="shared" ref="H77:H88" si="58">H64*100/$H64</f>
        <v>100</v>
      </c>
      <c r="I77" s="61">
        <f t="shared" ref="I77:M77" si="59">I64*100/$H64</f>
        <v>4.8395502078725201</v>
      </c>
      <c r="J77" s="61">
        <f t="shared" si="59"/>
        <v>71.676066287593656</v>
      </c>
      <c r="K77" s="61">
        <f t="shared" si="59"/>
        <v>13.827286308207201</v>
      </c>
      <c r="L77" s="61">
        <f t="shared" si="59"/>
        <v>3.3745990202777039</v>
      </c>
      <c r="M77" s="61">
        <f t="shared" si="59"/>
        <v>6.2824981760489162</v>
      </c>
      <c r="N77" s="35" t="s">
        <v>81</v>
      </c>
      <c r="O77" s="35">
        <f t="shared" ref="O77:O86" si="60">I77-C77</f>
        <v>1.4672774742709271</v>
      </c>
      <c r="P77" s="35">
        <f t="shared" ref="P77:P86" si="61">J77-D77</f>
        <v>5.700933666215505</v>
      </c>
      <c r="Q77" s="35">
        <f t="shared" ref="Q77:Q86" si="62">K77-E77</f>
        <v>1.8043403731742718</v>
      </c>
      <c r="R77" s="35">
        <f t="shared" ref="R77:R86" si="63">L77-F77</f>
        <v>0.52306534628263268</v>
      </c>
      <c r="S77" s="35">
        <f t="shared" ref="S77:S86" si="64">M77-G77</f>
        <v>5.0627992022111812</v>
      </c>
      <c r="T77" s="19"/>
      <c r="U77" s="20"/>
    </row>
    <row r="78" spans="1:21" ht="14.5" customHeight="1">
      <c r="A78" s="54" t="s">
        <v>38</v>
      </c>
      <c r="B78" s="46">
        <f t="shared" si="56"/>
        <v>100</v>
      </c>
      <c r="C78" s="46" t="s">
        <v>34</v>
      </c>
      <c r="D78" s="46" t="s">
        <v>34</v>
      </c>
      <c r="E78" s="46" t="s">
        <v>34</v>
      </c>
      <c r="F78" s="46" t="s">
        <v>34</v>
      </c>
      <c r="G78" s="46" t="s">
        <v>34</v>
      </c>
      <c r="H78" s="46">
        <f t="shared" si="58"/>
        <v>100</v>
      </c>
      <c r="I78" s="65" t="s">
        <v>34</v>
      </c>
      <c r="J78" s="65" t="s">
        <v>34</v>
      </c>
      <c r="K78" s="65" t="s">
        <v>34</v>
      </c>
      <c r="L78" s="65" t="s">
        <v>34</v>
      </c>
      <c r="M78" s="65" t="s">
        <v>34</v>
      </c>
      <c r="N78" s="36" t="s">
        <v>81</v>
      </c>
      <c r="O78" s="46" t="s">
        <v>34</v>
      </c>
      <c r="P78" s="46" t="s">
        <v>34</v>
      </c>
      <c r="Q78" s="46" t="s">
        <v>34</v>
      </c>
      <c r="R78" s="46" t="s">
        <v>34</v>
      </c>
      <c r="S78" s="46" t="s">
        <v>34</v>
      </c>
      <c r="T78" s="21"/>
      <c r="U78" s="20"/>
    </row>
    <row r="79" spans="1:21" ht="14.5" customHeight="1">
      <c r="A79" s="53" t="s">
        <v>40</v>
      </c>
      <c r="B79" s="48">
        <f t="shared" si="56"/>
        <v>100</v>
      </c>
      <c r="C79" s="48" t="s">
        <v>34</v>
      </c>
      <c r="D79" s="48" t="s">
        <v>34</v>
      </c>
      <c r="E79" s="48" t="s">
        <v>34</v>
      </c>
      <c r="F79" s="48" t="s">
        <v>34</v>
      </c>
      <c r="G79" s="48" t="s">
        <v>34</v>
      </c>
      <c r="H79" s="48">
        <f t="shared" si="58"/>
        <v>100</v>
      </c>
      <c r="I79" s="48" t="s">
        <v>34</v>
      </c>
      <c r="J79" s="48" t="s">
        <v>34</v>
      </c>
      <c r="K79" s="48" t="s">
        <v>34</v>
      </c>
      <c r="L79" s="48" t="s">
        <v>34</v>
      </c>
      <c r="M79" s="48" t="s">
        <v>34</v>
      </c>
      <c r="N79" s="35" t="s">
        <v>81</v>
      </c>
      <c r="O79" s="48" t="s">
        <v>34</v>
      </c>
      <c r="P79" s="48" t="s">
        <v>34</v>
      </c>
      <c r="Q79" s="48" t="s">
        <v>34</v>
      </c>
      <c r="R79" s="48" t="s">
        <v>34</v>
      </c>
      <c r="S79" s="48" t="s">
        <v>34</v>
      </c>
      <c r="T79" s="22"/>
      <c r="U79" s="20"/>
    </row>
    <row r="80" spans="1:21" ht="14.5" customHeight="1">
      <c r="A80" s="54" t="s">
        <v>41</v>
      </c>
      <c r="B80" s="46">
        <f t="shared" si="56"/>
        <v>100</v>
      </c>
      <c r="C80" s="62">
        <f t="shared" si="56"/>
        <v>3.8660460305146107</v>
      </c>
      <c r="D80" s="62">
        <f t="shared" ref="D80:G86" si="65">D67*100/$B67</f>
        <v>76.907163175588309</v>
      </c>
      <c r="E80" s="62">
        <f t="shared" si="65"/>
        <v>13.679855184897853</v>
      </c>
      <c r="F80" s="62">
        <f t="shared" si="65"/>
        <v>1.8489785363330746</v>
      </c>
      <c r="G80" s="62">
        <f t="shared" si="65"/>
        <v>3.6979570726661493</v>
      </c>
      <c r="H80" s="46">
        <f t="shared" si="58"/>
        <v>100</v>
      </c>
      <c r="I80" s="62">
        <f t="shared" ref="I80:M86" si="66">I67*100/$H67</f>
        <v>5.7908545727136431</v>
      </c>
      <c r="J80" s="62">
        <f t="shared" si="66"/>
        <v>73.369565217391298</v>
      </c>
      <c r="K80" s="62">
        <f t="shared" si="66"/>
        <v>13.652548725637182</v>
      </c>
      <c r="L80" s="62">
        <f t="shared" si="66"/>
        <v>2.4737631184407798</v>
      </c>
      <c r="M80" s="62">
        <f t="shared" si="66"/>
        <v>4.7132683658170915</v>
      </c>
      <c r="N80" s="36" t="s">
        <v>81</v>
      </c>
      <c r="O80" s="36">
        <f t="shared" si="60"/>
        <v>1.9248085421990324</v>
      </c>
      <c r="P80" s="36">
        <f t="shared" si="61"/>
        <v>-3.5375979581970114</v>
      </c>
      <c r="Q80" s="36">
        <f t="shared" si="62"/>
        <v>-2.7306459260671545E-2</v>
      </c>
      <c r="R80" s="36">
        <f t="shared" si="63"/>
        <v>0.62478458210770516</v>
      </c>
      <c r="S80" s="36">
        <f t="shared" si="64"/>
        <v>1.0153112931509423</v>
      </c>
      <c r="T80" s="23"/>
      <c r="U80" s="20"/>
    </row>
    <row r="81" spans="1:21" ht="14.5" customHeight="1">
      <c r="A81" s="53" t="s">
        <v>42</v>
      </c>
      <c r="B81" s="48">
        <f t="shared" si="56"/>
        <v>100</v>
      </c>
      <c r="C81" s="61">
        <f t="shared" si="56"/>
        <v>3.8591916558018253</v>
      </c>
      <c r="D81" s="61">
        <f t="shared" si="65"/>
        <v>76.258148631029982</v>
      </c>
      <c r="E81" s="61">
        <f t="shared" si="65"/>
        <v>16.50586701434159</v>
      </c>
      <c r="F81" s="61">
        <f t="shared" si="65"/>
        <v>2.0599739243807043</v>
      </c>
      <c r="G81" s="61">
        <f t="shared" si="65"/>
        <v>1.316818774445893</v>
      </c>
      <c r="H81" s="48">
        <f t="shared" si="58"/>
        <v>100</v>
      </c>
      <c r="I81" s="61">
        <f t="shared" si="66"/>
        <v>6.427758816837315</v>
      </c>
      <c r="J81" s="61">
        <f t="shared" si="66"/>
        <v>73.037542662116039</v>
      </c>
      <c r="K81" s="61">
        <f t="shared" si="66"/>
        <v>14.584755403868032</v>
      </c>
      <c r="L81" s="61">
        <f t="shared" si="66"/>
        <v>2.9465301478953356</v>
      </c>
      <c r="M81" s="61">
        <f t="shared" si="66"/>
        <v>3.0034129692832763</v>
      </c>
      <c r="N81" s="35" t="s">
        <v>81</v>
      </c>
      <c r="O81" s="35">
        <f t="shared" si="60"/>
        <v>2.5685671610354897</v>
      </c>
      <c r="P81" s="35">
        <f t="shared" si="61"/>
        <v>-3.2206059689139437</v>
      </c>
      <c r="Q81" s="35">
        <f t="shared" si="62"/>
        <v>-1.9211116104735577</v>
      </c>
      <c r="R81" s="35">
        <f t="shared" si="63"/>
        <v>0.88655622351463137</v>
      </c>
      <c r="S81" s="35">
        <f t="shared" si="64"/>
        <v>1.6865941948373833</v>
      </c>
      <c r="T81" s="23"/>
      <c r="U81" s="20"/>
    </row>
    <row r="82" spans="1:21" ht="14.5" customHeight="1">
      <c r="A82" s="54" t="s">
        <v>43</v>
      </c>
      <c r="B82" s="46">
        <f t="shared" si="56"/>
        <v>100</v>
      </c>
      <c r="C82" s="62">
        <f t="shared" si="56"/>
        <v>3.7109137364642901</v>
      </c>
      <c r="D82" s="62">
        <f t="shared" si="65"/>
        <v>77.880520744616135</v>
      </c>
      <c r="E82" s="62">
        <f t="shared" si="65"/>
        <v>14.916656527558096</v>
      </c>
      <c r="F82" s="62">
        <f t="shared" si="65"/>
        <v>2.2873828932960216</v>
      </c>
      <c r="G82" s="62">
        <f t="shared" si="65"/>
        <v>1.2045260980654582</v>
      </c>
      <c r="H82" s="46">
        <f t="shared" si="58"/>
        <v>100</v>
      </c>
      <c r="I82" s="62">
        <f t="shared" si="66"/>
        <v>5.3106313975879189</v>
      </c>
      <c r="J82" s="62">
        <f t="shared" si="66"/>
        <v>73.953582649234818</v>
      </c>
      <c r="K82" s="62">
        <f t="shared" si="66"/>
        <v>15.41501976284585</v>
      </c>
      <c r="L82" s="62">
        <f t="shared" si="66"/>
        <v>2.9796290665855882</v>
      </c>
      <c r="M82" s="62">
        <f t="shared" si="66"/>
        <v>2.3411371237458196</v>
      </c>
      <c r="N82" s="36" t="s">
        <v>81</v>
      </c>
      <c r="O82" s="36">
        <f t="shared" si="60"/>
        <v>1.5997176611236288</v>
      </c>
      <c r="P82" s="36">
        <f t="shared" si="61"/>
        <v>-3.9269380953813169</v>
      </c>
      <c r="Q82" s="36">
        <f t="shared" si="62"/>
        <v>0.49836323528775317</v>
      </c>
      <c r="R82" s="36">
        <f t="shared" si="63"/>
        <v>0.69224617328956661</v>
      </c>
      <c r="S82" s="36">
        <f t="shared" si="64"/>
        <v>1.1366110256803614</v>
      </c>
      <c r="T82" s="21"/>
      <c r="U82" s="20"/>
    </row>
    <row r="83" spans="1:21" ht="14.5" customHeight="1">
      <c r="A83" s="53" t="s">
        <v>44</v>
      </c>
      <c r="B83" s="48">
        <f t="shared" si="56"/>
        <v>100</v>
      </c>
      <c r="C83" s="61">
        <f t="shared" si="56"/>
        <v>3.3635054515531784</v>
      </c>
      <c r="D83" s="61">
        <f t="shared" si="65"/>
        <v>79.777823493108414</v>
      </c>
      <c r="E83" s="61">
        <f t="shared" si="65"/>
        <v>12.322567372968525</v>
      </c>
      <c r="F83" s="61">
        <f t="shared" si="65"/>
        <v>3.3943632997325652</v>
      </c>
      <c r="G83" s="61">
        <f t="shared" si="65"/>
        <v>1.1417403826373174</v>
      </c>
      <c r="H83" s="48">
        <f t="shared" si="58"/>
        <v>100</v>
      </c>
      <c r="I83" s="61">
        <f t="shared" si="66"/>
        <v>4.9466537342386037</v>
      </c>
      <c r="J83" s="61">
        <f t="shared" si="66"/>
        <v>76.993210475266736</v>
      </c>
      <c r="K83" s="61">
        <f t="shared" si="66"/>
        <v>12.754607177497576</v>
      </c>
      <c r="L83" s="61">
        <f t="shared" si="66"/>
        <v>3.705140640155189</v>
      </c>
      <c r="M83" s="61">
        <f t="shared" si="66"/>
        <v>1.600387972841901</v>
      </c>
      <c r="N83" s="35" t="s">
        <v>81</v>
      </c>
      <c r="O83" s="35">
        <f t="shared" si="60"/>
        <v>1.5831482826854253</v>
      </c>
      <c r="P83" s="35">
        <f t="shared" si="61"/>
        <v>-2.7846130178416786</v>
      </c>
      <c r="Q83" s="35">
        <f t="shared" si="62"/>
        <v>0.432039804529051</v>
      </c>
      <c r="R83" s="35">
        <f t="shared" si="63"/>
        <v>0.31077734042262373</v>
      </c>
      <c r="S83" s="35">
        <f t="shared" si="64"/>
        <v>0.45864759020458368</v>
      </c>
      <c r="T83" s="22"/>
      <c r="U83" s="20"/>
    </row>
    <row r="84" spans="1:21" ht="14.5" customHeight="1">
      <c r="A84" s="54" t="s">
        <v>46</v>
      </c>
      <c r="B84" s="46">
        <f t="shared" si="56"/>
        <v>100</v>
      </c>
      <c r="C84" s="62">
        <f t="shared" si="56"/>
        <v>4.31924882629108</v>
      </c>
      <c r="D84" s="62">
        <f t="shared" si="65"/>
        <v>80.3849765258216</v>
      </c>
      <c r="E84" s="62">
        <f t="shared" si="65"/>
        <v>10.610328638497652</v>
      </c>
      <c r="F84" s="62">
        <f t="shared" si="65"/>
        <v>3.6901408450704225</v>
      </c>
      <c r="G84" s="62">
        <f t="shared" si="65"/>
        <v>0.99530516431924887</v>
      </c>
      <c r="H84" s="46">
        <f t="shared" si="58"/>
        <v>100</v>
      </c>
      <c r="I84" s="62">
        <f t="shared" si="66"/>
        <v>4.9026486581301523</v>
      </c>
      <c r="J84" s="62">
        <f t="shared" si="66"/>
        <v>78.749342220663038</v>
      </c>
      <c r="K84" s="62">
        <f t="shared" si="66"/>
        <v>11.217330292931065</v>
      </c>
      <c r="L84" s="62">
        <f t="shared" si="66"/>
        <v>3.8063497631994387</v>
      </c>
      <c r="M84" s="62">
        <f t="shared" si="66"/>
        <v>1.3243290650763024</v>
      </c>
      <c r="N84" s="36" t="s">
        <v>81</v>
      </c>
      <c r="O84" s="36">
        <f t="shared" si="60"/>
        <v>0.58339983183907229</v>
      </c>
      <c r="P84" s="36">
        <f t="shared" si="61"/>
        <v>-1.6356343051585611</v>
      </c>
      <c r="Q84" s="36">
        <f t="shared" si="62"/>
        <v>0.6070016544334127</v>
      </c>
      <c r="R84" s="36">
        <f t="shared" si="63"/>
        <v>0.11620891812901624</v>
      </c>
      <c r="S84" s="36">
        <f t="shared" si="64"/>
        <v>0.32902390075705357</v>
      </c>
      <c r="T84" s="23"/>
      <c r="U84" s="20"/>
    </row>
    <row r="85" spans="1:21" ht="14.5" customHeight="1">
      <c r="A85" s="53" t="s">
        <v>45</v>
      </c>
      <c r="B85" s="48">
        <f t="shared" si="56"/>
        <v>100</v>
      </c>
      <c r="C85" s="61">
        <f t="shared" si="56"/>
        <v>4.089722517644784</v>
      </c>
      <c r="D85" s="61">
        <f t="shared" si="65"/>
        <v>76.080440877888421</v>
      </c>
      <c r="E85" s="61">
        <f t="shared" si="65"/>
        <v>14.386541622353283</v>
      </c>
      <c r="F85" s="61">
        <f t="shared" si="65"/>
        <v>4.5731412549550416</v>
      </c>
      <c r="G85" s="61">
        <f t="shared" si="65"/>
        <v>0.87015372715846462</v>
      </c>
      <c r="H85" s="48">
        <f t="shared" si="58"/>
        <v>100</v>
      </c>
      <c r="I85" s="61">
        <f t="shared" si="66"/>
        <v>5.0713580468539625</v>
      </c>
      <c r="J85" s="61">
        <f t="shared" si="66"/>
        <v>79.436316309128443</v>
      </c>
      <c r="K85" s="61">
        <f t="shared" si="66"/>
        <v>10.160667803608293</v>
      </c>
      <c r="L85" s="61">
        <f t="shared" si="66"/>
        <v>4.1647966968853787</v>
      </c>
      <c r="M85" s="61">
        <f t="shared" si="66"/>
        <v>1.1668611435239207</v>
      </c>
      <c r="N85" s="35" t="s">
        <v>81</v>
      </c>
      <c r="O85" s="35">
        <f t="shared" si="60"/>
        <v>0.98163552920917851</v>
      </c>
      <c r="P85" s="35">
        <f t="shared" si="61"/>
        <v>3.3558754312400225</v>
      </c>
      <c r="Q85" s="35">
        <f t="shared" si="62"/>
        <v>-4.22587381874499</v>
      </c>
      <c r="R85" s="35">
        <f t="shared" si="63"/>
        <v>-0.40834455806966297</v>
      </c>
      <c r="S85" s="35">
        <f t="shared" si="64"/>
        <v>0.29670741636545606</v>
      </c>
      <c r="T85" s="23"/>
      <c r="U85" s="20"/>
    </row>
    <row r="86" spans="1:21" ht="14.5" customHeight="1">
      <c r="A86" s="54" t="s">
        <v>47</v>
      </c>
      <c r="B86" s="46">
        <f t="shared" si="56"/>
        <v>100</v>
      </c>
      <c r="C86" s="62">
        <f t="shared" si="56"/>
        <v>4.4400170769887577</v>
      </c>
      <c r="D86" s="62">
        <f t="shared" si="65"/>
        <v>71.154119823537783</v>
      </c>
      <c r="E86" s="62">
        <f t="shared" si="65"/>
        <v>18.058915611213891</v>
      </c>
      <c r="F86" s="62">
        <f t="shared" si="65"/>
        <v>5.1657890991888431</v>
      </c>
      <c r="G86" s="62">
        <f t="shared" si="65"/>
        <v>1.1811583890707271</v>
      </c>
      <c r="H86" s="46">
        <f t="shared" si="58"/>
        <v>100</v>
      </c>
      <c r="I86" s="62">
        <f t="shared" si="66"/>
        <v>4.5509101820364073</v>
      </c>
      <c r="J86" s="62">
        <f t="shared" si="66"/>
        <v>76.735347069413876</v>
      </c>
      <c r="K86" s="62">
        <f t="shared" si="66"/>
        <v>13.992798559711943</v>
      </c>
      <c r="L86" s="62">
        <f t="shared" si="66"/>
        <v>4.0108021604320863</v>
      </c>
      <c r="M86" s="62">
        <f t="shared" si="66"/>
        <v>0.71014202840568119</v>
      </c>
      <c r="N86" s="36" t="s">
        <v>81</v>
      </c>
      <c r="O86" s="36">
        <f t="shared" si="60"/>
        <v>0.1108931050476496</v>
      </c>
      <c r="P86" s="36">
        <f t="shared" si="61"/>
        <v>5.581227245876093</v>
      </c>
      <c r="Q86" s="36">
        <f t="shared" si="62"/>
        <v>-4.0661170515019478</v>
      </c>
      <c r="R86" s="36">
        <f t="shared" si="63"/>
        <v>-1.1549869387567568</v>
      </c>
      <c r="S86" s="36">
        <f t="shared" si="64"/>
        <v>-0.47101636066504593</v>
      </c>
      <c r="T86" s="24"/>
      <c r="U86" s="25"/>
    </row>
    <row r="87" spans="1:21" ht="14.5" customHeight="1">
      <c r="A87" s="53" t="s">
        <v>48</v>
      </c>
      <c r="B87" s="48">
        <f t="shared" si="56"/>
        <v>100</v>
      </c>
      <c r="C87" s="48" t="s">
        <v>34</v>
      </c>
      <c r="D87" s="48" t="s">
        <v>34</v>
      </c>
      <c r="E87" s="48" t="s">
        <v>34</v>
      </c>
      <c r="F87" s="48" t="s">
        <v>34</v>
      </c>
      <c r="G87" s="48" t="s">
        <v>34</v>
      </c>
      <c r="H87" s="48">
        <f t="shared" si="58"/>
        <v>100</v>
      </c>
      <c r="I87" s="48" t="s">
        <v>34</v>
      </c>
      <c r="J87" s="48" t="s">
        <v>34</v>
      </c>
      <c r="K87" s="48" t="s">
        <v>34</v>
      </c>
      <c r="L87" s="48" t="s">
        <v>34</v>
      </c>
      <c r="M87" s="48" t="s">
        <v>34</v>
      </c>
      <c r="N87" s="35" t="s">
        <v>81</v>
      </c>
      <c r="O87" s="48" t="s">
        <v>34</v>
      </c>
      <c r="P87" s="48" t="s">
        <v>34</v>
      </c>
      <c r="Q87" s="48" t="s">
        <v>34</v>
      </c>
      <c r="R87" s="48" t="s">
        <v>34</v>
      </c>
      <c r="S87" s="48" t="s">
        <v>34</v>
      </c>
      <c r="T87" s="24"/>
      <c r="U87" s="25"/>
    </row>
    <row r="88" spans="1:21" ht="14.5" customHeight="1">
      <c r="A88" s="54" t="s">
        <v>49</v>
      </c>
      <c r="B88" s="92">
        <f t="shared" si="56"/>
        <v>100</v>
      </c>
      <c r="C88" s="92" t="s">
        <v>34</v>
      </c>
      <c r="D88" s="92" t="s">
        <v>34</v>
      </c>
      <c r="E88" s="92" t="s">
        <v>34</v>
      </c>
      <c r="F88" s="92" t="s">
        <v>34</v>
      </c>
      <c r="G88" s="92" t="s">
        <v>34</v>
      </c>
      <c r="H88" s="92">
        <f t="shared" si="58"/>
        <v>100</v>
      </c>
      <c r="I88" s="86" t="s">
        <v>34</v>
      </c>
      <c r="J88" s="86" t="s">
        <v>34</v>
      </c>
      <c r="K88" s="86" t="s">
        <v>34</v>
      </c>
      <c r="L88" s="86" t="s">
        <v>34</v>
      </c>
      <c r="M88" s="86" t="s">
        <v>34</v>
      </c>
      <c r="N88" s="87" t="s">
        <v>81</v>
      </c>
      <c r="O88" s="92" t="s">
        <v>34</v>
      </c>
      <c r="P88" s="92" t="s">
        <v>34</v>
      </c>
      <c r="Q88" s="92" t="s">
        <v>34</v>
      </c>
      <c r="R88" s="92" t="s">
        <v>34</v>
      </c>
      <c r="S88" s="92" t="s">
        <v>34</v>
      </c>
      <c r="T88" s="24"/>
      <c r="U88" s="25"/>
    </row>
    <row r="89" spans="1:21" s="27" customFormat="1" ht="14.5" customHeight="1">
      <c r="A89" s="26"/>
      <c r="B89" s="110" t="s">
        <v>59</v>
      </c>
      <c r="C89" s="110"/>
      <c r="D89" s="110"/>
      <c r="E89" s="110"/>
      <c r="F89" s="110"/>
      <c r="G89" s="110"/>
      <c r="H89" s="110" t="s">
        <v>59</v>
      </c>
      <c r="I89" s="110"/>
      <c r="J89" s="110"/>
      <c r="K89" s="110"/>
      <c r="L89" s="110"/>
      <c r="M89" s="110"/>
      <c r="N89" s="110" t="s">
        <v>59</v>
      </c>
      <c r="O89" s="110"/>
      <c r="P89" s="110"/>
      <c r="Q89" s="110"/>
      <c r="R89" s="110"/>
      <c r="S89" s="110"/>
    </row>
    <row r="90" spans="1:21" ht="14.5" customHeight="1">
      <c r="A90" s="55"/>
      <c r="B90" s="99" t="s">
        <v>11</v>
      </c>
      <c r="C90" s="99"/>
      <c r="D90" s="99"/>
      <c r="E90" s="99"/>
      <c r="F90" s="99"/>
      <c r="G90" s="99"/>
      <c r="H90" s="99" t="s">
        <v>11</v>
      </c>
      <c r="I90" s="99"/>
      <c r="J90" s="99"/>
      <c r="K90" s="99"/>
      <c r="L90" s="99"/>
      <c r="M90" s="99"/>
      <c r="N90" s="99" t="s">
        <v>11</v>
      </c>
      <c r="O90" s="99"/>
      <c r="P90" s="99"/>
      <c r="Q90" s="99"/>
      <c r="R90" s="99"/>
      <c r="S90" s="99"/>
    </row>
    <row r="91" spans="1:21" ht="14.5" customHeight="1">
      <c r="A91" s="43" t="s">
        <v>2</v>
      </c>
      <c r="B91" s="94">
        <f>SUM(B92:B102)</f>
        <v>81463</v>
      </c>
      <c r="C91" s="94">
        <f>SUM(C92:C102)</f>
        <v>2049</v>
      </c>
      <c r="D91" s="94">
        <f t="shared" ref="D91:G91" si="67">SUM(D92:D102)</f>
        <v>51469</v>
      </c>
      <c r="E91" s="94">
        <f t="shared" si="67"/>
        <v>12626</v>
      </c>
      <c r="F91" s="94">
        <f t="shared" si="67"/>
        <v>2330</v>
      </c>
      <c r="G91" s="94">
        <f t="shared" si="67"/>
        <v>884</v>
      </c>
      <c r="H91" s="94">
        <f>SUM(H92:H102)</f>
        <v>98384</v>
      </c>
      <c r="I91" s="94">
        <v>3689</v>
      </c>
      <c r="J91" s="94">
        <v>66897</v>
      </c>
      <c r="K91" s="94">
        <v>17620</v>
      </c>
      <c r="L91" s="94">
        <v>3549</v>
      </c>
      <c r="M91" s="94">
        <v>6629</v>
      </c>
      <c r="N91" s="93">
        <f t="shared" ref="N91:N102" si="68">H91-B91</f>
        <v>16921</v>
      </c>
      <c r="O91" s="93">
        <f t="shared" ref="O91:O100" si="69">I91-C91</f>
        <v>1640</v>
      </c>
      <c r="P91" s="93">
        <f t="shared" ref="P91:P100" si="70">J91-D91</f>
        <v>15428</v>
      </c>
      <c r="Q91" s="93">
        <f t="shared" ref="Q91:Q100" si="71">K91-E91</f>
        <v>4994</v>
      </c>
      <c r="R91" s="93">
        <f t="shared" ref="R91:R100" si="72">L91-F91</f>
        <v>1219</v>
      </c>
      <c r="S91" s="93">
        <f t="shared" ref="S91:S100" si="73">M91-G91</f>
        <v>5745</v>
      </c>
    </row>
    <row r="92" spans="1:21" ht="14.5" customHeight="1">
      <c r="A92" s="54" t="s">
        <v>38</v>
      </c>
      <c r="B92" s="46">
        <v>2088</v>
      </c>
      <c r="C92" s="46" t="s">
        <v>34</v>
      </c>
      <c r="D92" s="46" t="s">
        <v>34</v>
      </c>
      <c r="E92" s="46" t="s">
        <v>34</v>
      </c>
      <c r="F92" s="46" t="s">
        <v>34</v>
      </c>
      <c r="G92" s="46" t="s">
        <v>34</v>
      </c>
      <c r="H92" s="46">
        <v>3186</v>
      </c>
      <c r="I92" s="46" t="s">
        <v>34</v>
      </c>
      <c r="J92" s="46" t="s">
        <v>34</v>
      </c>
      <c r="K92" s="46" t="s">
        <v>34</v>
      </c>
      <c r="L92" s="46" t="s">
        <v>34</v>
      </c>
      <c r="M92" s="46" t="s">
        <v>34</v>
      </c>
      <c r="N92" s="32">
        <f t="shared" si="68"/>
        <v>1098</v>
      </c>
      <c r="O92" s="46" t="s">
        <v>34</v>
      </c>
      <c r="P92" s="46" t="s">
        <v>34</v>
      </c>
      <c r="Q92" s="46" t="s">
        <v>34</v>
      </c>
      <c r="R92" s="46" t="s">
        <v>34</v>
      </c>
      <c r="S92" s="46" t="s">
        <v>34</v>
      </c>
    </row>
    <row r="93" spans="1:21" ht="14.5" customHeight="1">
      <c r="A93" s="53" t="s">
        <v>40</v>
      </c>
      <c r="B93" s="48">
        <v>8620</v>
      </c>
      <c r="C93" s="48" t="s">
        <v>34</v>
      </c>
      <c r="D93" s="48" t="s">
        <v>34</v>
      </c>
      <c r="E93" s="48" t="s">
        <v>34</v>
      </c>
      <c r="F93" s="48" t="s">
        <v>34</v>
      </c>
      <c r="G93" s="48" t="s">
        <v>34</v>
      </c>
      <c r="H93" s="48">
        <v>9967</v>
      </c>
      <c r="I93" s="48" t="s">
        <v>34</v>
      </c>
      <c r="J93" s="48" t="s">
        <v>34</v>
      </c>
      <c r="K93" s="48" t="s">
        <v>34</v>
      </c>
      <c r="L93" s="48" t="s">
        <v>34</v>
      </c>
      <c r="M93" s="48" t="s">
        <v>34</v>
      </c>
      <c r="N93" s="33">
        <f t="shared" si="68"/>
        <v>1347</v>
      </c>
      <c r="O93" s="48" t="s">
        <v>34</v>
      </c>
      <c r="P93" s="48" t="s">
        <v>34</v>
      </c>
      <c r="Q93" s="48" t="s">
        <v>34</v>
      </c>
      <c r="R93" s="48" t="s">
        <v>34</v>
      </c>
      <c r="S93" s="48" t="s">
        <v>34</v>
      </c>
    </row>
    <row r="94" spans="1:21" ht="14.5" customHeight="1">
      <c r="A94" s="54" t="s">
        <v>41</v>
      </c>
      <c r="B94" s="46">
        <f t="shared" ref="B94:B95" si="74">SUM(C94:G94)</f>
        <v>9020</v>
      </c>
      <c r="C94" s="46">
        <v>225</v>
      </c>
      <c r="D94" s="46">
        <v>6792</v>
      </c>
      <c r="E94" s="46">
        <v>1596</v>
      </c>
      <c r="F94" s="46">
        <v>175</v>
      </c>
      <c r="G94" s="46">
        <v>232</v>
      </c>
      <c r="H94" s="46">
        <f t="shared" ref="H94:H95" si="75">SUM(I94:M94)</f>
        <v>11414</v>
      </c>
      <c r="I94" s="46">
        <v>550</v>
      </c>
      <c r="J94" s="46">
        <v>8084</v>
      </c>
      <c r="K94" s="46">
        <v>1939</v>
      </c>
      <c r="L94" s="46">
        <v>318</v>
      </c>
      <c r="M94" s="46">
        <v>523</v>
      </c>
      <c r="N94" s="32">
        <f t="shared" si="68"/>
        <v>2394</v>
      </c>
      <c r="O94" s="32">
        <f t="shared" si="69"/>
        <v>325</v>
      </c>
      <c r="P94" s="32">
        <f t="shared" si="70"/>
        <v>1292</v>
      </c>
      <c r="Q94" s="32">
        <f t="shared" si="71"/>
        <v>343</v>
      </c>
      <c r="R94" s="32">
        <f t="shared" si="72"/>
        <v>143</v>
      </c>
      <c r="S94" s="32">
        <f t="shared" si="73"/>
        <v>291</v>
      </c>
    </row>
    <row r="95" spans="1:21" ht="14.5" customHeight="1">
      <c r="A95" s="53" t="s">
        <v>42</v>
      </c>
      <c r="B95" s="48">
        <f t="shared" si="74"/>
        <v>9469</v>
      </c>
      <c r="C95" s="48">
        <v>255</v>
      </c>
      <c r="D95" s="48">
        <v>7051</v>
      </c>
      <c r="E95" s="48">
        <v>1903</v>
      </c>
      <c r="F95" s="48">
        <v>179</v>
      </c>
      <c r="G95" s="48">
        <v>81</v>
      </c>
      <c r="H95" s="48">
        <f t="shared" si="75"/>
        <v>9705</v>
      </c>
      <c r="I95" s="48">
        <v>456</v>
      </c>
      <c r="J95" s="48">
        <v>6892</v>
      </c>
      <c r="K95" s="48">
        <v>1820</v>
      </c>
      <c r="L95" s="48">
        <v>318</v>
      </c>
      <c r="M95" s="48">
        <v>219</v>
      </c>
      <c r="N95" s="33">
        <f t="shared" si="68"/>
        <v>236</v>
      </c>
      <c r="O95" s="33">
        <f t="shared" si="69"/>
        <v>201</v>
      </c>
      <c r="P95" s="33">
        <f t="shared" si="70"/>
        <v>-159</v>
      </c>
      <c r="Q95" s="33">
        <f t="shared" si="71"/>
        <v>-83</v>
      </c>
      <c r="R95" s="33">
        <f t="shared" si="72"/>
        <v>139</v>
      </c>
      <c r="S95" s="33">
        <f t="shared" si="73"/>
        <v>138</v>
      </c>
    </row>
    <row r="96" spans="1:21" ht="14.5" customHeight="1">
      <c r="A96" s="54" t="s">
        <v>43</v>
      </c>
      <c r="B96" s="46">
        <f>SUM(C96:G96)</f>
        <v>9730</v>
      </c>
      <c r="C96" s="46">
        <v>259</v>
      </c>
      <c r="D96" s="46">
        <v>7128</v>
      </c>
      <c r="E96" s="46">
        <v>2012</v>
      </c>
      <c r="F96" s="46">
        <v>267</v>
      </c>
      <c r="G96" s="46">
        <v>64</v>
      </c>
      <c r="H96" s="46">
        <f>SUM(I96:M96)</f>
        <v>12134</v>
      </c>
      <c r="I96" s="46">
        <v>467</v>
      </c>
      <c r="J96" s="46">
        <v>8702</v>
      </c>
      <c r="K96" s="46">
        <v>2436</v>
      </c>
      <c r="L96" s="46">
        <v>326</v>
      </c>
      <c r="M96" s="46">
        <v>203</v>
      </c>
      <c r="N96" s="32">
        <f t="shared" si="68"/>
        <v>2404</v>
      </c>
      <c r="O96" s="32">
        <f t="shared" si="69"/>
        <v>208</v>
      </c>
      <c r="P96" s="32">
        <f t="shared" si="70"/>
        <v>1574</v>
      </c>
      <c r="Q96" s="32">
        <f t="shared" si="71"/>
        <v>424</v>
      </c>
      <c r="R96" s="32">
        <f t="shared" si="72"/>
        <v>59</v>
      </c>
      <c r="S96" s="32">
        <f t="shared" si="73"/>
        <v>139</v>
      </c>
    </row>
    <row r="97" spans="1:21" ht="14.5" customHeight="1">
      <c r="A97" s="53" t="s">
        <v>44</v>
      </c>
      <c r="B97" s="48">
        <f t="shared" ref="B97:B99" si="76">SUM(C97:G97)</f>
        <v>10569</v>
      </c>
      <c r="C97" s="48">
        <v>336</v>
      </c>
      <c r="D97" s="48">
        <v>8127</v>
      </c>
      <c r="E97" s="48">
        <v>1666</v>
      </c>
      <c r="F97" s="48">
        <v>347</v>
      </c>
      <c r="G97" s="48">
        <v>93</v>
      </c>
      <c r="H97" s="48">
        <f t="shared" ref="H97:H100" si="77">SUM(I97:M97)</f>
        <v>12136</v>
      </c>
      <c r="I97" s="48">
        <v>474</v>
      </c>
      <c r="J97" s="48">
        <v>8919</v>
      </c>
      <c r="K97" s="48">
        <v>2182</v>
      </c>
      <c r="L97" s="48">
        <v>407</v>
      </c>
      <c r="M97" s="48">
        <v>154</v>
      </c>
      <c r="N97" s="33">
        <f t="shared" si="68"/>
        <v>1567</v>
      </c>
      <c r="O97" s="33">
        <f t="shared" si="69"/>
        <v>138</v>
      </c>
      <c r="P97" s="33">
        <f t="shared" si="70"/>
        <v>792</v>
      </c>
      <c r="Q97" s="33">
        <f t="shared" si="71"/>
        <v>516</v>
      </c>
      <c r="R97" s="33">
        <f t="shared" si="72"/>
        <v>60</v>
      </c>
      <c r="S97" s="33">
        <f t="shared" si="73"/>
        <v>61</v>
      </c>
    </row>
    <row r="98" spans="1:21" ht="14.5" customHeight="1">
      <c r="A98" s="54" t="s">
        <v>46</v>
      </c>
      <c r="B98" s="46">
        <f t="shared" si="76"/>
        <v>11398</v>
      </c>
      <c r="C98" s="46">
        <v>365</v>
      </c>
      <c r="D98" s="46">
        <v>8841</v>
      </c>
      <c r="E98" s="46">
        <v>1625</v>
      </c>
      <c r="F98" s="46">
        <v>451</v>
      </c>
      <c r="G98" s="46">
        <v>116</v>
      </c>
      <c r="H98" s="46">
        <f t="shared" si="77"/>
        <v>12276</v>
      </c>
      <c r="I98" s="46">
        <v>500</v>
      </c>
      <c r="J98" s="46">
        <v>9284</v>
      </c>
      <c r="K98" s="46">
        <v>1799</v>
      </c>
      <c r="L98" s="46">
        <v>516</v>
      </c>
      <c r="M98" s="46">
        <v>177</v>
      </c>
      <c r="N98" s="32">
        <f t="shared" si="68"/>
        <v>878</v>
      </c>
      <c r="O98" s="32">
        <f t="shared" si="69"/>
        <v>135</v>
      </c>
      <c r="P98" s="32">
        <f t="shared" si="70"/>
        <v>443</v>
      </c>
      <c r="Q98" s="32">
        <f t="shared" si="71"/>
        <v>174</v>
      </c>
      <c r="R98" s="32">
        <f t="shared" si="72"/>
        <v>65</v>
      </c>
      <c r="S98" s="32">
        <f t="shared" si="73"/>
        <v>61</v>
      </c>
    </row>
    <row r="99" spans="1:21" ht="14.5" customHeight="1">
      <c r="A99" s="53" t="s">
        <v>45</v>
      </c>
      <c r="B99" s="48">
        <f t="shared" si="76"/>
        <v>11866</v>
      </c>
      <c r="C99" s="48">
        <v>404</v>
      </c>
      <c r="D99" s="48">
        <v>8598</v>
      </c>
      <c r="E99" s="48">
        <v>2197</v>
      </c>
      <c r="F99" s="48">
        <v>515</v>
      </c>
      <c r="G99" s="48">
        <v>152</v>
      </c>
      <c r="H99" s="48">
        <f t="shared" si="77"/>
        <v>11885</v>
      </c>
      <c r="I99" s="48">
        <v>504</v>
      </c>
      <c r="J99" s="48">
        <v>9012</v>
      </c>
      <c r="K99" s="48">
        <v>1691</v>
      </c>
      <c r="L99" s="48">
        <v>558</v>
      </c>
      <c r="M99" s="48">
        <v>120</v>
      </c>
      <c r="N99" s="33">
        <f t="shared" si="68"/>
        <v>19</v>
      </c>
      <c r="O99" s="33">
        <f t="shared" si="69"/>
        <v>100</v>
      </c>
      <c r="P99" s="33">
        <f t="shared" si="70"/>
        <v>414</v>
      </c>
      <c r="Q99" s="33">
        <f t="shared" si="71"/>
        <v>-506</v>
      </c>
      <c r="R99" s="33">
        <f t="shared" si="72"/>
        <v>43</v>
      </c>
      <c r="S99" s="33">
        <f t="shared" si="73"/>
        <v>-32</v>
      </c>
    </row>
    <row r="100" spans="1:21" ht="14.5" customHeight="1">
      <c r="A100" s="54" t="s">
        <v>47</v>
      </c>
      <c r="B100" s="46">
        <f>SUM(C100:G100)</f>
        <v>7306</v>
      </c>
      <c r="C100" s="46">
        <v>205</v>
      </c>
      <c r="D100" s="46">
        <v>4932</v>
      </c>
      <c r="E100" s="46">
        <v>1627</v>
      </c>
      <c r="F100" s="46">
        <v>396</v>
      </c>
      <c r="G100" s="46">
        <v>146</v>
      </c>
      <c r="H100" s="46">
        <f t="shared" si="77"/>
        <v>11566</v>
      </c>
      <c r="I100" s="46">
        <v>425</v>
      </c>
      <c r="J100" s="46">
        <v>8370</v>
      </c>
      <c r="K100" s="46">
        <v>2146</v>
      </c>
      <c r="L100" s="46">
        <v>517</v>
      </c>
      <c r="M100" s="46">
        <v>108</v>
      </c>
      <c r="N100" s="32">
        <f t="shared" si="68"/>
        <v>4260</v>
      </c>
      <c r="O100" s="32">
        <f t="shared" si="69"/>
        <v>220</v>
      </c>
      <c r="P100" s="32">
        <f t="shared" si="70"/>
        <v>3438</v>
      </c>
      <c r="Q100" s="32">
        <f t="shared" si="71"/>
        <v>519</v>
      </c>
      <c r="R100" s="32">
        <f t="shared" si="72"/>
        <v>121</v>
      </c>
      <c r="S100" s="32">
        <f t="shared" si="73"/>
        <v>-38</v>
      </c>
    </row>
    <row r="101" spans="1:21" ht="14.5" customHeight="1">
      <c r="A101" s="53" t="s">
        <v>48</v>
      </c>
      <c r="B101" s="48">
        <v>1326</v>
      </c>
      <c r="C101" s="48" t="s">
        <v>34</v>
      </c>
      <c r="D101" s="48" t="s">
        <v>34</v>
      </c>
      <c r="E101" s="48" t="s">
        <v>34</v>
      </c>
      <c r="F101" s="48" t="s">
        <v>34</v>
      </c>
      <c r="G101" s="48" t="s">
        <v>34</v>
      </c>
      <c r="H101" s="48">
        <v>3896</v>
      </c>
      <c r="I101" s="48" t="s">
        <v>34</v>
      </c>
      <c r="J101" s="48" t="s">
        <v>34</v>
      </c>
      <c r="K101" s="48" t="s">
        <v>34</v>
      </c>
      <c r="L101" s="48" t="s">
        <v>34</v>
      </c>
      <c r="M101" s="48" t="s">
        <v>34</v>
      </c>
      <c r="N101" s="33">
        <f t="shared" si="68"/>
        <v>2570</v>
      </c>
      <c r="O101" s="48" t="s">
        <v>34</v>
      </c>
      <c r="P101" s="48" t="s">
        <v>34</v>
      </c>
      <c r="Q101" s="48" t="s">
        <v>34</v>
      </c>
      <c r="R101" s="48" t="s">
        <v>34</v>
      </c>
      <c r="S101" s="48" t="s">
        <v>34</v>
      </c>
    </row>
    <row r="102" spans="1:21" ht="14.5" customHeight="1">
      <c r="A102" s="54" t="s">
        <v>49</v>
      </c>
      <c r="B102" s="45">
        <v>71</v>
      </c>
      <c r="C102" s="45" t="s">
        <v>34</v>
      </c>
      <c r="D102" s="45" t="s">
        <v>34</v>
      </c>
      <c r="E102" s="45" t="s">
        <v>34</v>
      </c>
      <c r="F102" s="45" t="s">
        <v>34</v>
      </c>
      <c r="G102" s="45" t="s">
        <v>34</v>
      </c>
      <c r="H102" s="45">
        <v>219</v>
      </c>
      <c r="I102" s="45" t="s">
        <v>34</v>
      </c>
      <c r="J102" s="45" t="s">
        <v>34</v>
      </c>
      <c r="K102" s="45" t="s">
        <v>34</v>
      </c>
      <c r="L102" s="45" t="s">
        <v>34</v>
      </c>
      <c r="M102" s="45" t="s">
        <v>34</v>
      </c>
      <c r="N102" s="34">
        <f t="shared" si="68"/>
        <v>148</v>
      </c>
      <c r="O102" s="45" t="s">
        <v>34</v>
      </c>
      <c r="P102" s="45" t="s">
        <v>34</v>
      </c>
      <c r="Q102" s="45" t="s">
        <v>34</v>
      </c>
      <c r="R102" s="45" t="s">
        <v>34</v>
      </c>
      <c r="S102" s="45" t="s">
        <v>34</v>
      </c>
    </row>
    <row r="103" spans="1:21" ht="14.5" customHeight="1">
      <c r="A103" s="16"/>
      <c r="B103" s="109" t="s">
        <v>12</v>
      </c>
      <c r="C103" s="109"/>
      <c r="D103" s="109"/>
      <c r="E103" s="109"/>
      <c r="F103" s="109"/>
      <c r="G103" s="109"/>
      <c r="H103" s="109" t="s">
        <v>12</v>
      </c>
      <c r="I103" s="109"/>
      <c r="J103" s="109"/>
      <c r="K103" s="109"/>
      <c r="L103" s="109"/>
      <c r="M103" s="109"/>
      <c r="N103" s="109" t="s">
        <v>82</v>
      </c>
      <c r="O103" s="109"/>
      <c r="P103" s="109"/>
      <c r="Q103" s="109"/>
      <c r="R103" s="109"/>
      <c r="S103" s="109"/>
      <c r="T103" s="17"/>
      <c r="U103" s="18"/>
    </row>
    <row r="104" spans="1:21" ht="14.5" customHeight="1">
      <c r="A104" s="43" t="s">
        <v>2</v>
      </c>
      <c r="B104" s="48">
        <f t="shared" ref="B104:C115" si="78">B91*100/$B91</f>
        <v>100</v>
      </c>
      <c r="C104" s="61">
        <f t="shared" si="78"/>
        <v>2.515252323140567</v>
      </c>
      <c r="D104" s="61">
        <f t="shared" ref="D104:G104" si="79">D91*100/$B91</f>
        <v>63.180830561113638</v>
      </c>
      <c r="E104" s="61">
        <f t="shared" si="79"/>
        <v>15.499060923363981</v>
      </c>
      <c r="F104" s="61">
        <f t="shared" si="79"/>
        <v>2.8601941985932262</v>
      </c>
      <c r="G104" s="61">
        <f t="shared" si="79"/>
        <v>1.0851552238439537</v>
      </c>
      <c r="H104" s="48">
        <f t="shared" ref="H104:H115" si="80">H91*100/$H91</f>
        <v>100</v>
      </c>
      <c r="I104" s="61">
        <f t="shared" ref="I104:M104" si="81">I91*100/$H91</f>
        <v>3.7495934298259881</v>
      </c>
      <c r="J104" s="61">
        <f t="shared" si="81"/>
        <v>67.995812327207673</v>
      </c>
      <c r="K104" s="61">
        <f t="shared" si="81"/>
        <v>17.90941616523012</v>
      </c>
      <c r="L104" s="61">
        <f t="shared" si="81"/>
        <v>3.6072938689217757</v>
      </c>
      <c r="M104" s="61">
        <f t="shared" si="81"/>
        <v>6.7378842088144415</v>
      </c>
      <c r="N104" s="35" t="s">
        <v>81</v>
      </c>
      <c r="O104" s="35">
        <f t="shared" ref="O104:O113" si="82">I104-C104</f>
        <v>1.2343411066854211</v>
      </c>
      <c r="P104" s="35">
        <f t="shared" ref="P104:P113" si="83">J104-D104</f>
        <v>4.8149817660940357</v>
      </c>
      <c r="Q104" s="35">
        <f t="shared" ref="Q104:Q113" si="84">K104-E104</f>
        <v>2.4103552418661387</v>
      </c>
      <c r="R104" s="35">
        <f t="shared" ref="R104:R113" si="85">L104-F104</f>
        <v>0.74709967032854951</v>
      </c>
      <c r="S104" s="35">
        <f t="shared" ref="S104:S113" si="86">M104-G104</f>
        <v>5.652728984970488</v>
      </c>
      <c r="T104" s="19"/>
      <c r="U104" s="20"/>
    </row>
    <row r="105" spans="1:21" ht="14.5" customHeight="1">
      <c r="A105" s="54" t="s">
        <v>38</v>
      </c>
      <c r="B105" s="46">
        <f t="shared" si="78"/>
        <v>100</v>
      </c>
      <c r="C105" s="46" t="s">
        <v>34</v>
      </c>
      <c r="D105" s="46" t="s">
        <v>34</v>
      </c>
      <c r="E105" s="46" t="s">
        <v>34</v>
      </c>
      <c r="F105" s="46" t="s">
        <v>34</v>
      </c>
      <c r="G105" s="46" t="s">
        <v>34</v>
      </c>
      <c r="H105" s="46">
        <f t="shared" si="80"/>
        <v>100</v>
      </c>
      <c r="I105" s="65" t="s">
        <v>34</v>
      </c>
      <c r="J105" s="65" t="s">
        <v>34</v>
      </c>
      <c r="K105" s="65" t="s">
        <v>34</v>
      </c>
      <c r="L105" s="65" t="s">
        <v>34</v>
      </c>
      <c r="M105" s="65" t="s">
        <v>34</v>
      </c>
      <c r="N105" s="36" t="s">
        <v>81</v>
      </c>
      <c r="O105" s="46" t="s">
        <v>34</v>
      </c>
      <c r="P105" s="46" t="s">
        <v>34</v>
      </c>
      <c r="Q105" s="46" t="s">
        <v>34</v>
      </c>
      <c r="R105" s="46" t="s">
        <v>34</v>
      </c>
      <c r="S105" s="46" t="s">
        <v>34</v>
      </c>
      <c r="T105" s="21"/>
      <c r="U105" s="20"/>
    </row>
    <row r="106" spans="1:21" ht="14.5" customHeight="1">
      <c r="A106" s="53" t="s">
        <v>40</v>
      </c>
      <c r="B106" s="48">
        <f t="shared" si="78"/>
        <v>100</v>
      </c>
      <c r="C106" s="48" t="s">
        <v>34</v>
      </c>
      <c r="D106" s="48" t="s">
        <v>34</v>
      </c>
      <c r="E106" s="48" t="s">
        <v>34</v>
      </c>
      <c r="F106" s="48" t="s">
        <v>34</v>
      </c>
      <c r="G106" s="48" t="s">
        <v>34</v>
      </c>
      <c r="H106" s="48">
        <f t="shared" si="80"/>
        <v>100</v>
      </c>
      <c r="I106" s="48" t="s">
        <v>34</v>
      </c>
      <c r="J106" s="48" t="s">
        <v>34</v>
      </c>
      <c r="K106" s="48" t="s">
        <v>34</v>
      </c>
      <c r="L106" s="48" t="s">
        <v>34</v>
      </c>
      <c r="M106" s="48" t="s">
        <v>34</v>
      </c>
      <c r="N106" s="35" t="s">
        <v>81</v>
      </c>
      <c r="O106" s="48" t="s">
        <v>34</v>
      </c>
      <c r="P106" s="48" t="s">
        <v>34</v>
      </c>
      <c r="Q106" s="48" t="s">
        <v>34</v>
      </c>
      <c r="R106" s="48" t="s">
        <v>34</v>
      </c>
      <c r="S106" s="48" t="s">
        <v>34</v>
      </c>
      <c r="T106" s="22"/>
      <c r="U106" s="20"/>
    </row>
    <row r="107" spans="1:21" ht="14.5" customHeight="1">
      <c r="A107" s="54" t="s">
        <v>41</v>
      </c>
      <c r="B107" s="46">
        <f t="shared" si="78"/>
        <v>100</v>
      </c>
      <c r="C107" s="62">
        <f t="shared" si="78"/>
        <v>2.4944567627494458</v>
      </c>
      <c r="D107" s="62">
        <f t="shared" ref="D107:G113" si="87">D94*100/$B94</f>
        <v>75.299334811529931</v>
      </c>
      <c r="E107" s="62">
        <f t="shared" si="87"/>
        <v>17.694013303769403</v>
      </c>
      <c r="F107" s="62">
        <f t="shared" si="87"/>
        <v>1.9401330376940134</v>
      </c>
      <c r="G107" s="62">
        <f t="shared" si="87"/>
        <v>2.5720620842572064</v>
      </c>
      <c r="H107" s="46">
        <f t="shared" si="80"/>
        <v>100</v>
      </c>
      <c r="I107" s="62">
        <f t="shared" ref="I107:M113" si="88">I94*100/$H94</f>
        <v>4.8186437708077801</v>
      </c>
      <c r="J107" s="62">
        <f t="shared" si="88"/>
        <v>70.825302260381989</v>
      </c>
      <c r="K107" s="62">
        <f t="shared" si="88"/>
        <v>16.987909584720519</v>
      </c>
      <c r="L107" s="62">
        <f t="shared" si="88"/>
        <v>2.7860522165761346</v>
      </c>
      <c r="M107" s="62">
        <f t="shared" si="88"/>
        <v>4.5820921675135802</v>
      </c>
      <c r="N107" s="36" t="s">
        <v>81</v>
      </c>
      <c r="O107" s="36">
        <f t="shared" si="82"/>
        <v>2.3241870080583342</v>
      </c>
      <c r="P107" s="36">
        <f t="shared" si="83"/>
        <v>-4.4740325511479426</v>
      </c>
      <c r="Q107" s="36">
        <f t="shared" si="84"/>
        <v>-0.70610371904888325</v>
      </c>
      <c r="R107" s="36">
        <f t="shared" si="85"/>
        <v>0.8459191788821212</v>
      </c>
      <c r="S107" s="36">
        <f t="shared" si="86"/>
        <v>2.0100300832563738</v>
      </c>
      <c r="T107" s="23"/>
      <c r="U107" s="20"/>
    </row>
    <row r="108" spans="1:21" ht="14.5" customHeight="1">
      <c r="A108" s="53" t="s">
        <v>42</v>
      </c>
      <c r="B108" s="48">
        <f t="shared" si="78"/>
        <v>100</v>
      </c>
      <c r="C108" s="61">
        <f t="shared" si="78"/>
        <v>2.6929982046678638</v>
      </c>
      <c r="D108" s="61">
        <f t="shared" si="87"/>
        <v>74.464040553384734</v>
      </c>
      <c r="E108" s="61">
        <f t="shared" si="87"/>
        <v>20.097159150913509</v>
      </c>
      <c r="F108" s="61">
        <f t="shared" si="87"/>
        <v>1.8903791319041081</v>
      </c>
      <c r="G108" s="61">
        <f t="shared" si="87"/>
        <v>0.85542295912979194</v>
      </c>
      <c r="H108" s="48">
        <f t="shared" si="80"/>
        <v>100</v>
      </c>
      <c r="I108" s="61">
        <f t="shared" si="88"/>
        <v>4.6986089644513136</v>
      </c>
      <c r="J108" s="61">
        <f t="shared" si="88"/>
        <v>71.014940752189588</v>
      </c>
      <c r="K108" s="61">
        <f t="shared" si="88"/>
        <v>18.753219989696031</v>
      </c>
      <c r="L108" s="61">
        <f t="shared" si="88"/>
        <v>3.2766615146831528</v>
      </c>
      <c r="M108" s="61">
        <f t="shared" si="88"/>
        <v>2.2565687789799074</v>
      </c>
      <c r="N108" s="35" t="s">
        <v>81</v>
      </c>
      <c r="O108" s="35">
        <f t="shared" si="82"/>
        <v>2.0056107597834498</v>
      </c>
      <c r="P108" s="35">
        <f t="shared" si="83"/>
        <v>-3.4490998011951461</v>
      </c>
      <c r="Q108" s="35">
        <f t="shared" si="84"/>
        <v>-1.3439391612174774</v>
      </c>
      <c r="R108" s="35">
        <f t="shared" si="85"/>
        <v>1.3862823827790447</v>
      </c>
      <c r="S108" s="35">
        <f t="shared" si="86"/>
        <v>1.4011458198501154</v>
      </c>
      <c r="T108" s="23"/>
      <c r="U108" s="20"/>
    </row>
    <row r="109" spans="1:21" ht="14.5" customHeight="1">
      <c r="A109" s="54" t="s">
        <v>43</v>
      </c>
      <c r="B109" s="46">
        <f t="shared" si="78"/>
        <v>100</v>
      </c>
      <c r="C109" s="62">
        <f t="shared" si="78"/>
        <v>2.6618705035971222</v>
      </c>
      <c r="D109" s="62">
        <f t="shared" si="87"/>
        <v>73.257965056526203</v>
      </c>
      <c r="E109" s="62">
        <f t="shared" si="87"/>
        <v>20.678314491264132</v>
      </c>
      <c r="F109" s="62">
        <f t="shared" si="87"/>
        <v>2.7440904419321686</v>
      </c>
      <c r="G109" s="62">
        <f t="shared" si="87"/>
        <v>0.65775950668036998</v>
      </c>
      <c r="H109" s="46">
        <f t="shared" si="80"/>
        <v>100</v>
      </c>
      <c r="I109" s="62">
        <f t="shared" si="88"/>
        <v>3.848689632437778</v>
      </c>
      <c r="J109" s="62">
        <f t="shared" si="88"/>
        <v>71.715839789022581</v>
      </c>
      <c r="K109" s="62">
        <f t="shared" si="88"/>
        <v>20.075820009889565</v>
      </c>
      <c r="L109" s="62">
        <f t="shared" si="88"/>
        <v>2.6866655678259437</v>
      </c>
      <c r="M109" s="62">
        <f t="shared" si="88"/>
        <v>1.6729850008241305</v>
      </c>
      <c r="N109" s="36" t="s">
        <v>81</v>
      </c>
      <c r="O109" s="36">
        <f t="shared" si="82"/>
        <v>1.1868191288406558</v>
      </c>
      <c r="P109" s="36">
        <f t="shared" si="83"/>
        <v>-1.5421252675036214</v>
      </c>
      <c r="Q109" s="36">
        <f t="shared" si="84"/>
        <v>-0.60249448137456696</v>
      </c>
      <c r="R109" s="36">
        <f t="shared" si="85"/>
        <v>-5.7424874106224877E-2</v>
      </c>
      <c r="S109" s="36">
        <f t="shared" si="86"/>
        <v>1.0152254941437606</v>
      </c>
      <c r="T109" s="21"/>
      <c r="U109" s="20"/>
    </row>
    <row r="110" spans="1:21" ht="14.5" customHeight="1">
      <c r="A110" s="53" t="s">
        <v>44</v>
      </c>
      <c r="B110" s="48">
        <f t="shared" si="78"/>
        <v>100</v>
      </c>
      <c r="C110" s="61">
        <f t="shared" si="78"/>
        <v>3.1791087141640646</v>
      </c>
      <c r="D110" s="61">
        <f t="shared" si="87"/>
        <v>76.894692023843319</v>
      </c>
      <c r="E110" s="61">
        <f t="shared" si="87"/>
        <v>15.763080707730154</v>
      </c>
      <c r="F110" s="61">
        <f t="shared" si="87"/>
        <v>3.2831866780206265</v>
      </c>
      <c r="G110" s="61">
        <f t="shared" si="87"/>
        <v>0.87993187624183933</v>
      </c>
      <c r="H110" s="48">
        <f t="shared" si="80"/>
        <v>100</v>
      </c>
      <c r="I110" s="61">
        <f t="shared" si="88"/>
        <v>3.905735003295979</v>
      </c>
      <c r="J110" s="61">
        <f t="shared" si="88"/>
        <v>73.492089650626241</v>
      </c>
      <c r="K110" s="61">
        <f t="shared" si="88"/>
        <v>17.979564930784441</v>
      </c>
      <c r="L110" s="61">
        <f t="shared" si="88"/>
        <v>3.3536585365853657</v>
      </c>
      <c r="M110" s="61">
        <f t="shared" si="88"/>
        <v>1.2689518787079763</v>
      </c>
      <c r="N110" s="35" t="s">
        <v>81</v>
      </c>
      <c r="O110" s="35">
        <f t="shared" si="82"/>
        <v>0.7266262891319144</v>
      </c>
      <c r="P110" s="35">
        <f t="shared" si="83"/>
        <v>-3.4026023732170785</v>
      </c>
      <c r="Q110" s="35">
        <f t="shared" si="84"/>
        <v>2.2164842230542874</v>
      </c>
      <c r="R110" s="35">
        <f t="shared" si="85"/>
        <v>7.0471858564739254E-2</v>
      </c>
      <c r="S110" s="35">
        <f t="shared" si="86"/>
        <v>0.38902000246613699</v>
      </c>
      <c r="T110" s="22"/>
      <c r="U110" s="20"/>
    </row>
    <row r="111" spans="1:21" ht="14.5" customHeight="1">
      <c r="A111" s="54" t="s">
        <v>46</v>
      </c>
      <c r="B111" s="46">
        <f t="shared" si="78"/>
        <v>100</v>
      </c>
      <c r="C111" s="62">
        <f t="shared" si="78"/>
        <v>3.2023161958238289</v>
      </c>
      <c r="D111" s="62">
        <f t="shared" si="87"/>
        <v>77.566239691173891</v>
      </c>
      <c r="E111" s="62">
        <f t="shared" si="87"/>
        <v>14.256887173188279</v>
      </c>
      <c r="F111" s="62">
        <f t="shared" si="87"/>
        <v>3.9568345323741005</v>
      </c>
      <c r="G111" s="62">
        <f t="shared" si="87"/>
        <v>1.0177224074399018</v>
      </c>
      <c r="H111" s="46">
        <f t="shared" si="80"/>
        <v>100</v>
      </c>
      <c r="I111" s="62">
        <f t="shared" si="88"/>
        <v>4.0729879439556855</v>
      </c>
      <c r="J111" s="62">
        <f t="shared" si="88"/>
        <v>75.627240143369178</v>
      </c>
      <c r="K111" s="62">
        <f t="shared" si="88"/>
        <v>14.654610622352557</v>
      </c>
      <c r="L111" s="62">
        <f t="shared" si="88"/>
        <v>4.2033235581622677</v>
      </c>
      <c r="M111" s="62">
        <f t="shared" si="88"/>
        <v>1.4418377321603129</v>
      </c>
      <c r="N111" s="36" t="s">
        <v>81</v>
      </c>
      <c r="O111" s="36">
        <f t="shared" si="82"/>
        <v>0.87067174813185666</v>
      </c>
      <c r="P111" s="36">
        <f t="shared" si="83"/>
        <v>-1.9389995478047126</v>
      </c>
      <c r="Q111" s="36">
        <f t="shared" si="84"/>
        <v>0.39772344916427826</v>
      </c>
      <c r="R111" s="36">
        <f t="shared" si="85"/>
        <v>0.24648902578816712</v>
      </c>
      <c r="S111" s="36">
        <f t="shared" si="86"/>
        <v>0.42411532472041102</v>
      </c>
      <c r="T111" s="23"/>
      <c r="U111" s="20"/>
    </row>
    <row r="112" spans="1:21" ht="14.5" customHeight="1">
      <c r="A112" s="53" t="s">
        <v>45</v>
      </c>
      <c r="B112" s="48">
        <f t="shared" si="78"/>
        <v>100</v>
      </c>
      <c r="C112" s="61">
        <f t="shared" si="78"/>
        <v>3.4046856564975561</v>
      </c>
      <c r="D112" s="61">
        <f t="shared" si="87"/>
        <v>72.459126917242543</v>
      </c>
      <c r="E112" s="61">
        <f t="shared" si="87"/>
        <v>18.515085117141414</v>
      </c>
      <c r="F112" s="61">
        <f t="shared" si="87"/>
        <v>4.3401314680600036</v>
      </c>
      <c r="G112" s="61">
        <f t="shared" si="87"/>
        <v>1.2809708410584864</v>
      </c>
      <c r="H112" s="48">
        <f t="shared" si="80"/>
        <v>100</v>
      </c>
      <c r="I112" s="61">
        <f t="shared" si="88"/>
        <v>4.2406394615060998</v>
      </c>
      <c r="J112" s="61">
        <f t="shared" si="88"/>
        <v>75.826672275978126</v>
      </c>
      <c r="K112" s="61">
        <f t="shared" si="88"/>
        <v>14.228018510727809</v>
      </c>
      <c r="L112" s="61">
        <f t="shared" si="88"/>
        <v>4.6949936895246109</v>
      </c>
      <c r="M112" s="61">
        <f t="shared" si="88"/>
        <v>1.0096760622633572</v>
      </c>
      <c r="N112" s="35" t="s">
        <v>81</v>
      </c>
      <c r="O112" s="35">
        <f t="shared" si="82"/>
        <v>0.83595380500854377</v>
      </c>
      <c r="P112" s="35">
        <f t="shared" si="83"/>
        <v>3.3675453587355832</v>
      </c>
      <c r="Q112" s="35">
        <f t="shared" si="84"/>
        <v>-4.2870666064136049</v>
      </c>
      <c r="R112" s="35">
        <f t="shared" si="85"/>
        <v>0.35486222146460733</v>
      </c>
      <c r="S112" s="35">
        <f t="shared" si="86"/>
        <v>-0.2712947787951292</v>
      </c>
      <c r="T112" s="23"/>
      <c r="U112" s="20"/>
    </row>
    <row r="113" spans="1:21" ht="14.5" customHeight="1">
      <c r="A113" s="54" t="s">
        <v>47</v>
      </c>
      <c r="B113" s="46">
        <f t="shared" si="78"/>
        <v>100</v>
      </c>
      <c r="C113" s="62">
        <f t="shared" si="78"/>
        <v>2.8059129482617027</v>
      </c>
      <c r="D113" s="62">
        <f t="shared" si="87"/>
        <v>67.50615932110594</v>
      </c>
      <c r="E113" s="62">
        <f t="shared" si="87"/>
        <v>22.269367643033124</v>
      </c>
      <c r="F113" s="62">
        <f t="shared" si="87"/>
        <v>5.4202025732274839</v>
      </c>
      <c r="G113" s="62">
        <f t="shared" si="87"/>
        <v>1.9983575143717494</v>
      </c>
      <c r="H113" s="46">
        <f t="shared" si="80"/>
        <v>100</v>
      </c>
      <c r="I113" s="62">
        <f t="shared" si="88"/>
        <v>3.6745633754106866</v>
      </c>
      <c r="J113" s="62">
        <f t="shared" si="88"/>
        <v>72.367283416911633</v>
      </c>
      <c r="K113" s="62">
        <f t="shared" si="88"/>
        <v>18.554383537956078</v>
      </c>
      <c r="L113" s="62">
        <f t="shared" si="88"/>
        <v>4.469998270793706</v>
      </c>
      <c r="M113" s="62">
        <f t="shared" si="88"/>
        <v>0.93377139892789207</v>
      </c>
      <c r="N113" s="36" t="s">
        <v>81</v>
      </c>
      <c r="O113" s="36">
        <f t="shared" si="82"/>
        <v>0.86865042714898388</v>
      </c>
      <c r="P113" s="36">
        <f t="shared" si="83"/>
        <v>4.8611240958056925</v>
      </c>
      <c r="Q113" s="36">
        <f t="shared" si="84"/>
        <v>-3.7149841050770469</v>
      </c>
      <c r="R113" s="36">
        <f t="shared" si="85"/>
        <v>-0.95020430243377785</v>
      </c>
      <c r="S113" s="36">
        <f t="shared" si="86"/>
        <v>-1.0645861154438574</v>
      </c>
      <c r="T113" s="24"/>
      <c r="U113" s="25"/>
    </row>
    <row r="114" spans="1:21" ht="14.5" customHeight="1">
      <c r="A114" s="53" t="s">
        <v>48</v>
      </c>
      <c r="B114" s="48">
        <f t="shared" si="78"/>
        <v>100</v>
      </c>
      <c r="C114" s="48" t="s">
        <v>34</v>
      </c>
      <c r="D114" s="48" t="s">
        <v>34</v>
      </c>
      <c r="E114" s="48" t="s">
        <v>34</v>
      </c>
      <c r="F114" s="48" t="s">
        <v>34</v>
      </c>
      <c r="G114" s="48" t="s">
        <v>34</v>
      </c>
      <c r="H114" s="48">
        <f t="shared" si="80"/>
        <v>100</v>
      </c>
      <c r="I114" s="48" t="s">
        <v>34</v>
      </c>
      <c r="J114" s="48" t="s">
        <v>34</v>
      </c>
      <c r="K114" s="48" t="s">
        <v>34</v>
      </c>
      <c r="L114" s="48" t="s">
        <v>34</v>
      </c>
      <c r="M114" s="48" t="s">
        <v>34</v>
      </c>
      <c r="N114" s="35" t="s">
        <v>81</v>
      </c>
      <c r="O114" s="48" t="s">
        <v>34</v>
      </c>
      <c r="P114" s="48" t="s">
        <v>34</v>
      </c>
      <c r="Q114" s="48" t="s">
        <v>34</v>
      </c>
      <c r="R114" s="48" t="s">
        <v>34</v>
      </c>
      <c r="S114" s="48" t="s">
        <v>34</v>
      </c>
      <c r="T114" s="24"/>
      <c r="U114" s="25"/>
    </row>
    <row r="115" spans="1:21" ht="14.5" customHeight="1">
      <c r="A115" s="54" t="s">
        <v>49</v>
      </c>
      <c r="B115" s="92">
        <f t="shared" si="78"/>
        <v>100</v>
      </c>
      <c r="C115" s="92" t="s">
        <v>34</v>
      </c>
      <c r="D115" s="92" t="s">
        <v>34</v>
      </c>
      <c r="E115" s="92" t="s">
        <v>34</v>
      </c>
      <c r="F115" s="92" t="s">
        <v>34</v>
      </c>
      <c r="G115" s="92" t="s">
        <v>34</v>
      </c>
      <c r="H115" s="92">
        <f t="shared" si="80"/>
        <v>100</v>
      </c>
      <c r="I115" s="86" t="s">
        <v>34</v>
      </c>
      <c r="J115" s="86" t="s">
        <v>34</v>
      </c>
      <c r="K115" s="86" t="s">
        <v>34</v>
      </c>
      <c r="L115" s="86" t="s">
        <v>34</v>
      </c>
      <c r="M115" s="86" t="s">
        <v>34</v>
      </c>
      <c r="N115" s="87" t="s">
        <v>81</v>
      </c>
      <c r="O115" s="92" t="s">
        <v>34</v>
      </c>
      <c r="P115" s="92" t="s">
        <v>34</v>
      </c>
      <c r="Q115" s="92" t="s">
        <v>34</v>
      </c>
      <c r="R115" s="92" t="s">
        <v>34</v>
      </c>
      <c r="S115" s="92" t="s">
        <v>34</v>
      </c>
      <c r="T115" s="24"/>
      <c r="U115" s="25"/>
    </row>
    <row r="116" spans="1:21" s="27" customFormat="1" ht="14.5" customHeight="1">
      <c r="A116" s="26"/>
      <c r="B116" s="110" t="s">
        <v>4</v>
      </c>
      <c r="C116" s="110"/>
      <c r="D116" s="110"/>
      <c r="E116" s="110"/>
      <c r="F116" s="110"/>
      <c r="G116" s="110"/>
      <c r="H116" s="110" t="s">
        <v>4</v>
      </c>
      <c r="I116" s="110"/>
      <c r="J116" s="110"/>
      <c r="K116" s="110"/>
      <c r="L116" s="110"/>
      <c r="M116" s="110"/>
      <c r="N116" s="110" t="s">
        <v>4</v>
      </c>
      <c r="O116" s="110"/>
      <c r="P116" s="110"/>
      <c r="Q116" s="110"/>
      <c r="R116" s="110"/>
      <c r="S116" s="110"/>
    </row>
    <row r="117" spans="1:21" ht="14.5" customHeight="1">
      <c r="A117" s="55"/>
      <c r="B117" s="99" t="s">
        <v>11</v>
      </c>
      <c r="C117" s="99"/>
      <c r="D117" s="99"/>
      <c r="E117" s="99"/>
      <c r="F117" s="99"/>
      <c r="G117" s="99"/>
      <c r="H117" s="99" t="s">
        <v>11</v>
      </c>
      <c r="I117" s="99"/>
      <c r="J117" s="99"/>
      <c r="K117" s="99"/>
      <c r="L117" s="99"/>
      <c r="M117" s="99"/>
      <c r="N117" s="99" t="s">
        <v>11</v>
      </c>
      <c r="O117" s="99"/>
      <c r="P117" s="99"/>
      <c r="Q117" s="99"/>
      <c r="R117" s="99"/>
      <c r="S117" s="99"/>
    </row>
    <row r="118" spans="1:21" ht="14.5" customHeight="1">
      <c r="A118" s="43" t="s">
        <v>2</v>
      </c>
      <c r="B118" s="94">
        <f>SUM(B119:B129)</f>
        <v>22142</v>
      </c>
      <c r="C118" s="94">
        <f>SUM(C119:C129)</f>
        <v>818</v>
      </c>
      <c r="D118" s="94">
        <f t="shared" ref="D118:G118" si="89">SUM(D119:D129)</f>
        <v>14745</v>
      </c>
      <c r="E118" s="94">
        <f t="shared" si="89"/>
        <v>2117</v>
      </c>
      <c r="F118" s="94">
        <f t="shared" si="89"/>
        <v>750</v>
      </c>
      <c r="G118" s="94">
        <f t="shared" si="89"/>
        <v>328</v>
      </c>
      <c r="H118" s="94">
        <f>SUM(H119:H129)</f>
        <v>28025</v>
      </c>
      <c r="I118" s="94">
        <v>1559</v>
      </c>
      <c r="J118" s="94">
        <v>19904</v>
      </c>
      <c r="K118" s="94">
        <v>3588</v>
      </c>
      <c r="L118" s="94">
        <v>1089</v>
      </c>
      <c r="M118" s="94">
        <v>1885</v>
      </c>
      <c r="N118" s="93">
        <f t="shared" ref="N118:N129" si="90">H118-B118</f>
        <v>5883</v>
      </c>
      <c r="O118" s="93">
        <f t="shared" ref="O118:O127" si="91">I118-C118</f>
        <v>741</v>
      </c>
      <c r="P118" s="93">
        <f t="shared" ref="P118:P127" si="92">J118-D118</f>
        <v>5159</v>
      </c>
      <c r="Q118" s="93">
        <f t="shared" ref="Q118:Q127" si="93">K118-E118</f>
        <v>1471</v>
      </c>
      <c r="R118" s="93">
        <f t="shared" ref="R118:R127" si="94">L118-F118</f>
        <v>339</v>
      </c>
      <c r="S118" s="93">
        <f t="shared" ref="S118:S127" si="95">M118-G118</f>
        <v>1557</v>
      </c>
    </row>
    <row r="119" spans="1:21" ht="14.5" customHeight="1">
      <c r="A119" s="54" t="s">
        <v>38</v>
      </c>
      <c r="B119" s="46">
        <v>525</v>
      </c>
      <c r="C119" s="46" t="s">
        <v>34</v>
      </c>
      <c r="D119" s="46" t="s">
        <v>34</v>
      </c>
      <c r="E119" s="46" t="s">
        <v>34</v>
      </c>
      <c r="F119" s="46" t="s">
        <v>34</v>
      </c>
      <c r="G119" s="46" t="s">
        <v>34</v>
      </c>
      <c r="H119" s="46">
        <v>858</v>
      </c>
      <c r="I119" s="46" t="s">
        <v>34</v>
      </c>
      <c r="J119" s="46" t="s">
        <v>34</v>
      </c>
      <c r="K119" s="46" t="s">
        <v>34</v>
      </c>
      <c r="L119" s="46" t="s">
        <v>34</v>
      </c>
      <c r="M119" s="46" t="s">
        <v>34</v>
      </c>
      <c r="N119" s="32">
        <f t="shared" si="90"/>
        <v>333</v>
      </c>
      <c r="O119" s="46" t="s">
        <v>34</v>
      </c>
      <c r="P119" s="46" t="s">
        <v>34</v>
      </c>
      <c r="Q119" s="46" t="s">
        <v>34</v>
      </c>
      <c r="R119" s="46" t="s">
        <v>34</v>
      </c>
      <c r="S119" s="46" t="s">
        <v>34</v>
      </c>
    </row>
    <row r="120" spans="1:21" ht="14.5" customHeight="1">
      <c r="A120" s="53" t="s">
        <v>40</v>
      </c>
      <c r="B120" s="48">
        <v>2335</v>
      </c>
      <c r="C120" s="48" t="s">
        <v>34</v>
      </c>
      <c r="D120" s="48" t="s">
        <v>34</v>
      </c>
      <c r="E120" s="48" t="s">
        <v>34</v>
      </c>
      <c r="F120" s="48" t="s">
        <v>34</v>
      </c>
      <c r="G120" s="48" t="s">
        <v>34</v>
      </c>
      <c r="H120" s="48">
        <v>2808</v>
      </c>
      <c r="I120" s="48" t="s">
        <v>34</v>
      </c>
      <c r="J120" s="48" t="s">
        <v>34</v>
      </c>
      <c r="K120" s="48" t="s">
        <v>34</v>
      </c>
      <c r="L120" s="48" t="s">
        <v>34</v>
      </c>
      <c r="M120" s="48" t="s">
        <v>34</v>
      </c>
      <c r="N120" s="33">
        <f t="shared" si="90"/>
        <v>473</v>
      </c>
      <c r="O120" s="48" t="s">
        <v>34</v>
      </c>
      <c r="P120" s="48" t="s">
        <v>34</v>
      </c>
      <c r="Q120" s="48" t="s">
        <v>34</v>
      </c>
      <c r="R120" s="48" t="s">
        <v>34</v>
      </c>
      <c r="S120" s="48" t="s">
        <v>34</v>
      </c>
    </row>
    <row r="121" spans="1:21" ht="14.5" customHeight="1">
      <c r="A121" s="54" t="s">
        <v>41</v>
      </c>
      <c r="B121" s="46">
        <f t="shared" ref="B121:B122" si="96">SUM(C121:G121)</f>
        <v>2597</v>
      </c>
      <c r="C121" s="46">
        <v>112</v>
      </c>
      <c r="D121" s="46">
        <v>1880</v>
      </c>
      <c r="E121" s="46">
        <v>422</v>
      </c>
      <c r="F121" s="46">
        <v>84</v>
      </c>
      <c r="G121" s="46">
        <v>99</v>
      </c>
      <c r="H121" s="46">
        <f t="shared" ref="H121:H122" si="97">SUM(I121:M121)</f>
        <v>4033</v>
      </c>
      <c r="I121" s="46">
        <v>297</v>
      </c>
      <c r="J121" s="46">
        <v>2859</v>
      </c>
      <c r="K121" s="46">
        <v>597</v>
      </c>
      <c r="L121" s="46">
        <v>118</v>
      </c>
      <c r="M121" s="46">
        <v>162</v>
      </c>
      <c r="N121" s="32">
        <f t="shared" si="90"/>
        <v>1436</v>
      </c>
      <c r="O121" s="32">
        <f t="shared" si="91"/>
        <v>185</v>
      </c>
      <c r="P121" s="32">
        <f t="shared" si="92"/>
        <v>979</v>
      </c>
      <c r="Q121" s="32">
        <f t="shared" si="93"/>
        <v>175</v>
      </c>
      <c r="R121" s="32">
        <f t="shared" si="94"/>
        <v>34</v>
      </c>
      <c r="S121" s="32">
        <f t="shared" si="95"/>
        <v>63</v>
      </c>
    </row>
    <row r="122" spans="1:21" ht="14.5" customHeight="1">
      <c r="A122" s="53" t="s">
        <v>42</v>
      </c>
      <c r="B122" s="48">
        <f t="shared" si="96"/>
        <v>2349</v>
      </c>
      <c r="C122" s="48">
        <v>119</v>
      </c>
      <c r="D122" s="48">
        <v>1748</v>
      </c>
      <c r="E122" s="48">
        <v>369</v>
      </c>
      <c r="F122" s="48">
        <v>61</v>
      </c>
      <c r="G122" s="48">
        <v>52</v>
      </c>
      <c r="H122" s="48">
        <f t="shared" si="97"/>
        <v>3099</v>
      </c>
      <c r="I122" s="48">
        <v>234</v>
      </c>
      <c r="J122" s="48">
        <v>2149</v>
      </c>
      <c r="K122" s="48">
        <v>501</v>
      </c>
      <c r="L122" s="48">
        <v>119</v>
      </c>
      <c r="M122" s="48">
        <v>96</v>
      </c>
      <c r="N122" s="33">
        <f t="shared" si="90"/>
        <v>750</v>
      </c>
      <c r="O122" s="33">
        <f t="shared" si="91"/>
        <v>115</v>
      </c>
      <c r="P122" s="33">
        <f t="shared" si="92"/>
        <v>401</v>
      </c>
      <c r="Q122" s="33">
        <f t="shared" si="93"/>
        <v>132</v>
      </c>
      <c r="R122" s="33">
        <f t="shared" si="94"/>
        <v>58</v>
      </c>
      <c r="S122" s="33">
        <f t="shared" si="95"/>
        <v>44</v>
      </c>
    </row>
    <row r="123" spans="1:21" ht="14.5" customHeight="1">
      <c r="A123" s="54" t="s">
        <v>43</v>
      </c>
      <c r="B123" s="46">
        <f>SUM(C123:G123)</f>
        <v>2484</v>
      </c>
      <c r="C123" s="46">
        <v>110</v>
      </c>
      <c r="D123" s="46">
        <v>1920</v>
      </c>
      <c r="E123" s="46">
        <v>345</v>
      </c>
      <c r="F123" s="46">
        <v>73</v>
      </c>
      <c r="G123" s="46">
        <v>36</v>
      </c>
      <c r="H123" s="46">
        <f>SUM(I123:M123)</f>
        <v>3089</v>
      </c>
      <c r="I123" s="46">
        <v>207</v>
      </c>
      <c r="J123" s="46">
        <v>2240</v>
      </c>
      <c r="K123" s="46">
        <v>462</v>
      </c>
      <c r="L123" s="46">
        <v>94</v>
      </c>
      <c r="M123" s="46">
        <v>86</v>
      </c>
      <c r="N123" s="32">
        <f t="shared" si="90"/>
        <v>605</v>
      </c>
      <c r="O123" s="32">
        <f t="shared" si="91"/>
        <v>97</v>
      </c>
      <c r="P123" s="32">
        <f t="shared" si="92"/>
        <v>320</v>
      </c>
      <c r="Q123" s="32">
        <f t="shared" si="93"/>
        <v>117</v>
      </c>
      <c r="R123" s="32">
        <f t="shared" si="94"/>
        <v>21</v>
      </c>
      <c r="S123" s="32">
        <f t="shared" si="95"/>
        <v>50</v>
      </c>
    </row>
    <row r="124" spans="1:21" ht="14.5" customHeight="1">
      <c r="A124" s="53" t="s">
        <v>44</v>
      </c>
      <c r="B124" s="48">
        <f t="shared" ref="B124:B126" si="98">SUM(C124:G124)</f>
        <v>2911</v>
      </c>
      <c r="C124" s="48">
        <v>151</v>
      </c>
      <c r="D124" s="48">
        <v>2303</v>
      </c>
      <c r="E124" s="48">
        <v>284</v>
      </c>
      <c r="F124" s="48">
        <v>130</v>
      </c>
      <c r="G124" s="48">
        <v>43</v>
      </c>
      <c r="H124" s="48">
        <f t="shared" ref="H124:H127" si="99">SUM(I124:M124)</f>
        <v>3072</v>
      </c>
      <c r="I124" s="48">
        <v>171</v>
      </c>
      <c r="J124" s="48">
        <v>2334</v>
      </c>
      <c r="K124" s="48">
        <v>402</v>
      </c>
      <c r="L124" s="48">
        <v>105</v>
      </c>
      <c r="M124" s="48">
        <v>60</v>
      </c>
      <c r="N124" s="33">
        <f t="shared" si="90"/>
        <v>161</v>
      </c>
      <c r="O124" s="33">
        <f t="shared" si="91"/>
        <v>20</v>
      </c>
      <c r="P124" s="33">
        <f t="shared" si="92"/>
        <v>31</v>
      </c>
      <c r="Q124" s="33">
        <f t="shared" si="93"/>
        <v>118</v>
      </c>
      <c r="R124" s="33">
        <f t="shared" si="94"/>
        <v>-25</v>
      </c>
      <c r="S124" s="33">
        <f t="shared" si="95"/>
        <v>17</v>
      </c>
    </row>
    <row r="125" spans="1:21" ht="14.5" customHeight="1">
      <c r="A125" s="54" t="s">
        <v>46</v>
      </c>
      <c r="B125" s="46">
        <f t="shared" si="98"/>
        <v>3214</v>
      </c>
      <c r="C125" s="46">
        <v>119</v>
      </c>
      <c r="D125" s="46">
        <v>2651</v>
      </c>
      <c r="E125" s="46">
        <v>255</v>
      </c>
      <c r="F125" s="46">
        <v>144</v>
      </c>
      <c r="G125" s="46">
        <v>45</v>
      </c>
      <c r="H125" s="46">
        <f t="shared" si="99"/>
        <v>3372</v>
      </c>
      <c r="I125" s="46">
        <v>206</v>
      </c>
      <c r="J125" s="46">
        <v>2660</v>
      </c>
      <c r="K125" s="46">
        <v>295</v>
      </c>
      <c r="L125" s="46">
        <v>148</v>
      </c>
      <c r="M125" s="46">
        <v>63</v>
      </c>
      <c r="N125" s="32">
        <f t="shared" si="90"/>
        <v>158</v>
      </c>
      <c r="O125" s="32">
        <f t="shared" si="91"/>
        <v>87</v>
      </c>
      <c r="P125" s="32">
        <f t="shared" si="92"/>
        <v>9</v>
      </c>
      <c r="Q125" s="32">
        <f t="shared" si="93"/>
        <v>40</v>
      </c>
      <c r="R125" s="32">
        <f t="shared" si="94"/>
        <v>4</v>
      </c>
      <c r="S125" s="32">
        <f t="shared" si="95"/>
        <v>18</v>
      </c>
    </row>
    <row r="126" spans="1:21" ht="14.5" customHeight="1">
      <c r="A126" s="53" t="s">
        <v>45</v>
      </c>
      <c r="B126" s="48">
        <f t="shared" si="98"/>
        <v>3058</v>
      </c>
      <c r="C126" s="48">
        <v>122</v>
      </c>
      <c r="D126" s="48">
        <v>2492</v>
      </c>
      <c r="E126" s="48">
        <v>264</v>
      </c>
      <c r="F126" s="48">
        <v>147</v>
      </c>
      <c r="G126" s="48">
        <v>33</v>
      </c>
      <c r="H126" s="48">
        <f t="shared" si="99"/>
        <v>3318</v>
      </c>
      <c r="I126" s="48">
        <v>162</v>
      </c>
      <c r="J126" s="48">
        <v>2720</v>
      </c>
      <c r="K126" s="48">
        <v>235</v>
      </c>
      <c r="L126" s="48">
        <v>165</v>
      </c>
      <c r="M126" s="48">
        <v>36</v>
      </c>
      <c r="N126" s="33">
        <f t="shared" si="90"/>
        <v>260</v>
      </c>
      <c r="O126" s="33">
        <f t="shared" si="91"/>
        <v>40</v>
      </c>
      <c r="P126" s="33">
        <f t="shared" si="92"/>
        <v>228</v>
      </c>
      <c r="Q126" s="33">
        <f t="shared" si="93"/>
        <v>-29</v>
      </c>
      <c r="R126" s="33">
        <f t="shared" si="94"/>
        <v>18</v>
      </c>
      <c r="S126" s="33">
        <f t="shared" si="95"/>
        <v>3</v>
      </c>
    </row>
    <row r="127" spans="1:21" ht="14.5" customHeight="1">
      <c r="A127" s="54" t="s">
        <v>47</v>
      </c>
      <c r="B127" s="46">
        <f>SUM(C127:G127)</f>
        <v>2145</v>
      </c>
      <c r="C127" s="46">
        <v>85</v>
      </c>
      <c r="D127" s="46">
        <v>1751</v>
      </c>
      <c r="E127" s="46">
        <v>178</v>
      </c>
      <c r="F127" s="46">
        <v>111</v>
      </c>
      <c r="G127" s="46">
        <v>20</v>
      </c>
      <c r="H127" s="46">
        <f t="shared" si="99"/>
        <v>3024</v>
      </c>
      <c r="I127" s="46">
        <v>144</v>
      </c>
      <c r="J127" s="46">
        <v>2477</v>
      </c>
      <c r="K127" s="46">
        <v>251</v>
      </c>
      <c r="L127" s="46">
        <v>135</v>
      </c>
      <c r="M127" s="46">
        <v>17</v>
      </c>
      <c r="N127" s="32">
        <f t="shared" si="90"/>
        <v>879</v>
      </c>
      <c r="O127" s="32">
        <f t="shared" si="91"/>
        <v>59</v>
      </c>
      <c r="P127" s="32">
        <f t="shared" si="92"/>
        <v>726</v>
      </c>
      <c r="Q127" s="32">
        <f t="shared" si="93"/>
        <v>73</v>
      </c>
      <c r="R127" s="32">
        <f t="shared" si="94"/>
        <v>24</v>
      </c>
      <c r="S127" s="32">
        <f t="shared" si="95"/>
        <v>-3</v>
      </c>
    </row>
    <row r="128" spans="1:21" ht="14.5" customHeight="1">
      <c r="A128" s="53" t="s">
        <v>48</v>
      </c>
      <c r="B128" s="48">
        <v>506</v>
      </c>
      <c r="C128" s="48" t="s">
        <v>34</v>
      </c>
      <c r="D128" s="48" t="s">
        <v>34</v>
      </c>
      <c r="E128" s="48" t="s">
        <v>34</v>
      </c>
      <c r="F128" s="48" t="s">
        <v>34</v>
      </c>
      <c r="G128" s="48" t="s">
        <v>34</v>
      </c>
      <c r="H128" s="48">
        <v>1300</v>
      </c>
      <c r="I128" s="48" t="s">
        <v>34</v>
      </c>
      <c r="J128" s="48" t="s">
        <v>34</v>
      </c>
      <c r="K128" s="48" t="s">
        <v>34</v>
      </c>
      <c r="L128" s="48" t="s">
        <v>34</v>
      </c>
      <c r="M128" s="48" t="s">
        <v>34</v>
      </c>
      <c r="N128" s="33">
        <f t="shared" si="90"/>
        <v>794</v>
      </c>
      <c r="O128" s="48" t="s">
        <v>34</v>
      </c>
      <c r="P128" s="48" t="s">
        <v>34</v>
      </c>
      <c r="Q128" s="48" t="s">
        <v>34</v>
      </c>
      <c r="R128" s="48" t="s">
        <v>34</v>
      </c>
      <c r="S128" s="48" t="s">
        <v>34</v>
      </c>
    </row>
    <row r="129" spans="1:21" ht="14.5" customHeight="1">
      <c r="A129" s="54" t="s">
        <v>49</v>
      </c>
      <c r="B129" s="45">
        <v>18</v>
      </c>
      <c r="C129" s="45" t="s">
        <v>34</v>
      </c>
      <c r="D129" s="45" t="s">
        <v>34</v>
      </c>
      <c r="E129" s="45" t="s">
        <v>34</v>
      </c>
      <c r="F129" s="45" t="s">
        <v>34</v>
      </c>
      <c r="G129" s="45" t="s">
        <v>34</v>
      </c>
      <c r="H129" s="45">
        <v>52</v>
      </c>
      <c r="I129" s="45" t="s">
        <v>34</v>
      </c>
      <c r="J129" s="45" t="s">
        <v>34</v>
      </c>
      <c r="K129" s="45" t="s">
        <v>34</v>
      </c>
      <c r="L129" s="45" t="s">
        <v>34</v>
      </c>
      <c r="M129" s="45" t="s">
        <v>34</v>
      </c>
      <c r="N129" s="34">
        <f t="shared" si="90"/>
        <v>34</v>
      </c>
      <c r="O129" s="45" t="s">
        <v>34</v>
      </c>
      <c r="P129" s="45" t="s">
        <v>34</v>
      </c>
      <c r="Q129" s="45" t="s">
        <v>34</v>
      </c>
      <c r="R129" s="45" t="s">
        <v>34</v>
      </c>
      <c r="S129" s="45" t="s">
        <v>34</v>
      </c>
    </row>
    <row r="130" spans="1:21" ht="14.5" customHeight="1">
      <c r="A130" s="16"/>
      <c r="B130" s="109" t="s">
        <v>12</v>
      </c>
      <c r="C130" s="109"/>
      <c r="D130" s="109"/>
      <c r="E130" s="109"/>
      <c r="F130" s="109"/>
      <c r="G130" s="109"/>
      <c r="H130" s="109" t="s">
        <v>12</v>
      </c>
      <c r="I130" s="109"/>
      <c r="J130" s="109"/>
      <c r="K130" s="109"/>
      <c r="L130" s="109"/>
      <c r="M130" s="109"/>
      <c r="N130" s="109" t="s">
        <v>82</v>
      </c>
      <c r="O130" s="109"/>
      <c r="P130" s="109"/>
      <c r="Q130" s="109"/>
      <c r="R130" s="109"/>
      <c r="S130" s="109"/>
      <c r="T130" s="17"/>
      <c r="U130" s="18"/>
    </row>
    <row r="131" spans="1:21" ht="14.5" customHeight="1">
      <c r="A131" s="43" t="s">
        <v>2</v>
      </c>
      <c r="B131" s="48">
        <f t="shared" ref="B131:C142" si="100">B118*100/$B118</f>
        <v>100</v>
      </c>
      <c r="C131" s="61">
        <f t="shared" si="100"/>
        <v>3.6943365549634177</v>
      </c>
      <c r="D131" s="61">
        <f t="shared" ref="D131:G131" si="101">D118*100/$B118</f>
        <v>66.59290037033692</v>
      </c>
      <c r="E131" s="61">
        <f t="shared" si="101"/>
        <v>9.5610152651070361</v>
      </c>
      <c r="F131" s="61">
        <f t="shared" si="101"/>
        <v>3.3872278926926205</v>
      </c>
      <c r="G131" s="61">
        <f t="shared" si="101"/>
        <v>1.4813476650709059</v>
      </c>
      <c r="H131" s="48">
        <f t="shared" ref="H131:H142" si="102">H118*100/$H118</f>
        <v>100</v>
      </c>
      <c r="I131" s="61">
        <f t="shared" ref="I131:M131" si="103">I118*100/$H118</f>
        <v>5.5628902765388046</v>
      </c>
      <c r="J131" s="61">
        <f t="shared" si="103"/>
        <v>71.02230151650312</v>
      </c>
      <c r="K131" s="61">
        <f t="shared" si="103"/>
        <v>12.8028545941124</v>
      </c>
      <c r="L131" s="61">
        <f t="shared" si="103"/>
        <v>3.8858162355040142</v>
      </c>
      <c r="M131" s="61">
        <f t="shared" si="103"/>
        <v>6.7261373773416588</v>
      </c>
      <c r="N131" s="35" t="s">
        <v>81</v>
      </c>
      <c r="O131" s="35">
        <f t="shared" ref="O131:O140" si="104">I131-C131</f>
        <v>1.8685537215753869</v>
      </c>
      <c r="P131" s="35">
        <f t="shared" ref="P131:P140" si="105">J131-D131</f>
        <v>4.4294011461661995</v>
      </c>
      <c r="Q131" s="35">
        <f t="shared" ref="Q131:Q140" si="106">K131-E131</f>
        <v>3.241839329005364</v>
      </c>
      <c r="R131" s="35">
        <f t="shared" ref="R131:R140" si="107">L131-F131</f>
        <v>0.49858834281139375</v>
      </c>
      <c r="S131" s="35">
        <f t="shared" ref="S131:S140" si="108">M131-G131</f>
        <v>5.2447897122707534</v>
      </c>
      <c r="T131" s="19"/>
      <c r="U131" s="20"/>
    </row>
    <row r="132" spans="1:21" ht="14.5" customHeight="1">
      <c r="A132" s="54" t="s">
        <v>38</v>
      </c>
      <c r="B132" s="46">
        <f t="shared" si="100"/>
        <v>100</v>
      </c>
      <c r="C132" s="46" t="s">
        <v>34</v>
      </c>
      <c r="D132" s="46" t="s">
        <v>34</v>
      </c>
      <c r="E132" s="46" t="s">
        <v>34</v>
      </c>
      <c r="F132" s="46" t="s">
        <v>34</v>
      </c>
      <c r="G132" s="46" t="s">
        <v>34</v>
      </c>
      <c r="H132" s="46">
        <f t="shared" si="102"/>
        <v>100</v>
      </c>
      <c r="I132" s="65" t="s">
        <v>34</v>
      </c>
      <c r="J132" s="65" t="s">
        <v>34</v>
      </c>
      <c r="K132" s="65" t="s">
        <v>34</v>
      </c>
      <c r="L132" s="65" t="s">
        <v>34</v>
      </c>
      <c r="M132" s="65" t="s">
        <v>34</v>
      </c>
      <c r="N132" s="36" t="s">
        <v>81</v>
      </c>
      <c r="O132" s="46" t="s">
        <v>34</v>
      </c>
      <c r="P132" s="46" t="s">
        <v>34</v>
      </c>
      <c r="Q132" s="46" t="s">
        <v>34</v>
      </c>
      <c r="R132" s="46" t="s">
        <v>34</v>
      </c>
      <c r="S132" s="46" t="s">
        <v>34</v>
      </c>
      <c r="T132" s="21"/>
      <c r="U132" s="20"/>
    </row>
    <row r="133" spans="1:21" ht="14.5" customHeight="1">
      <c r="A133" s="53" t="s">
        <v>40</v>
      </c>
      <c r="B133" s="48">
        <f t="shared" si="100"/>
        <v>100</v>
      </c>
      <c r="C133" s="48" t="s">
        <v>34</v>
      </c>
      <c r="D133" s="48" t="s">
        <v>34</v>
      </c>
      <c r="E133" s="48" t="s">
        <v>34</v>
      </c>
      <c r="F133" s="48" t="s">
        <v>34</v>
      </c>
      <c r="G133" s="48" t="s">
        <v>34</v>
      </c>
      <c r="H133" s="48">
        <f t="shared" si="102"/>
        <v>100</v>
      </c>
      <c r="I133" s="48" t="s">
        <v>34</v>
      </c>
      <c r="J133" s="48" t="s">
        <v>34</v>
      </c>
      <c r="K133" s="48" t="s">
        <v>34</v>
      </c>
      <c r="L133" s="48" t="s">
        <v>34</v>
      </c>
      <c r="M133" s="48" t="s">
        <v>34</v>
      </c>
      <c r="N133" s="35" t="s">
        <v>81</v>
      </c>
      <c r="O133" s="48" t="s">
        <v>34</v>
      </c>
      <c r="P133" s="48" t="s">
        <v>34</v>
      </c>
      <c r="Q133" s="48" t="s">
        <v>34</v>
      </c>
      <c r="R133" s="48" t="s">
        <v>34</v>
      </c>
      <c r="S133" s="48" t="s">
        <v>34</v>
      </c>
      <c r="T133" s="22"/>
      <c r="U133" s="20"/>
    </row>
    <row r="134" spans="1:21" ht="14.5" customHeight="1">
      <c r="A134" s="54" t="s">
        <v>41</v>
      </c>
      <c r="B134" s="46">
        <f t="shared" si="100"/>
        <v>100</v>
      </c>
      <c r="C134" s="62">
        <f t="shared" si="100"/>
        <v>4.3126684636118595</v>
      </c>
      <c r="D134" s="62">
        <f t="shared" ref="D134:G140" si="109">D121*100/$B121</f>
        <v>72.391220639199076</v>
      </c>
      <c r="E134" s="62">
        <f t="shared" si="109"/>
        <v>16.249518675394686</v>
      </c>
      <c r="F134" s="62">
        <f t="shared" si="109"/>
        <v>3.2345013477088949</v>
      </c>
      <c r="G134" s="62">
        <f t="shared" si="109"/>
        <v>3.8120908740854831</v>
      </c>
      <c r="H134" s="46">
        <f t="shared" si="102"/>
        <v>100</v>
      </c>
      <c r="I134" s="62">
        <f t="shared" ref="I134:M140" si="110">I121*100/$H121</f>
        <v>7.3642449789238782</v>
      </c>
      <c r="J134" s="62">
        <f t="shared" si="110"/>
        <v>70.890156211257136</v>
      </c>
      <c r="K134" s="62">
        <f t="shared" si="110"/>
        <v>14.802876270766179</v>
      </c>
      <c r="L134" s="62">
        <f t="shared" si="110"/>
        <v>2.9258616414579719</v>
      </c>
      <c r="M134" s="62">
        <f t="shared" si="110"/>
        <v>4.0168608975948423</v>
      </c>
      <c r="N134" s="36" t="s">
        <v>81</v>
      </c>
      <c r="O134" s="36">
        <f t="shared" si="104"/>
        <v>3.0515765153120187</v>
      </c>
      <c r="P134" s="36">
        <f t="shared" si="105"/>
        <v>-1.5010644279419409</v>
      </c>
      <c r="Q134" s="36">
        <f t="shared" si="106"/>
        <v>-1.4466424046285074</v>
      </c>
      <c r="R134" s="36">
        <f t="shared" si="107"/>
        <v>-0.30863970625092296</v>
      </c>
      <c r="S134" s="36">
        <f t="shared" si="108"/>
        <v>0.20477002350935924</v>
      </c>
      <c r="T134" s="23"/>
      <c r="U134" s="20"/>
    </row>
    <row r="135" spans="1:21" ht="14.5" customHeight="1">
      <c r="A135" s="53" t="s">
        <v>42</v>
      </c>
      <c r="B135" s="48">
        <f t="shared" si="100"/>
        <v>100</v>
      </c>
      <c r="C135" s="61">
        <f t="shared" si="100"/>
        <v>5.0659855257556403</v>
      </c>
      <c r="D135" s="61">
        <f t="shared" si="109"/>
        <v>74.414644529587065</v>
      </c>
      <c r="E135" s="61">
        <f t="shared" si="109"/>
        <v>15.708812260536398</v>
      </c>
      <c r="F135" s="61">
        <f t="shared" si="109"/>
        <v>2.5968497232865051</v>
      </c>
      <c r="G135" s="61">
        <f t="shared" si="109"/>
        <v>2.2137079608343977</v>
      </c>
      <c r="H135" s="48">
        <f t="shared" si="102"/>
        <v>100</v>
      </c>
      <c r="I135" s="61">
        <f t="shared" si="110"/>
        <v>7.55082284607938</v>
      </c>
      <c r="J135" s="61">
        <f t="shared" si="110"/>
        <v>69.34494998386576</v>
      </c>
      <c r="K135" s="61">
        <f t="shared" si="110"/>
        <v>16.166505324298161</v>
      </c>
      <c r="L135" s="61">
        <f t="shared" si="110"/>
        <v>3.839948370442078</v>
      </c>
      <c r="M135" s="61">
        <f t="shared" si="110"/>
        <v>3.0977734753146176</v>
      </c>
      <c r="N135" s="35" t="s">
        <v>81</v>
      </c>
      <c r="O135" s="35">
        <f t="shared" si="104"/>
        <v>2.4848373203237397</v>
      </c>
      <c r="P135" s="35">
        <f t="shared" si="105"/>
        <v>-5.0696945457213047</v>
      </c>
      <c r="Q135" s="35">
        <f t="shared" si="106"/>
        <v>0.45769306376176289</v>
      </c>
      <c r="R135" s="35">
        <f t="shared" si="107"/>
        <v>1.2430986471555729</v>
      </c>
      <c r="S135" s="35">
        <f t="shared" si="108"/>
        <v>0.88406551448021986</v>
      </c>
      <c r="T135" s="23"/>
      <c r="U135" s="20"/>
    </row>
    <row r="136" spans="1:21" ht="14.5" customHeight="1">
      <c r="A136" s="54" t="s">
        <v>43</v>
      </c>
      <c r="B136" s="46">
        <f t="shared" si="100"/>
        <v>100</v>
      </c>
      <c r="C136" s="62">
        <f t="shared" si="100"/>
        <v>4.4283413848631241</v>
      </c>
      <c r="D136" s="62">
        <f t="shared" si="109"/>
        <v>77.294685990338166</v>
      </c>
      <c r="E136" s="62">
        <f t="shared" si="109"/>
        <v>13.888888888888889</v>
      </c>
      <c r="F136" s="62">
        <f t="shared" si="109"/>
        <v>2.9388083735909825</v>
      </c>
      <c r="G136" s="62">
        <f t="shared" si="109"/>
        <v>1.4492753623188406</v>
      </c>
      <c r="H136" s="46">
        <f t="shared" si="102"/>
        <v>100</v>
      </c>
      <c r="I136" s="62">
        <f t="shared" si="110"/>
        <v>6.7011977986403366</v>
      </c>
      <c r="J136" s="62">
        <f t="shared" si="110"/>
        <v>72.515377144707031</v>
      </c>
      <c r="K136" s="62">
        <f t="shared" si="110"/>
        <v>14.956296536095824</v>
      </c>
      <c r="L136" s="62">
        <f t="shared" si="110"/>
        <v>3.04305600517967</v>
      </c>
      <c r="M136" s="62">
        <f t="shared" si="110"/>
        <v>2.7840725153771446</v>
      </c>
      <c r="N136" s="36" t="s">
        <v>81</v>
      </c>
      <c r="O136" s="36">
        <f t="shared" si="104"/>
        <v>2.2728564137772125</v>
      </c>
      <c r="P136" s="36">
        <f t="shared" si="105"/>
        <v>-4.7793088456311352</v>
      </c>
      <c r="Q136" s="36">
        <f t="shared" si="106"/>
        <v>1.0674076472069345</v>
      </c>
      <c r="R136" s="36">
        <f t="shared" si="107"/>
        <v>0.10424763158868755</v>
      </c>
      <c r="S136" s="36">
        <f t="shared" si="108"/>
        <v>1.334797153058304</v>
      </c>
      <c r="T136" s="21"/>
      <c r="U136" s="20"/>
    </row>
    <row r="137" spans="1:21" ht="14.5" customHeight="1">
      <c r="A137" s="53" t="s">
        <v>44</v>
      </c>
      <c r="B137" s="48">
        <f t="shared" si="100"/>
        <v>100</v>
      </c>
      <c r="C137" s="61">
        <f t="shared" si="100"/>
        <v>5.1872208862933702</v>
      </c>
      <c r="D137" s="61">
        <f t="shared" si="109"/>
        <v>79.113706630024041</v>
      </c>
      <c r="E137" s="61">
        <f t="shared" si="109"/>
        <v>9.7560975609756095</v>
      </c>
      <c r="F137" s="61">
        <f t="shared" si="109"/>
        <v>4.4658193060803848</v>
      </c>
      <c r="G137" s="61">
        <f t="shared" si="109"/>
        <v>1.4771556166265889</v>
      </c>
      <c r="H137" s="48">
        <f t="shared" si="102"/>
        <v>100</v>
      </c>
      <c r="I137" s="61">
        <f t="shared" si="110"/>
        <v>5.56640625</v>
      </c>
      <c r="J137" s="61">
        <f t="shared" si="110"/>
        <v>75.9765625</v>
      </c>
      <c r="K137" s="61">
        <f t="shared" si="110"/>
        <v>13.0859375</v>
      </c>
      <c r="L137" s="61">
        <f t="shared" si="110"/>
        <v>3.41796875</v>
      </c>
      <c r="M137" s="61">
        <f t="shared" si="110"/>
        <v>1.953125</v>
      </c>
      <c r="N137" s="35" t="s">
        <v>81</v>
      </c>
      <c r="O137" s="35">
        <f t="shared" si="104"/>
        <v>0.37918536370662981</v>
      </c>
      <c r="P137" s="35">
        <f t="shared" si="105"/>
        <v>-3.1371441300240406</v>
      </c>
      <c r="Q137" s="35">
        <f t="shared" si="106"/>
        <v>3.3298399390243905</v>
      </c>
      <c r="R137" s="35">
        <f t="shared" si="107"/>
        <v>-1.0478505560803848</v>
      </c>
      <c r="S137" s="35">
        <f t="shared" si="108"/>
        <v>0.4759693833734111</v>
      </c>
      <c r="T137" s="22"/>
      <c r="U137" s="20"/>
    </row>
    <row r="138" spans="1:21" ht="14.5" customHeight="1">
      <c r="A138" s="54" t="s">
        <v>46</v>
      </c>
      <c r="B138" s="46">
        <f t="shared" si="100"/>
        <v>100</v>
      </c>
      <c r="C138" s="62">
        <f t="shared" si="100"/>
        <v>3.7025513378967019</v>
      </c>
      <c r="D138" s="62">
        <f t="shared" si="109"/>
        <v>82.482887367766025</v>
      </c>
      <c r="E138" s="62">
        <f t="shared" si="109"/>
        <v>7.9340385812072185</v>
      </c>
      <c r="F138" s="62">
        <f t="shared" si="109"/>
        <v>4.4803982576229</v>
      </c>
      <c r="G138" s="62">
        <f t="shared" si="109"/>
        <v>1.4001244555071561</v>
      </c>
      <c r="H138" s="46">
        <f t="shared" si="102"/>
        <v>100</v>
      </c>
      <c r="I138" s="62">
        <f t="shared" si="110"/>
        <v>6.1091340450771057</v>
      </c>
      <c r="J138" s="62">
        <f t="shared" si="110"/>
        <v>78.884934756820883</v>
      </c>
      <c r="K138" s="62">
        <f t="shared" si="110"/>
        <v>8.7485172004744953</v>
      </c>
      <c r="L138" s="62">
        <f t="shared" si="110"/>
        <v>4.3890865954922891</v>
      </c>
      <c r="M138" s="62">
        <f t="shared" si="110"/>
        <v>1.8683274021352314</v>
      </c>
      <c r="N138" s="36" t="s">
        <v>81</v>
      </c>
      <c r="O138" s="36">
        <f t="shared" si="104"/>
        <v>2.4065827071804038</v>
      </c>
      <c r="P138" s="36">
        <f t="shared" si="105"/>
        <v>-3.5979526109451427</v>
      </c>
      <c r="Q138" s="36">
        <f t="shared" si="106"/>
        <v>0.81447861926727683</v>
      </c>
      <c r="R138" s="36">
        <f t="shared" si="107"/>
        <v>-9.1311662130610927E-2</v>
      </c>
      <c r="S138" s="36">
        <f t="shared" si="108"/>
        <v>0.46820294662807527</v>
      </c>
      <c r="T138" s="23"/>
      <c r="U138" s="20"/>
    </row>
    <row r="139" spans="1:21" ht="14.5" customHeight="1">
      <c r="A139" s="53" t="s">
        <v>45</v>
      </c>
      <c r="B139" s="48">
        <f t="shared" si="100"/>
        <v>100</v>
      </c>
      <c r="C139" s="61">
        <f t="shared" si="100"/>
        <v>3.989535644211903</v>
      </c>
      <c r="D139" s="61">
        <f t="shared" si="109"/>
        <v>81.491170699803789</v>
      </c>
      <c r="E139" s="61">
        <f t="shared" si="109"/>
        <v>8.6330935251798557</v>
      </c>
      <c r="F139" s="61">
        <f t="shared" si="109"/>
        <v>4.8070634401569654</v>
      </c>
      <c r="G139" s="61">
        <f t="shared" si="109"/>
        <v>1.079136690647482</v>
      </c>
      <c r="H139" s="48">
        <f t="shared" si="102"/>
        <v>100</v>
      </c>
      <c r="I139" s="61">
        <f t="shared" si="110"/>
        <v>4.8824593128390594</v>
      </c>
      <c r="J139" s="61">
        <f t="shared" si="110"/>
        <v>81.977094635322487</v>
      </c>
      <c r="K139" s="61">
        <f t="shared" si="110"/>
        <v>7.0825798673899936</v>
      </c>
      <c r="L139" s="61">
        <f t="shared" si="110"/>
        <v>4.9728752260397826</v>
      </c>
      <c r="M139" s="61">
        <f t="shared" si="110"/>
        <v>1.0849909584086799</v>
      </c>
      <c r="N139" s="35" t="s">
        <v>81</v>
      </c>
      <c r="O139" s="35">
        <f t="shared" si="104"/>
        <v>0.89292366862715644</v>
      </c>
      <c r="P139" s="35">
        <f t="shared" si="105"/>
        <v>0.48592393551869861</v>
      </c>
      <c r="Q139" s="35">
        <f t="shared" si="106"/>
        <v>-1.5505136577898622</v>
      </c>
      <c r="R139" s="35">
        <f t="shared" si="107"/>
        <v>0.1658117858828172</v>
      </c>
      <c r="S139" s="35">
        <f t="shared" si="108"/>
        <v>5.8542677611979066E-3</v>
      </c>
      <c r="T139" s="23"/>
      <c r="U139" s="20"/>
    </row>
    <row r="140" spans="1:21" ht="14.5" customHeight="1">
      <c r="A140" s="54" t="s">
        <v>47</v>
      </c>
      <c r="B140" s="46">
        <f t="shared" si="100"/>
        <v>100</v>
      </c>
      <c r="C140" s="62">
        <f t="shared" si="100"/>
        <v>3.9627039627039626</v>
      </c>
      <c r="D140" s="62">
        <f t="shared" si="109"/>
        <v>81.631701631701631</v>
      </c>
      <c r="E140" s="62">
        <f t="shared" si="109"/>
        <v>8.2983682983682989</v>
      </c>
      <c r="F140" s="62">
        <f t="shared" si="109"/>
        <v>5.174825174825175</v>
      </c>
      <c r="G140" s="62">
        <f t="shared" si="109"/>
        <v>0.93240093240093236</v>
      </c>
      <c r="H140" s="46">
        <f t="shared" si="102"/>
        <v>100</v>
      </c>
      <c r="I140" s="62">
        <f t="shared" si="110"/>
        <v>4.7619047619047619</v>
      </c>
      <c r="J140" s="62">
        <f t="shared" si="110"/>
        <v>81.911375661375658</v>
      </c>
      <c r="K140" s="62">
        <f t="shared" si="110"/>
        <v>8.3002645502645507</v>
      </c>
      <c r="L140" s="62">
        <f t="shared" si="110"/>
        <v>4.4642857142857144</v>
      </c>
      <c r="M140" s="62">
        <f t="shared" si="110"/>
        <v>0.56216931216931221</v>
      </c>
      <c r="N140" s="36" t="s">
        <v>81</v>
      </c>
      <c r="O140" s="36">
        <f t="shared" si="104"/>
        <v>0.79920079920079923</v>
      </c>
      <c r="P140" s="36">
        <f t="shared" si="105"/>
        <v>0.27967402967402677</v>
      </c>
      <c r="Q140" s="36">
        <f t="shared" si="106"/>
        <v>1.8962518962517549E-3</v>
      </c>
      <c r="R140" s="36">
        <f t="shared" si="107"/>
        <v>-0.7105394605394606</v>
      </c>
      <c r="S140" s="36">
        <f t="shared" si="108"/>
        <v>-0.37023162023162015</v>
      </c>
      <c r="T140" s="24"/>
      <c r="U140" s="25"/>
    </row>
    <row r="141" spans="1:21" ht="14.5" customHeight="1">
      <c r="A141" s="53" t="s">
        <v>48</v>
      </c>
      <c r="B141" s="48">
        <f t="shared" si="100"/>
        <v>100</v>
      </c>
      <c r="C141" s="48" t="s">
        <v>34</v>
      </c>
      <c r="D141" s="48" t="s">
        <v>34</v>
      </c>
      <c r="E141" s="48" t="s">
        <v>34</v>
      </c>
      <c r="F141" s="48" t="s">
        <v>34</v>
      </c>
      <c r="G141" s="48" t="s">
        <v>34</v>
      </c>
      <c r="H141" s="48">
        <f t="shared" si="102"/>
        <v>100</v>
      </c>
      <c r="I141" s="48" t="s">
        <v>34</v>
      </c>
      <c r="J141" s="48" t="s">
        <v>34</v>
      </c>
      <c r="K141" s="48" t="s">
        <v>34</v>
      </c>
      <c r="L141" s="48" t="s">
        <v>34</v>
      </c>
      <c r="M141" s="48" t="s">
        <v>34</v>
      </c>
      <c r="N141" s="35" t="s">
        <v>81</v>
      </c>
      <c r="O141" s="48" t="s">
        <v>34</v>
      </c>
      <c r="P141" s="48" t="s">
        <v>34</v>
      </c>
      <c r="Q141" s="48" t="s">
        <v>34</v>
      </c>
      <c r="R141" s="48" t="s">
        <v>34</v>
      </c>
      <c r="S141" s="48" t="s">
        <v>34</v>
      </c>
      <c r="T141" s="24"/>
      <c r="U141" s="25"/>
    </row>
    <row r="142" spans="1:21" ht="14.5" customHeight="1">
      <c r="A142" s="54" t="s">
        <v>49</v>
      </c>
      <c r="B142" s="92">
        <f t="shared" si="100"/>
        <v>100</v>
      </c>
      <c r="C142" s="92" t="s">
        <v>34</v>
      </c>
      <c r="D142" s="92" t="s">
        <v>34</v>
      </c>
      <c r="E142" s="92" t="s">
        <v>34</v>
      </c>
      <c r="F142" s="92" t="s">
        <v>34</v>
      </c>
      <c r="G142" s="92" t="s">
        <v>34</v>
      </c>
      <c r="H142" s="92">
        <f t="shared" si="102"/>
        <v>100</v>
      </c>
      <c r="I142" s="86" t="s">
        <v>34</v>
      </c>
      <c r="J142" s="86" t="s">
        <v>34</v>
      </c>
      <c r="K142" s="86" t="s">
        <v>34</v>
      </c>
      <c r="L142" s="86" t="s">
        <v>34</v>
      </c>
      <c r="M142" s="86" t="s">
        <v>34</v>
      </c>
      <c r="N142" s="87" t="s">
        <v>81</v>
      </c>
      <c r="O142" s="92" t="s">
        <v>34</v>
      </c>
      <c r="P142" s="92" t="s">
        <v>34</v>
      </c>
      <c r="Q142" s="92" t="s">
        <v>34</v>
      </c>
      <c r="R142" s="92" t="s">
        <v>34</v>
      </c>
      <c r="S142" s="92" t="s">
        <v>34</v>
      </c>
      <c r="T142" s="24"/>
      <c r="U142" s="25"/>
    </row>
    <row r="143" spans="1:21" s="27" customFormat="1" ht="14.5" customHeight="1">
      <c r="A143" s="26"/>
      <c r="B143" s="110" t="s">
        <v>60</v>
      </c>
      <c r="C143" s="110"/>
      <c r="D143" s="110"/>
      <c r="E143" s="110"/>
      <c r="F143" s="110"/>
      <c r="G143" s="110"/>
      <c r="H143" s="110" t="s">
        <v>60</v>
      </c>
      <c r="I143" s="110"/>
      <c r="J143" s="110"/>
      <c r="K143" s="110"/>
      <c r="L143" s="110"/>
      <c r="M143" s="110"/>
      <c r="N143" s="110" t="s">
        <v>60</v>
      </c>
      <c r="O143" s="110"/>
      <c r="P143" s="110"/>
      <c r="Q143" s="110"/>
      <c r="R143" s="110"/>
      <c r="S143" s="110"/>
    </row>
    <row r="144" spans="1:21" ht="14.5" customHeight="1">
      <c r="A144" s="55"/>
      <c r="B144" s="99" t="s">
        <v>11</v>
      </c>
      <c r="C144" s="99"/>
      <c r="D144" s="99"/>
      <c r="E144" s="99"/>
      <c r="F144" s="99"/>
      <c r="G144" s="99"/>
      <c r="H144" s="99" t="s">
        <v>11</v>
      </c>
      <c r="I144" s="99"/>
      <c r="J144" s="99"/>
      <c r="K144" s="99"/>
      <c r="L144" s="99"/>
      <c r="M144" s="99"/>
      <c r="N144" s="99" t="s">
        <v>11</v>
      </c>
      <c r="O144" s="99"/>
      <c r="P144" s="99"/>
      <c r="Q144" s="99"/>
      <c r="R144" s="99"/>
      <c r="S144" s="99"/>
    </row>
    <row r="145" spans="1:21" ht="14.5" customHeight="1">
      <c r="A145" s="43" t="s">
        <v>2</v>
      </c>
      <c r="B145" s="94">
        <f>SUM(B146:B156)</f>
        <v>43890</v>
      </c>
      <c r="C145" s="94">
        <f>SUM(C146:C156)</f>
        <v>2450</v>
      </c>
      <c r="D145" s="94">
        <f t="shared" ref="D145:G145" si="111">SUM(D146:D156)</f>
        <v>29538</v>
      </c>
      <c r="E145" s="94">
        <f t="shared" si="111"/>
        <v>1936</v>
      </c>
      <c r="F145" s="94">
        <f t="shared" si="111"/>
        <v>2403</v>
      </c>
      <c r="G145" s="94">
        <f t="shared" si="111"/>
        <v>844</v>
      </c>
      <c r="H145" s="94">
        <f>SUM(H146:H156)</f>
        <v>53169</v>
      </c>
      <c r="I145" s="94">
        <v>4107</v>
      </c>
      <c r="J145" s="94">
        <v>38118</v>
      </c>
      <c r="K145" s="94">
        <v>3360</v>
      </c>
      <c r="L145" s="94">
        <v>2997</v>
      </c>
      <c r="M145" s="94">
        <v>4587</v>
      </c>
      <c r="N145" s="93">
        <f t="shared" ref="N145:N156" si="112">H145-B145</f>
        <v>9279</v>
      </c>
      <c r="O145" s="93">
        <f t="shared" ref="O145:O154" si="113">I145-C145</f>
        <v>1657</v>
      </c>
      <c r="P145" s="93">
        <f t="shared" ref="P145:P154" si="114">J145-D145</f>
        <v>8580</v>
      </c>
      <c r="Q145" s="93">
        <f t="shared" ref="Q145:Q154" si="115">K145-E145</f>
        <v>1424</v>
      </c>
      <c r="R145" s="93">
        <f t="shared" ref="R145:R154" si="116">L145-F145</f>
        <v>594</v>
      </c>
      <c r="S145" s="93">
        <f t="shared" ref="S145:S154" si="117">M145-G145</f>
        <v>3743</v>
      </c>
    </row>
    <row r="146" spans="1:21" ht="14.5" customHeight="1">
      <c r="A146" s="54" t="s">
        <v>38</v>
      </c>
      <c r="B146" s="46">
        <v>971</v>
      </c>
      <c r="C146" s="46" t="s">
        <v>34</v>
      </c>
      <c r="D146" s="46" t="s">
        <v>34</v>
      </c>
      <c r="E146" s="46" t="s">
        <v>34</v>
      </c>
      <c r="F146" s="46" t="s">
        <v>34</v>
      </c>
      <c r="G146" s="46" t="s">
        <v>34</v>
      </c>
      <c r="H146" s="46">
        <v>1474</v>
      </c>
      <c r="I146" s="46" t="s">
        <v>34</v>
      </c>
      <c r="J146" s="46" t="s">
        <v>34</v>
      </c>
      <c r="K146" s="46" t="s">
        <v>34</v>
      </c>
      <c r="L146" s="46" t="s">
        <v>34</v>
      </c>
      <c r="M146" s="46" t="s">
        <v>34</v>
      </c>
      <c r="N146" s="32">
        <f t="shared" si="112"/>
        <v>503</v>
      </c>
      <c r="O146" s="46" t="s">
        <v>34</v>
      </c>
      <c r="P146" s="46" t="s">
        <v>34</v>
      </c>
      <c r="Q146" s="46" t="s">
        <v>34</v>
      </c>
      <c r="R146" s="46" t="s">
        <v>34</v>
      </c>
      <c r="S146" s="46" t="s">
        <v>34</v>
      </c>
    </row>
    <row r="147" spans="1:21" ht="14.5" customHeight="1">
      <c r="A147" s="53" t="s">
        <v>40</v>
      </c>
      <c r="B147" s="48">
        <v>4638</v>
      </c>
      <c r="C147" s="48" t="s">
        <v>34</v>
      </c>
      <c r="D147" s="48" t="s">
        <v>34</v>
      </c>
      <c r="E147" s="48" t="s">
        <v>34</v>
      </c>
      <c r="F147" s="48" t="s">
        <v>34</v>
      </c>
      <c r="G147" s="48" t="s">
        <v>34</v>
      </c>
      <c r="H147" s="48">
        <v>5029</v>
      </c>
      <c r="I147" s="48" t="s">
        <v>34</v>
      </c>
      <c r="J147" s="48" t="s">
        <v>34</v>
      </c>
      <c r="K147" s="48" t="s">
        <v>34</v>
      </c>
      <c r="L147" s="48" t="s">
        <v>34</v>
      </c>
      <c r="M147" s="48" t="s">
        <v>34</v>
      </c>
      <c r="N147" s="33">
        <f t="shared" si="112"/>
        <v>391</v>
      </c>
      <c r="O147" s="48" t="s">
        <v>34</v>
      </c>
      <c r="P147" s="48" t="s">
        <v>34</v>
      </c>
      <c r="Q147" s="48" t="s">
        <v>34</v>
      </c>
      <c r="R147" s="48" t="s">
        <v>34</v>
      </c>
      <c r="S147" s="48" t="s">
        <v>34</v>
      </c>
    </row>
    <row r="148" spans="1:21" ht="14.5" customHeight="1">
      <c r="A148" s="54" t="s">
        <v>41</v>
      </c>
      <c r="B148" s="46">
        <f t="shared" ref="B148:B149" si="118">SUM(C148:G148)</f>
        <v>5509</v>
      </c>
      <c r="C148" s="46">
        <v>452</v>
      </c>
      <c r="D148" s="46">
        <v>4129</v>
      </c>
      <c r="E148" s="46">
        <v>396</v>
      </c>
      <c r="F148" s="46">
        <v>260</v>
      </c>
      <c r="G148" s="46">
        <v>272</v>
      </c>
      <c r="H148" s="46">
        <f t="shared" ref="H148:H149" si="119">SUM(I148:M148)</f>
        <v>8214</v>
      </c>
      <c r="I148" s="46">
        <v>773</v>
      </c>
      <c r="J148" s="46">
        <v>5955</v>
      </c>
      <c r="K148" s="46">
        <v>634</v>
      </c>
      <c r="L148" s="46">
        <v>299</v>
      </c>
      <c r="M148" s="46">
        <v>553</v>
      </c>
      <c r="N148" s="32">
        <f t="shared" si="112"/>
        <v>2705</v>
      </c>
      <c r="O148" s="32">
        <f t="shared" si="113"/>
        <v>321</v>
      </c>
      <c r="P148" s="32">
        <f t="shared" si="114"/>
        <v>1826</v>
      </c>
      <c r="Q148" s="32">
        <f t="shared" si="115"/>
        <v>238</v>
      </c>
      <c r="R148" s="32">
        <f t="shared" si="116"/>
        <v>39</v>
      </c>
      <c r="S148" s="32">
        <f t="shared" si="117"/>
        <v>281</v>
      </c>
    </row>
    <row r="149" spans="1:21" ht="14.5" customHeight="1">
      <c r="A149" s="53" t="s">
        <v>42</v>
      </c>
      <c r="B149" s="48">
        <f t="shared" si="118"/>
        <v>4641</v>
      </c>
      <c r="C149" s="48">
        <v>439</v>
      </c>
      <c r="D149" s="48">
        <v>3461</v>
      </c>
      <c r="E149" s="48">
        <v>345</v>
      </c>
      <c r="F149" s="48">
        <v>237</v>
      </c>
      <c r="G149" s="48">
        <v>159</v>
      </c>
      <c r="H149" s="48">
        <f t="shared" si="119"/>
        <v>6236</v>
      </c>
      <c r="I149" s="48">
        <v>678</v>
      </c>
      <c r="J149" s="48">
        <v>4404</v>
      </c>
      <c r="K149" s="48">
        <v>456</v>
      </c>
      <c r="L149" s="48">
        <v>348</v>
      </c>
      <c r="M149" s="48">
        <v>350</v>
      </c>
      <c r="N149" s="33">
        <f t="shared" si="112"/>
        <v>1595</v>
      </c>
      <c r="O149" s="33">
        <f t="shared" si="113"/>
        <v>239</v>
      </c>
      <c r="P149" s="33">
        <f t="shared" si="114"/>
        <v>943</v>
      </c>
      <c r="Q149" s="33">
        <f t="shared" si="115"/>
        <v>111</v>
      </c>
      <c r="R149" s="33">
        <f t="shared" si="116"/>
        <v>111</v>
      </c>
      <c r="S149" s="33">
        <f t="shared" si="117"/>
        <v>191</v>
      </c>
    </row>
    <row r="150" spans="1:21" ht="14.5" customHeight="1">
      <c r="A150" s="54" t="s">
        <v>43</v>
      </c>
      <c r="B150" s="46">
        <f>SUM(C150:G150)</f>
        <v>4568</v>
      </c>
      <c r="C150" s="46">
        <v>351</v>
      </c>
      <c r="D150" s="46">
        <v>3534</v>
      </c>
      <c r="E150" s="46">
        <v>287</v>
      </c>
      <c r="F150" s="46">
        <v>285</v>
      </c>
      <c r="G150" s="46">
        <v>111</v>
      </c>
      <c r="H150" s="46">
        <f>SUM(I150:M150)</f>
        <v>5474</v>
      </c>
      <c r="I150" s="46">
        <v>579</v>
      </c>
      <c r="J150" s="46">
        <v>3878</v>
      </c>
      <c r="K150" s="46">
        <v>423</v>
      </c>
      <c r="L150" s="46">
        <v>303</v>
      </c>
      <c r="M150" s="46">
        <v>291</v>
      </c>
      <c r="N150" s="32">
        <f t="shared" si="112"/>
        <v>906</v>
      </c>
      <c r="O150" s="32">
        <f t="shared" si="113"/>
        <v>228</v>
      </c>
      <c r="P150" s="32">
        <f t="shared" si="114"/>
        <v>344</v>
      </c>
      <c r="Q150" s="32">
        <f t="shared" si="115"/>
        <v>136</v>
      </c>
      <c r="R150" s="32">
        <f t="shared" si="116"/>
        <v>18</v>
      </c>
      <c r="S150" s="32">
        <f t="shared" si="117"/>
        <v>180</v>
      </c>
    </row>
    <row r="151" spans="1:21" ht="14.5" customHeight="1">
      <c r="A151" s="53" t="s">
        <v>44</v>
      </c>
      <c r="B151" s="48">
        <f t="shared" ref="B151:B153" si="120">SUM(C151:G151)</f>
        <v>5922</v>
      </c>
      <c r="C151" s="48">
        <v>337</v>
      </c>
      <c r="D151" s="48">
        <v>4823</v>
      </c>
      <c r="E151" s="48">
        <v>249</v>
      </c>
      <c r="F151" s="48">
        <v>391</v>
      </c>
      <c r="G151" s="48">
        <v>122</v>
      </c>
      <c r="H151" s="48">
        <f t="shared" ref="H151:H154" si="121">SUM(I151:M151)</f>
        <v>5606</v>
      </c>
      <c r="I151" s="48">
        <v>497</v>
      </c>
      <c r="J151" s="48">
        <v>4240</v>
      </c>
      <c r="K151" s="48">
        <v>306</v>
      </c>
      <c r="L151" s="48">
        <v>358</v>
      </c>
      <c r="M151" s="48">
        <v>205</v>
      </c>
      <c r="N151" s="33">
        <f t="shared" si="112"/>
        <v>-316</v>
      </c>
      <c r="O151" s="33">
        <f t="shared" si="113"/>
        <v>160</v>
      </c>
      <c r="P151" s="33">
        <f t="shared" si="114"/>
        <v>-583</v>
      </c>
      <c r="Q151" s="33">
        <f t="shared" si="115"/>
        <v>57</v>
      </c>
      <c r="R151" s="33">
        <f t="shared" si="116"/>
        <v>-33</v>
      </c>
      <c r="S151" s="33">
        <f t="shared" si="117"/>
        <v>83</v>
      </c>
    </row>
    <row r="152" spans="1:21" ht="14.5" customHeight="1">
      <c r="A152" s="54" t="s">
        <v>46</v>
      </c>
      <c r="B152" s="46">
        <f t="shared" si="120"/>
        <v>6593</v>
      </c>
      <c r="C152" s="46">
        <v>344</v>
      </c>
      <c r="D152" s="46">
        <v>5390</v>
      </c>
      <c r="E152" s="46">
        <v>248</v>
      </c>
      <c r="F152" s="46">
        <v>522</v>
      </c>
      <c r="G152" s="46">
        <v>89</v>
      </c>
      <c r="H152" s="46">
        <f t="shared" si="121"/>
        <v>6596</v>
      </c>
      <c r="I152" s="46">
        <v>491</v>
      </c>
      <c r="J152" s="46">
        <v>5201</v>
      </c>
      <c r="K152" s="46">
        <v>263</v>
      </c>
      <c r="L152" s="46">
        <v>479</v>
      </c>
      <c r="M152" s="46">
        <v>162</v>
      </c>
      <c r="N152" s="32">
        <f t="shared" si="112"/>
        <v>3</v>
      </c>
      <c r="O152" s="32">
        <f t="shared" si="113"/>
        <v>147</v>
      </c>
      <c r="P152" s="32">
        <f t="shared" si="114"/>
        <v>-189</v>
      </c>
      <c r="Q152" s="32">
        <f t="shared" si="115"/>
        <v>15</v>
      </c>
      <c r="R152" s="32">
        <f t="shared" si="116"/>
        <v>-43</v>
      </c>
      <c r="S152" s="32">
        <f t="shared" si="117"/>
        <v>73</v>
      </c>
    </row>
    <row r="153" spans="1:21" ht="14.5" customHeight="1">
      <c r="A153" s="53" t="s">
        <v>45</v>
      </c>
      <c r="B153" s="48">
        <f t="shared" si="120"/>
        <v>5837</v>
      </c>
      <c r="C153" s="48">
        <v>302</v>
      </c>
      <c r="D153" s="48">
        <v>4836</v>
      </c>
      <c r="E153" s="48">
        <v>242</v>
      </c>
      <c r="F153" s="48">
        <v>392</v>
      </c>
      <c r="G153" s="48">
        <v>65</v>
      </c>
      <c r="H153" s="48">
        <f t="shared" si="121"/>
        <v>6304</v>
      </c>
      <c r="I153" s="48">
        <v>432</v>
      </c>
      <c r="J153" s="48">
        <v>5086</v>
      </c>
      <c r="K153" s="48">
        <v>244</v>
      </c>
      <c r="L153" s="48">
        <v>451</v>
      </c>
      <c r="M153" s="48">
        <v>91</v>
      </c>
      <c r="N153" s="33">
        <f t="shared" si="112"/>
        <v>467</v>
      </c>
      <c r="O153" s="33">
        <f t="shared" si="113"/>
        <v>130</v>
      </c>
      <c r="P153" s="33">
        <f t="shared" si="114"/>
        <v>250</v>
      </c>
      <c r="Q153" s="33">
        <f t="shared" si="115"/>
        <v>2</v>
      </c>
      <c r="R153" s="33">
        <f t="shared" si="116"/>
        <v>59</v>
      </c>
      <c r="S153" s="33">
        <f t="shared" si="117"/>
        <v>26</v>
      </c>
    </row>
    <row r="154" spans="1:21" ht="14.5" customHeight="1">
      <c r="A154" s="54" t="s">
        <v>47</v>
      </c>
      <c r="B154" s="46">
        <f>SUM(C154:G154)</f>
        <v>4101</v>
      </c>
      <c r="C154" s="46">
        <v>225</v>
      </c>
      <c r="D154" s="46">
        <v>3365</v>
      </c>
      <c r="E154" s="46">
        <v>169</v>
      </c>
      <c r="F154" s="46">
        <v>316</v>
      </c>
      <c r="G154" s="46">
        <v>26</v>
      </c>
      <c r="H154" s="46">
        <f t="shared" si="121"/>
        <v>5564</v>
      </c>
      <c r="I154" s="46">
        <v>336</v>
      </c>
      <c r="J154" s="46">
        <v>4626</v>
      </c>
      <c r="K154" s="46">
        <v>227</v>
      </c>
      <c r="L154" s="46">
        <v>341</v>
      </c>
      <c r="M154" s="46">
        <v>34</v>
      </c>
      <c r="N154" s="32">
        <f t="shared" si="112"/>
        <v>1463</v>
      </c>
      <c r="O154" s="32">
        <f t="shared" si="113"/>
        <v>111</v>
      </c>
      <c r="P154" s="32">
        <f t="shared" si="114"/>
        <v>1261</v>
      </c>
      <c r="Q154" s="32">
        <f t="shared" si="115"/>
        <v>58</v>
      </c>
      <c r="R154" s="32">
        <f t="shared" si="116"/>
        <v>25</v>
      </c>
      <c r="S154" s="32">
        <f t="shared" si="117"/>
        <v>8</v>
      </c>
    </row>
    <row r="155" spans="1:21" ht="14.5" customHeight="1">
      <c r="A155" s="53" t="s">
        <v>48</v>
      </c>
      <c r="B155" s="48">
        <v>1035</v>
      </c>
      <c r="C155" s="48" t="s">
        <v>34</v>
      </c>
      <c r="D155" s="48" t="s">
        <v>34</v>
      </c>
      <c r="E155" s="48" t="s">
        <v>34</v>
      </c>
      <c r="F155" s="48" t="s">
        <v>34</v>
      </c>
      <c r="G155" s="48" t="s">
        <v>34</v>
      </c>
      <c r="H155" s="48">
        <v>2494</v>
      </c>
      <c r="I155" s="48" t="s">
        <v>34</v>
      </c>
      <c r="J155" s="48" t="s">
        <v>34</v>
      </c>
      <c r="K155" s="48" t="s">
        <v>34</v>
      </c>
      <c r="L155" s="48" t="s">
        <v>34</v>
      </c>
      <c r="M155" s="48" t="s">
        <v>34</v>
      </c>
      <c r="N155" s="33">
        <f t="shared" si="112"/>
        <v>1459</v>
      </c>
      <c r="O155" s="48" t="s">
        <v>34</v>
      </c>
      <c r="P155" s="48" t="s">
        <v>34</v>
      </c>
      <c r="Q155" s="48" t="s">
        <v>34</v>
      </c>
      <c r="R155" s="48" t="s">
        <v>34</v>
      </c>
      <c r="S155" s="48" t="s">
        <v>34</v>
      </c>
    </row>
    <row r="156" spans="1:21" ht="14.5" customHeight="1">
      <c r="A156" s="54" t="s">
        <v>49</v>
      </c>
      <c r="B156" s="45">
        <v>75</v>
      </c>
      <c r="C156" s="45" t="s">
        <v>34</v>
      </c>
      <c r="D156" s="45" t="s">
        <v>34</v>
      </c>
      <c r="E156" s="45" t="s">
        <v>34</v>
      </c>
      <c r="F156" s="45" t="s">
        <v>34</v>
      </c>
      <c r="G156" s="45" t="s">
        <v>34</v>
      </c>
      <c r="H156" s="45">
        <v>178</v>
      </c>
      <c r="I156" s="45" t="s">
        <v>34</v>
      </c>
      <c r="J156" s="45" t="s">
        <v>34</v>
      </c>
      <c r="K156" s="45" t="s">
        <v>34</v>
      </c>
      <c r="L156" s="45" t="s">
        <v>34</v>
      </c>
      <c r="M156" s="45" t="s">
        <v>34</v>
      </c>
      <c r="N156" s="34">
        <f t="shared" si="112"/>
        <v>103</v>
      </c>
      <c r="O156" s="45" t="s">
        <v>34</v>
      </c>
      <c r="P156" s="45" t="s">
        <v>34</v>
      </c>
      <c r="Q156" s="45" t="s">
        <v>34</v>
      </c>
      <c r="R156" s="45" t="s">
        <v>34</v>
      </c>
      <c r="S156" s="45" t="s">
        <v>34</v>
      </c>
    </row>
    <row r="157" spans="1:21" ht="14.5" customHeight="1">
      <c r="A157" s="16"/>
      <c r="B157" s="109" t="s">
        <v>12</v>
      </c>
      <c r="C157" s="109"/>
      <c r="D157" s="109"/>
      <c r="E157" s="109"/>
      <c r="F157" s="109"/>
      <c r="G157" s="109"/>
      <c r="H157" s="109" t="s">
        <v>12</v>
      </c>
      <c r="I157" s="109"/>
      <c r="J157" s="109"/>
      <c r="K157" s="109"/>
      <c r="L157" s="109"/>
      <c r="M157" s="109"/>
      <c r="N157" s="109" t="s">
        <v>82</v>
      </c>
      <c r="O157" s="109"/>
      <c r="P157" s="109"/>
      <c r="Q157" s="109"/>
      <c r="R157" s="109"/>
      <c r="S157" s="109"/>
      <c r="T157" s="17"/>
      <c r="U157" s="18"/>
    </row>
    <row r="158" spans="1:21" ht="14.5" customHeight="1">
      <c r="A158" s="43" t="s">
        <v>2</v>
      </c>
      <c r="B158" s="48">
        <f t="shared" ref="B158:C169" si="122">B145*100/$B145</f>
        <v>100</v>
      </c>
      <c r="C158" s="61">
        <f t="shared" si="122"/>
        <v>5.5821371610845292</v>
      </c>
      <c r="D158" s="61">
        <f t="shared" ref="D158:G158" si="123">D145*100/$B145</f>
        <v>67.300068352699938</v>
      </c>
      <c r="E158" s="61">
        <f t="shared" si="123"/>
        <v>4.4110275689223055</v>
      </c>
      <c r="F158" s="61">
        <f t="shared" si="123"/>
        <v>5.4750512645249492</v>
      </c>
      <c r="G158" s="61">
        <f t="shared" si="123"/>
        <v>1.9229892914103441</v>
      </c>
      <c r="H158" s="48">
        <f t="shared" ref="H158:H169" si="124">H145*100/$H145</f>
        <v>100</v>
      </c>
      <c r="I158" s="61">
        <f t="shared" ref="I158:M158" si="125">I145*100/$H145</f>
        <v>7.7244258872651361</v>
      </c>
      <c r="J158" s="61">
        <f t="shared" si="125"/>
        <v>71.69215144162952</v>
      </c>
      <c r="K158" s="61">
        <f t="shared" si="125"/>
        <v>6.3194718727077808</v>
      </c>
      <c r="L158" s="61">
        <f t="shared" si="125"/>
        <v>5.6367432150313155</v>
      </c>
      <c r="M158" s="61">
        <f t="shared" si="125"/>
        <v>8.627207583366248</v>
      </c>
      <c r="N158" s="35" t="s">
        <v>81</v>
      </c>
      <c r="O158" s="35">
        <f t="shared" ref="O158:O167" si="126">I158-C158</f>
        <v>2.142288726180607</v>
      </c>
      <c r="P158" s="35">
        <f t="shared" ref="P158:P167" si="127">J158-D158</f>
        <v>4.3920830889295814</v>
      </c>
      <c r="Q158" s="35">
        <f t="shared" ref="Q158:Q167" si="128">K158-E158</f>
        <v>1.9084443037854752</v>
      </c>
      <c r="R158" s="35">
        <f t="shared" ref="R158:R167" si="129">L158-F158</f>
        <v>0.16169195050636631</v>
      </c>
      <c r="S158" s="35">
        <f t="shared" ref="S158:S167" si="130">M158-G158</f>
        <v>6.7042182919559039</v>
      </c>
      <c r="T158" s="19"/>
      <c r="U158" s="20"/>
    </row>
    <row r="159" spans="1:21" ht="14.5" customHeight="1">
      <c r="A159" s="54" t="s">
        <v>38</v>
      </c>
      <c r="B159" s="46">
        <f t="shared" si="122"/>
        <v>100</v>
      </c>
      <c r="C159" s="46" t="s">
        <v>34</v>
      </c>
      <c r="D159" s="46" t="s">
        <v>34</v>
      </c>
      <c r="E159" s="46" t="s">
        <v>34</v>
      </c>
      <c r="F159" s="46" t="s">
        <v>34</v>
      </c>
      <c r="G159" s="46" t="s">
        <v>34</v>
      </c>
      <c r="H159" s="46">
        <f t="shared" si="124"/>
        <v>100</v>
      </c>
      <c r="I159" s="65" t="s">
        <v>34</v>
      </c>
      <c r="J159" s="65" t="s">
        <v>34</v>
      </c>
      <c r="K159" s="65" t="s">
        <v>34</v>
      </c>
      <c r="L159" s="65" t="s">
        <v>34</v>
      </c>
      <c r="M159" s="65" t="s">
        <v>34</v>
      </c>
      <c r="N159" s="36" t="s">
        <v>81</v>
      </c>
      <c r="O159" s="46" t="s">
        <v>34</v>
      </c>
      <c r="P159" s="46" t="s">
        <v>34</v>
      </c>
      <c r="Q159" s="46" t="s">
        <v>34</v>
      </c>
      <c r="R159" s="46" t="s">
        <v>34</v>
      </c>
      <c r="S159" s="46" t="s">
        <v>34</v>
      </c>
      <c r="T159" s="21"/>
      <c r="U159" s="20"/>
    </row>
    <row r="160" spans="1:21" ht="14.5" customHeight="1">
      <c r="A160" s="53" t="s">
        <v>40</v>
      </c>
      <c r="B160" s="48">
        <f t="shared" si="122"/>
        <v>100</v>
      </c>
      <c r="C160" s="48" t="s">
        <v>34</v>
      </c>
      <c r="D160" s="48" t="s">
        <v>34</v>
      </c>
      <c r="E160" s="48" t="s">
        <v>34</v>
      </c>
      <c r="F160" s="48" t="s">
        <v>34</v>
      </c>
      <c r="G160" s="48" t="s">
        <v>34</v>
      </c>
      <c r="H160" s="48">
        <f t="shared" si="124"/>
        <v>100</v>
      </c>
      <c r="I160" s="48" t="s">
        <v>34</v>
      </c>
      <c r="J160" s="48" t="s">
        <v>34</v>
      </c>
      <c r="K160" s="48" t="s">
        <v>34</v>
      </c>
      <c r="L160" s="48" t="s">
        <v>34</v>
      </c>
      <c r="M160" s="48" t="s">
        <v>34</v>
      </c>
      <c r="N160" s="35" t="s">
        <v>81</v>
      </c>
      <c r="O160" s="48" t="s">
        <v>34</v>
      </c>
      <c r="P160" s="48" t="s">
        <v>34</v>
      </c>
      <c r="Q160" s="48" t="s">
        <v>34</v>
      </c>
      <c r="R160" s="48" t="s">
        <v>34</v>
      </c>
      <c r="S160" s="48" t="s">
        <v>34</v>
      </c>
      <c r="T160" s="22"/>
      <c r="U160" s="20"/>
    </row>
    <row r="161" spans="1:21" ht="14.5" customHeight="1">
      <c r="A161" s="54" t="s">
        <v>41</v>
      </c>
      <c r="B161" s="46">
        <f t="shared" si="122"/>
        <v>100</v>
      </c>
      <c r="C161" s="62">
        <f t="shared" si="122"/>
        <v>8.204755854056998</v>
      </c>
      <c r="D161" s="62">
        <f t="shared" ref="D161:G167" si="131">D148*100/$B148</f>
        <v>74.950081684516249</v>
      </c>
      <c r="E161" s="62">
        <f t="shared" si="131"/>
        <v>7.1882374296605551</v>
      </c>
      <c r="F161" s="62">
        <f t="shared" si="131"/>
        <v>4.7195498275549097</v>
      </c>
      <c r="G161" s="62">
        <f t="shared" si="131"/>
        <v>4.9373752042112908</v>
      </c>
      <c r="H161" s="46">
        <f t="shared" si="124"/>
        <v>100</v>
      </c>
      <c r="I161" s="62">
        <f t="shared" ref="I161:M167" si="132">I148*100/$H148</f>
        <v>9.4107621134648163</v>
      </c>
      <c r="J161" s="62">
        <f t="shared" si="132"/>
        <v>72.498173849525202</v>
      </c>
      <c r="K161" s="62">
        <f t="shared" si="132"/>
        <v>7.7185293401509618</v>
      </c>
      <c r="L161" s="62">
        <f t="shared" si="132"/>
        <v>3.6401266130995862</v>
      </c>
      <c r="M161" s="62">
        <f t="shared" si="132"/>
        <v>6.7324080837594353</v>
      </c>
      <c r="N161" s="36" t="s">
        <v>81</v>
      </c>
      <c r="O161" s="36">
        <f t="shared" si="126"/>
        <v>1.2060062594078182</v>
      </c>
      <c r="P161" s="36">
        <f t="shared" si="127"/>
        <v>-2.4519078349910473</v>
      </c>
      <c r="Q161" s="36">
        <f t="shared" si="128"/>
        <v>0.53029191049040669</v>
      </c>
      <c r="R161" s="36">
        <f t="shared" si="129"/>
        <v>-1.0794232144553235</v>
      </c>
      <c r="S161" s="36">
        <f t="shared" si="130"/>
        <v>1.7950328795481445</v>
      </c>
      <c r="T161" s="23"/>
      <c r="U161" s="20"/>
    </row>
    <row r="162" spans="1:21" ht="14.5" customHeight="1">
      <c r="A162" s="53" t="s">
        <v>42</v>
      </c>
      <c r="B162" s="48">
        <f t="shared" si="122"/>
        <v>100</v>
      </c>
      <c r="C162" s="61">
        <f t="shared" si="122"/>
        <v>9.4591682826976946</v>
      </c>
      <c r="D162" s="61">
        <f t="shared" si="131"/>
        <v>74.574445162680462</v>
      </c>
      <c r="E162" s="61">
        <f t="shared" si="131"/>
        <v>7.4337427278603752</v>
      </c>
      <c r="F162" s="61">
        <f t="shared" si="131"/>
        <v>5.106658047834518</v>
      </c>
      <c r="G162" s="61">
        <f t="shared" si="131"/>
        <v>3.4259857789269552</v>
      </c>
      <c r="H162" s="48">
        <f t="shared" si="124"/>
        <v>100</v>
      </c>
      <c r="I162" s="61">
        <f t="shared" si="132"/>
        <v>10.872354073123796</v>
      </c>
      <c r="J162" s="61">
        <f t="shared" si="132"/>
        <v>70.622193713919174</v>
      </c>
      <c r="K162" s="61">
        <f t="shared" si="132"/>
        <v>7.3123797305965361</v>
      </c>
      <c r="L162" s="61">
        <f t="shared" si="132"/>
        <v>5.580500320718409</v>
      </c>
      <c r="M162" s="61">
        <f t="shared" si="132"/>
        <v>5.6125721616420785</v>
      </c>
      <c r="N162" s="35" t="s">
        <v>81</v>
      </c>
      <c r="O162" s="35">
        <f t="shared" si="126"/>
        <v>1.4131857904261018</v>
      </c>
      <c r="P162" s="35">
        <f t="shared" si="127"/>
        <v>-3.9522514487612881</v>
      </c>
      <c r="Q162" s="35">
        <f t="shared" si="128"/>
        <v>-0.12136299726383903</v>
      </c>
      <c r="R162" s="35">
        <f t="shared" si="129"/>
        <v>0.47384227288389091</v>
      </c>
      <c r="S162" s="35">
        <f t="shared" si="130"/>
        <v>2.1865863827151233</v>
      </c>
      <c r="T162" s="23"/>
      <c r="U162" s="20"/>
    </row>
    <row r="163" spans="1:21" ht="14.5" customHeight="1">
      <c r="A163" s="54" t="s">
        <v>43</v>
      </c>
      <c r="B163" s="46">
        <f t="shared" si="122"/>
        <v>100</v>
      </c>
      <c r="C163" s="62">
        <f t="shared" si="122"/>
        <v>7.6838879159369524</v>
      </c>
      <c r="D163" s="62">
        <f t="shared" si="131"/>
        <v>77.364273204903682</v>
      </c>
      <c r="E163" s="62">
        <f t="shared" si="131"/>
        <v>6.2828371278458848</v>
      </c>
      <c r="F163" s="62">
        <f t="shared" si="131"/>
        <v>6.2390542907180384</v>
      </c>
      <c r="G163" s="62">
        <f t="shared" si="131"/>
        <v>2.4299474605954465</v>
      </c>
      <c r="H163" s="46">
        <f t="shared" si="124"/>
        <v>100</v>
      </c>
      <c r="I163" s="62">
        <f t="shared" si="132"/>
        <v>10.577274388016075</v>
      </c>
      <c r="J163" s="62">
        <f t="shared" si="132"/>
        <v>70.843989769820965</v>
      </c>
      <c r="K163" s="62">
        <f t="shared" si="132"/>
        <v>7.7274388016075992</v>
      </c>
      <c r="L163" s="62">
        <f t="shared" si="132"/>
        <v>5.5352575812933873</v>
      </c>
      <c r="M163" s="62">
        <f t="shared" si="132"/>
        <v>5.3160394592619653</v>
      </c>
      <c r="N163" s="36" t="s">
        <v>81</v>
      </c>
      <c r="O163" s="36">
        <f t="shared" si="126"/>
        <v>2.8933864720791229</v>
      </c>
      <c r="P163" s="36">
        <f t="shared" si="127"/>
        <v>-6.5202834350827175</v>
      </c>
      <c r="Q163" s="36">
        <f t="shared" si="128"/>
        <v>1.4446016737617144</v>
      </c>
      <c r="R163" s="36">
        <f t="shared" si="129"/>
        <v>-0.70379670942465111</v>
      </c>
      <c r="S163" s="36">
        <f t="shared" si="130"/>
        <v>2.8860919986665188</v>
      </c>
      <c r="T163" s="21"/>
      <c r="U163" s="20"/>
    </row>
    <row r="164" spans="1:21" ht="14.5" customHeight="1">
      <c r="A164" s="53" t="s">
        <v>44</v>
      </c>
      <c r="B164" s="48">
        <f t="shared" si="122"/>
        <v>100</v>
      </c>
      <c r="C164" s="61">
        <f t="shared" si="122"/>
        <v>5.6906450523471799</v>
      </c>
      <c r="D164" s="61">
        <f t="shared" si="131"/>
        <v>81.442080378250594</v>
      </c>
      <c r="E164" s="61">
        <f t="shared" si="131"/>
        <v>4.2046605876393111</v>
      </c>
      <c r="F164" s="61">
        <f t="shared" si="131"/>
        <v>6.6024991556906452</v>
      </c>
      <c r="G164" s="61">
        <f t="shared" si="131"/>
        <v>2.0601148260722728</v>
      </c>
      <c r="H164" s="48">
        <f t="shared" si="124"/>
        <v>100</v>
      </c>
      <c r="I164" s="61">
        <f t="shared" si="132"/>
        <v>8.8655012486621469</v>
      </c>
      <c r="J164" s="61">
        <f t="shared" si="132"/>
        <v>75.633250089190156</v>
      </c>
      <c r="K164" s="61">
        <f t="shared" si="132"/>
        <v>5.4584373885123085</v>
      </c>
      <c r="L164" s="61">
        <f t="shared" si="132"/>
        <v>6.3860149839457723</v>
      </c>
      <c r="M164" s="61">
        <f t="shared" si="132"/>
        <v>3.6567962896896185</v>
      </c>
      <c r="N164" s="35" t="s">
        <v>81</v>
      </c>
      <c r="O164" s="35">
        <f t="shared" si="126"/>
        <v>3.1748561963149671</v>
      </c>
      <c r="P164" s="35">
        <f t="shared" si="127"/>
        <v>-5.8088302890604382</v>
      </c>
      <c r="Q164" s="35">
        <f t="shared" si="128"/>
        <v>1.2537768008729975</v>
      </c>
      <c r="R164" s="35">
        <f t="shared" si="129"/>
        <v>-0.21648417174487289</v>
      </c>
      <c r="S164" s="35">
        <f t="shared" si="130"/>
        <v>1.5966814636173456</v>
      </c>
      <c r="T164" s="22"/>
      <c r="U164" s="20"/>
    </row>
    <row r="165" spans="1:21" ht="14.5" customHeight="1">
      <c r="A165" s="54" t="s">
        <v>46</v>
      </c>
      <c r="B165" s="46">
        <f t="shared" si="122"/>
        <v>100</v>
      </c>
      <c r="C165" s="62">
        <f t="shared" si="122"/>
        <v>5.2176550887304716</v>
      </c>
      <c r="D165" s="62">
        <f t="shared" si="131"/>
        <v>81.753374791445466</v>
      </c>
      <c r="E165" s="62">
        <f t="shared" si="131"/>
        <v>3.7615652965266193</v>
      </c>
      <c r="F165" s="62">
        <f t="shared" si="131"/>
        <v>7.9174882451084487</v>
      </c>
      <c r="G165" s="62">
        <f t="shared" si="131"/>
        <v>1.3499165781889884</v>
      </c>
      <c r="H165" s="46">
        <f t="shared" si="124"/>
        <v>100</v>
      </c>
      <c r="I165" s="62">
        <f t="shared" si="132"/>
        <v>7.4439053972104308</v>
      </c>
      <c r="J165" s="62">
        <f t="shared" si="132"/>
        <v>78.850818677986652</v>
      </c>
      <c r="K165" s="62">
        <f t="shared" si="132"/>
        <v>3.9872650090964221</v>
      </c>
      <c r="L165" s="62">
        <f t="shared" si="132"/>
        <v>7.2619769557307459</v>
      </c>
      <c r="M165" s="62">
        <f t="shared" si="132"/>
        <v>2.456033959975743</v>
      </c>
      <c r="N165" s="36" t="s">
        <v>81</v>
      </c>
      <c r="O165" s="36">
        <f t="shared" si="126"/>
        <v>2.2262503084799592</v>
      </c>
      <c r="P165" s="36">
        <f t="shared" si="127"/>
        <v>-2.9025561134588145</v>
      </c>
      <c r="Q165" s="36">
        <f t="shared" si="128"/>
        <v>0.22569971256980281</v>
      </c>
      <c r="R165" s="36">
        <f t="shared" si="129"/>
        <v>-0.65551128937770287</v>
      </c>
      <c r="S165" s="36">
        <f t="shared" si="130"/>
        <v>1.1061173817867547</v>
      </c>
      <c r="T165" s="23"/>
      <c r="U165" s="20"/>
    </row>
    <row r="166" spans="1:21" ht="14.5" customHeight="1">
      <c r="A166" s="53" t="s">
        <v>45</v>
      </c>
      <c r="B166" s="48">
        <f t="shared" si="122"/>
        <v>100</v>
      </c>
      <c r="C166" s="61">
        <f t="shared" si="122"/>
        <v>5.1738906972759979</v>
      </c>
      <c r="D166" s="61">
        <f t="shared" si="131"/>
        <v>82.850779510022278</v>
      </c>
      <c r="E166" s="61">
        <f t="shared" si="131"/>
        <v>4.1459653931814291</v>
      </c>
      <c r="F166" s="61">
        <f t="shared" si="131"/>
        <v>6.7157786534178516</v>
      </c>
      <c r="G166" s="61">
        <f t="shared" si="131"/>
        <v>1.1135857461024499</v>
      </c>
      <c r="H166" s="48">
        <f t="shared" si="124"/>
        <v>100</v>
      </c>
      <c r="I166" s="61">
        <f>I153*100/$H153</f>
        <v>6.8527918781725887</v>
      </c>
      <c r="J166" s="61">
        <f t="shared" si="132"/>
        <v>80.67893401015229</v>
      </c>
      <c r="K166" s="61">
        <f t="shared" si="132"/>
        <v>3.8705583756345177</v>
      </c>
      <c r="L166" s="61">
        <f t="shared" si="132"/>
        <v>7.1541878172588831</v>
      </c>
      <c r="M166" s="61">
        <f t="shared" si="132"/>
        <v>1.4435279187817258</v>
      </c>
      <c r="N166" s="35" t="s">
        <v>81</v>
      </c>
      <c r="O166" s="35">
        <f t="shared" si="126"/>
        <v>1.6789011808965908</v>
      </c>
      <c r="P166" s="35">
        <f t="shared" si="127"/>
        <v>-2.1718454998699883</v>
      </c>
      <c r="Q166" s="35">
        <f t="shared" si="128"/>
        <v>-0.27540701754691144</v>
      </c>
      <c r="R166" s="35">
        <f t="shared" si="129"/>
        <v>0.43840916384103146</v>
      </c>
      <c r="S166" s="35">
        <f t="shared" si="130"/>
        <v>0.32994217267927595</v>
      </c>
      <c r="T166" s="23"/>
      <c r="U166" s="20"/>
    </row>
    <row r="167" spans="1:21" ht="14.5" customHeight="1">
      <c r="A167" s="54" t="s">
        <v>47</v>
      </c>
      <c r="B167" s="46">
        <f t="shared" si="122"/>
        <v>100</v>
      </c>
      <c r="C167" s="62">
        <f t="shared" si="122"/>
        <v>5.4864667154352595</v>
      </c>
      <c r="D167" s="62">
        <f t="shared" si="131"/>
        <v>82.053157766398442</v>
      </c>
      <c r="E167" s="62">
        <f t="shared" si="131"/>
        <v>4.1209461107047058</v>
      </c>
      <c r="F167" s="62">
        <f t="shared" si="131"/>
        <v>7.7054376981224095</v>
      </c>
      <c r="G167" s="62">
        <f t="shared" si="131"/>
        <v>0.63399170933918558</v>
      </c>
      <c r="H167" s="46">
        <f t="shared" si="124"/>
        <v>100</v>
      </c>
      <c r="I167" s="62">
        <f>I154*100/$H154</f>
        <v>6.0388209920920204</v>
      </c>
      <c r="J167" s="62">
        <f t="shared" si="132"/>
        <v>83.141624730409774</v>
      </c>
      <c r="K167" s="62">
        <f t="shared" si="132"/>
        <v>4.0797987059669305</v>
      </c>
      <c r="L167" s="62">
        <f t="shared" si="132"/>
        <v>6.1286843997124372</v>
      </c>
      <c r="M167" s="62">
        <f t="shared" si="132"/>
        <v>0.61107117181883541</v>
      </c>
      <c r="N167" s="36" t="s">
        <v>81</v>
      </c>
      <c r="O167" s="36">
        <f t="shared" si="126"/>
        <v>0.55235427665676085</v>
      </c>
      <c r="P167" s="36">
        <f t="shared" si="127"/>
        <v>1.0884669640113316</v>
      </c>
      <c r="Q167" s="36">
        <f t="shared" si="128"/>
        <v>-4.1147404737775339E-2</v>
      </c>
      <c r="R167" s="36">
        <f t="shared" si="129"/>
        <v>-1.5767532984099724</v>
      </c>
      <c r="S167" s="36">
        <f t="shared" si="130"/>
        <v>-2.292053752035017E-2</v>
      </c>
      <c r="T167" s="24"/>
      <c r="U167" s="25"/>
    </row>
    <row r="168" spans="1:21" ht="14.5" customHeight="1">
      <c r="A168" s="53" t="s">
        <v>48</v>
      </c>
      <c r="B168" s="48">
        <f t="shared" si="122"/>
        <v>100</v>
      </c>
      <c r="C168" s="48" t="s">
        <v>34</v>
      </c>
      <c r="D168" s="48" t="s">
        <v>34</v>
      </c>
      <c r="E168" s="48" t="s">
        <v>34</v>
      </c>
      <c r="F168" s="48" t="s">
        <v>34</v>
      </c>
      <c r="G168" s="48" t="s">
        <v>34</v>
      </c>
      <c r="H168" s="48">
        <f t="shared" si="124"/>
        <v>100</v>
      </c>
      <c r="I168" s="48" t="s">
        <v>34</v>
      </c>
      <c r="J168" s="48" t="s">
        <v>34</v>
      </c>
      <c r="K168" s="48" t="s">
        <v>34</v>
      </c>
      <c r="L168" s="48" t="s">
        <v>34</v>
      </c>
      <c r="M168" s="48" t="s">
        <v>34</v>
      </c>
      <c r="N168" s="35" t="s">
        <v>81</v>
      </c>
      <c r="O168" s="48" t="s">
        <v>34</v>
      </c>
      <c r="P168" s="48" t="s">
        <v>34</v>
      </c>
      <c r="Q168" s="48" t="s">
        <v>34</v>
      </c>
      <c r="R168" s="48" t="s">
        <v>34</v>
      </c>
      <c r="S168" s="48" t="s">
        <v>34</v>
      </c>
      <c r="T168" s="24"/>
      <c r="U168" s="25"/>
    </row>
    <row r="169" spans="1:21" ht="14.5" customHeight="1">
      <c r="A169" s="54" t="s">
        <v>49</v>
      </c>
      <c r="B169" s="92">
        <f t="shared" si="122"/>
        <v>100</v>
      </c>
      <c r="C169" s="92" t="s">
        <v>34</v>
      </c>
      <c r="D169" s="92" t="s">
        <v>34</v>
      </c>
      <c r="E169" s="92" t="s">
        <v>34</v>
      </c>
      <c r="F169" s="92" t="s">
        <v>34</v>
      </c>
      <c r="G169" s="92" t="s">
        <v>34</v>
      </c>
      <c r="H169" s="92">
        <f t="shared" si="124"/>
        <v>100</v>
      </c>
      <c r="I169" s="86" t="s">
        <v>34</v>
      </c>
      <c r="J169" s="86" t="s">
        <v>34</v>
      </c>
      <c r="K169" s="86" t="s">
        <v>34</v>
      </c>
      <c r="L169" s="86" t="s">
        <v>34</v>
      </c>
      <c r="M169" s="86" t="s">
        <v>34</v>
      </c>
      <c r="N169" s="87" t="s">
        <v>81</v>
      </c>
      <c r="O169" s="92" t="s">
        <v>34</v>
      </c>
      <c r="P169" s="92" t="s">
        <v>34</v>
      </c>
      <c r="Q169" s="92" t="s">
        <v>34</v>
      </c>
      <c r="R169" s="92" t="s">
        <v>34</v>
      </c>
      <c r="S169" s="92" t="s">
        <v>34</v>
      </c>
      <c r="T169" s="24"/>
      <c r="U169" s="25"/>
    </row>
    <row r="170" spans="1:21" s="27" customFormat="1" ht="14.5" customHeight="1">
      <c r="A170" s="26"/>
      <c r="B170" s="110" t="s">
        <v>5</v>
      </c>
      <c r="C170" s="110"/>
      <c r="D170" s="110"/>
      <c r="E170" s="110"/>
      <c r="F170" s="110"/>
      <c r="G170" s="110"/>
      <c r="H170" s="110" t="s">
        <v>5</v>
      </c>
      <c r="I170" s="110"/>
      <c r="J170" s="110"/>
      <c r="K170" s="110"/>
      <c r="L170" s="110"/>
      <c r="M170" s="110"/>
      <c r="N170" s="110" t="s">
        <v>5</v>
      </c>
      <c r="O170" s="110"/>
      <c r="P170" s="110"/>
      <c r="Q170" s="110"/>
      <c r="R170" s="110"/>
      <c r="S170" s="110"/>
    </row>
    <row r="171" spans="1:21" ht="14.5" customHeight="1">
      <c r="A171" s="55"/>
      <c r="B171" s="99" t="s">
        <v>11</v>
      </c>
      <c r="C171" s="99"/>
      <c r="D171" s="99"/>
      <c r="E171" s="99"/>
      <c r="F171" s="99"/>
      <c r="G171" s="99"/>
      <c r="H171" s="99" t="s">
        <v>11</v>
      </c>
      <c r="I171" s="99"/>
      <c r="J171" s="99"/>
      <c r="K171" s="99"/>
      <c r="L171" s="99"/>
      <c r="M171" s="99"/>
      <c r="N171" s="99" t="s">
        <v>11</v>
      </c>
      <c r="O171" s="99"/>
      <c r="P171" s="99"/>
      <c r="Q171" s="99"/>
      <c r="R171" s="99"/>
      <c r="S171" s="99"/>
    </row>
    <row r="172" spans="1:21" ht="14.5" customHeight="1">
      <c r="A172" s="43" t="s">
        <v>2</v>
      </c>
      <c r="B172" s="94">
        <f>SUM(B173:B183)</f>
        <v>12414</v>
      </c>
      <c r="C172" s="94">
        <f>SUM(C173:C183)</f>
        <v>400</v>
      </c>
      <c r="D172" s="94">
        <f t="shared" ref="D172:G172" si="133">SUM(D173:D183)</f>
        <v>8664</v>
      </c>
      <c r="E172" s="94">
        <f t="shared" si="133"/>
        <v>1073</v>
      </c>
      <c r="F172" s="94">
        <f t="shared" si="133"/>
        <v>373</v>
      </c>
      <c r="G172" s="94">
        <f t="shared" si="133"/>
        <v>103</v>
      </c>
      <c r="H172" s="94">
        <f>SUM(H173:H183)</f>
        <v>15944</v>
      </c>
      <c r="I172" s="94">
        <v>707</v>
      </c>
      <c r="J172" s="94">
        <v>11996</v>
      </c>
      <c r="K172" s="94">
        <v>1895</v>
      </c>
      <c r="L172" s="94">
        <v>520</v>
      </c>
      <c r="M172" s="94">
        <v>826</v>
      </c>
      <c r="N172" s="93">
        <f t="shared" ref="N172:N183" si="134">H172-B172</f>
        <v>3530</v>
      </c>
      <c r="O172" s="93">
        <f t="shared" ref="O172:O181" si="135">I172-C172</f>
        <v>307</v>
      </c>
      <c r="P172" s="93">
        <f t="shared" ref="P172:P181" si="136">J172-D172</f>
        <v>3332</v>
      </c>
      <c r="Q172" s="93">
        <f t="shared" ref="Q172:Q181" si="137">K172-E172</f>
        <v>822</v>
      </c>
      <c r="R172" s="93">
        <f t="shared" ref="R172:R181" si="138">L172-F172</f>
        <v>147</v>
      </c>
      <c r="S172" s="93">
        <f t="shared" ref="S172:S181" si="139">M172-G172</f>
        <v>723</v>
      </c>
    </row>
    <row r="173" spans="1:21" ht="14.5" customHeight="1">
      <c r="A173" s="54" t="s">
        <v>38</v>
      </c>
      <c r="B173" s="46">
        <v>207</v>
      </c>
      <c r="C173" s="46" t="s">
        <v>34</v>
      </c>
      <c r="D173" s="46" t="s">
        <v>34</v>
      </c>
      <c r="E173" s="46" t="s">
        <v>34</v>
      </c>
      <c r="F173" s="46" t="s">
        <v>34</v>
      </c>
      <c r="G173" s="46" t="s">
        <v>34</v>
      </c>
      <c r="H173" s="46">
        <v>367</v>
      </c>
      <c r="I173" s="46" t="s">
        <v>34</v>
      </c>
      <c r="J173" s="46" t="s">
        <v>34</v>
      </c>
      <c r="K173" s="46" t="s">
        <v>34</v>
      </c>
      <c r="L173" s="46" t="s">
        <v>34</v>
      </c>
      <c r="M173" s="46" t="s">
        <v>34</v>
      </c>
      <c r="N173" s="32">
        <f t="shared" si="134"/>
        <v>160</v>
      </c>
      <c r="O173" s="46" t="s">
        <v>34</v>
      </c>
      <c r="P173" s="46" t="s">
        <v>34</v>
      </c>
      <c r="Q173" s="46" t="s">
        <v>34</v>
      </c>
      <c r="R173" s="46" t="s">
        <v>34</v>
      </c>
      <c r="S173" s="46" t="s">
        <v>34</v>
      </c>
    </row>
    <row r="174" spans="1:21" ht="14.5" customHeight="1">
      <c r="A174" s="53" t="s">
        <v>40</v>
      </c>
      <c r="B174" s="48">
        <v>1343</v>
      </c>
      <c r="C174" s="48" t="s">
        <v>34</v>
      </c>
      <c r="D174" s="48" t="s">
        <v>34</v>
      </c>
      <c r="E174" s="48" t="s">
        <v>34</v>
      </c>
      <c r="F174" s="48" t="s">
        <v>34</v>
      </c>
      <c r="G174" s="48" t="s">
        <v>34</v>
      </c>
      <c r="H174" s="48">
        <v>1617</v>
      </c>
      <c r="I174" s="48" t="s">
        <v>34</v>
      </c>
      <c r="J174" s="48" t="s">
        <v>34</v>
      </c>
      <c r="K174" s="48" t="s">
        <v>34</v>
      </c>
      <c r="L174" s="48" t="s">
        <v>34</v>
      </c>
      <c r="M174" s="48" t="s">
        <v>34</v>
      </c>
      <c r="N174" s="33">
        <f t="shared" si="134"/>
        <v>274</v>
      </c>
      <c r="O174" s="48" t="s">
        <v>34</v>
      </c>
      <c r="P174" s="48" t="s">
        <v>34</v>
      </c>
      <c r="Q174" s="48" t="s">
        <v>34</v>
      </c>
      <c r="R174" s="48" t="s">
        <v>34</v>
      </c>
      <c r="S174" s="48" t="s">
        <v>34</v>
      </c>
    </row>
    <row r="175" spans="1:21" ht="14.5" customHeight="1">
      <c r="A175" s="54" t="s">
        <v>41</v>
      </c>
      <c r="B175" s="46">
        <f t="shared" ref="B175:B176" si="140">SUM(C175:G175)</f>
        <v>1418</v>
      </c>
      <c r="C175" s="46">
        <v>70</v>
      </c>
      <c r="D175" s="46">
        <v>1113</v>
      </c>
      <c r="E175" s="46">
        <v>151</v>
      </c>
      <c r="F175" s="46">
        <v>43</v>
      </c>
      <c r="G175" s="46">
        <v>41</v>
      </c>
      <c r="H175" s="46">
        <f t="shared" ref="H175:H176" si="141">SUM(I175:M175)</f>
        <v>2220</v>
      </c>
      <c r="I175" s="46">
        <v>125</v>
      </c>
      <c r="J175" s="46">
        <v>1690</v>
      </c>
      <c r="K175" s="46">
        <v>274</v>
      </c>
      <c r="L175" s="46">
        <v>47</v>
      </c>
      <c r="M175" s="46">
        <v>84</v>
      </c>
      <c r="N175" s="32">
        <f t="shared" si="134"/>
        <v>802</v>
      </c>
      <c r="O175" s="32">
        <f t="shared" si="135"/>
        <v>55</v>
      </c>
      <c r="P175" s="32">
        <f t="shared" si="136"/>
        <v>577</v>
      </c>
      <c r="Q175" s="32">
        <f t="shared" si="137"/>
        <v>123</v>
      </c>
      <c r="R175" s="32">
        <f t="shared" si="138"/>
        <v>4</v>
      </c>
      <c r="S175" s="32">
        <f t="shared" si="139"/>
        <v>43</v>
      </c>
    </row>
    <row r="176" spans="1:21" ht="14.5" customHeight="1">
      <c r="A176" s="53" t="s">
        <v>42</v>
      </c>
      <c r="B176" s="48">
        <f t="shared" si="140"/>
        <v>1410</v>
      </c>
      <c r="C176" s="48">
        <v>64</v>
      </c>
      <c r="D176" s="48">
        <v>1078</v>
      </c>
      <c r="E176" s="48">
        <v>201</v>
      </c>
      <c r="F176" s="48">
        <v>47</v>
      </c>
      <c r="G176" s="48">
        <v>20</v>
      </c>
      <c r="H176" s="48">
        <f t="shared" si="141"/>
        <v>1670</v>
      </c>
      <c r="I176" s="48">
        <v>118</v>
      </c>
      <c r="J176" s="48">
        <v>1222</v>
      </c>
      <c r="K176" s="48">
        <v>237</v>
      </c>
      <c r="L176" s="48">
        <v>50</v>
      </c>
      <c r="M176" s="48">
        <v>43</v>
      </c>
      <c r="N176" s="33">
        <f t="shared" si="134"/>
        <v>260</v>
      </c>
      <c r="O176" s="33">
        <f t="shared" si="135"/>
        <v>54</v>
      </c>
      <c r="P176" s="33">
        <f t="shared" si="136"/>
        <v>144</v>
      </c>
      <c r="Q176" s="33">
        <f t="shared" si="137"/>
        <v>36</v>
      </c>
      <c r="R176" s="33">
        <f t="shared" si="138"/>
        <v>3</v>
      </c>
      <c r="S176" s="33">
        <f t="shared" si="139"/>
        <v>23</v>
      </c>
    </row>
    <row r="177" spans="1:21" ht="14.5" customHeight="1">
      <c r="A177" s="54" t="s">
        <v>43</v>
      </c>
      <c r="B177" s="46">
        <f>SUM(C177:G177)</f>
        <v>1493</v>
      </c>
      <c r="C177" s="46">
        <v>55</v>
      </c>
      <c r="D177" s="46">
        <v>1182</v>
      </c>
      <c r="E177" s="46">
        <v>199</v>
      </c>
      <c r="F177" s="46">
        <v>44</v>
      </c>
      <c r="G177" s="46">
        <v>13</v>
      </c>
      <c r="H177" s="46">
        <f>SUM(I177:M177)</f>
        <v>1837</v>
      </c>
      <c r="I177" s="46">
        <v>97</v>
      </c>
      <c r="J177" s="46">
        <v>1367</v>
      </c>
      <c r="K177" s="46">
        <v>270</v>
      </c>
      <c r="L177" s="46">
        <v>65</v>
      </c>
      <c r="M177" s="46">
        <v>38</v>
      </c>
      <c r="N177" s="32">
        <f t="shared" si="134"/>
        <v>344</v>
      </c>
      <c r="O177" s="32">
        <f t="shared" si="135"/>
        <v>42</v>
      </c>
      <c r="P177" s="32">
        <f t="shared" si="136"/>
        <v>185</v>
      </c>
      <c r="Q177" s="32">
        <f t="shared" si="137"/>
        <v>71</v>
      </c>
      <c r="R177" s="32">
        <f t="shared" si="138"/>
        <v>21</v>
      </c>
      <c r="S177" s="32">
        <f t="shared" si="139"/>
        <v>25</v>
      </c>
    </row>
    <row r="178" spans="1:21" ht="14.5" customHeight="1">
      <c r="A178" s="53" t="s">
        <v>44</v>
      </c>
      <c r="B178" s="48">
        <f t="shared" ref="B178:B180" si="142">SUM(C178:G178)</f>
        <v>1559</v>
      </c>
      <c r="C178" s="48">
        <v>62</v>
      </c>
      <c r="D178" s="48">
        <v>1301</v>
      </c>
      <c r="E178" s="48">
        <v>133</v>
      </c>
      <c r="F178" s="48">
        <v>58</v>
      </c>
      <c r="G178" s="48">
        <v>5</v>
      </c>
      <c r="H178" s="48">
        <f t="shared" ref="H178:H181" si="143">SUM(I178:M178)</f>
        <v>1837</v>
      </c>
      <c r="I178" s="48">
        <v>81</v>
      </c>
      <c r="J178" s="48">
        <v>1457</v>
      </c>
      <c r="K178" s="48">
        <v>216</v>
      </c>
      <c r="L178" s="48">
        <v>61</v>
      </c>
      <c r="M178" s="48">
        <v>22</v>
      </c>
      <c r="N178" s="33">
        <f t="shared" si="134"/>
        <v>278</v>
      </c>
      <c r="O178" s="33">
        <f t="shared" si="135"/>
        <v>19</v>
      </c>
      <c r="P178" s="33">
        <f t="shared" si="136"/>
        <v>156</v>
      </c>
      <c r="Q178" s="33">
        <f t="shared" si="137"/>
        <v>83</v>
      </c>
      <c r="R178" s="33">
        <f t="shared" si="138"/>
        <v>3</v>
      </c>
      <c r="S178" s="33">
        <f t="shared" si="139"/>
        <v>17</v>
      </c>
    </row>
    <row r="179" spans="1:21" ht="14.5" customHeight="1">
      <c r="A179" s="54" t="s">
        <v>46</v>
      </c>
      <c r="B179" s="46">
        <f t="shared" si="142"/>
        <v>1857</v>
      </c>
      <c r="C179" s="46">
        <v>62</v>
      </c>
      <c r="D179" s="46">
        <v>1569</v>
      </c>
      <c r="E179" s="46">
        <v>133</v>
      </c>
      <c r="F179" s="46">
        <v>82</v>
      </c>
      <c r="G179" s="46">
        <v>11</v>
      </c>
      <c r="H179" s="46">
        <f t="shared" si="143"/>
        <v>1886</v>
      </c>
      <c r="I179" s="46">
        <v>78</v>
      </c>
      <c r="J179" s="46">
        <v>1504</v>
      </c>
      <c r="K179" s="46">
        <v>187</v>
      </c>
      <c r="L179" s="46">
        <v>88</v>
      </c>
      <c r="M179" s="46">
        <v>29</v>
      </c>
      <c r="N179" s="32">
        <f t="shared" si="134"/>
        <v>29</v>
      </c>
      <c r="O179" s="32">
        <f t="shared" si="135"/>
        <v>16</v>
      </c>
      <c r="P179" s="32">
        <f t="shared" si="136"/>
        <v>-65</v>
      </c>
      <c r="Q179" s="32">
        <f t="shared" si="137"/>
        <v>54</v>
      </c>
      <c r="R179" s="32">
        <f t="shared" si="138"/>
        <v>6</v>
      </c>
      <c r="S179" s="32">
        <f t="shared" si="139"/>
        <v>18</v>
      </c>
    </row>
    <row r="180" spans="1:21" ht="14.5" customHeight="1">
      <c r="A180" s="53" t="s">
        <v>45</v>
      </c>
      <c r="B180" s="48">
        <f t="shared" si="142"/>
        <v>1747</v>
      </c>
      <c r="C180" s="48">
        <v>55</v>
      </c>
      <c r="D180" s="48">
        <v>1469</v>
      </c>
      <c r="E180" s="48">
        <v>147</v>
      </c>
      <c r="F180" s="48">
        <v>68</v>
      </c>
      <c r="G180" s="48">
        <v>8</v>
      </c>
      <c r="H180" s="48">
        <f t="shared" si="143"/>
        <v>2019</v>
      </c>
      <c r="I180" s="48">
        <v>81</v>
      </c>
      <c r="J180" s="48">
        <v>1684</v>
      </c>
      <c r="K180" s="48">
        <v>147</v>
      </c>
      <c r="L180" s="48">
        <v>98</v>
      </c>
      <c r="M180" s="48">
        <v>9</v>
      </c>
      <c r="N180" s="33">
        <f t="shared" si="134"/>
        <v>272</v>
      </c>
      <c r="O180" s="33">
        <f t="shared" si="135"/>
        <v>26</v>
      </c>
      <c r="P180" s="33">
        <f t="shared" si="136"/>
        <v>215</v>
      </c>
      <c r="Q180" s="33">
        <f t="shared" si="137"/>
        <v>0</v>
      </c>
      <c r="R180" s="33">
        <f t="shared" si="138"/>
        <v>30</v>
      </c>
      <c r="S180" s="33">
        <f t="shared" si="139"/>
        <v>1</v>
      </c>
    </row>
    <row r="181" spans="1:21" ht="14.5" customHeight="1">
      <c r="A181" s="54" t="s">
        <v>47</v>
      </c>
      <c r="B181" s="46">
        <f>SUM(C181:G181)</f>
        <v>1129</v>
      </c>
      <c r="C181" s="46">
        <v>32</v>
      </c>
      <c r="D181" s="46">
        <v>952</v>
      </c>
      <c r="E181" s="46">
        <v>109</v>
      </c>
      <c r="F181" s="46">
        <v>31</v>
      </c>
      <c r="G181" s="46">
        <v>5</v>
      </c>
      <c r="H181" s="46">
        <f t="shared" si="143"/>
        <v>1758</v>
      </c>
      <c r="I181" s="46">
        <v>72</v>
      </c>
      <c r="J181" s="46">
        <v>1460</v>
      </c>
      <c r="K181" s="46">
        <v>162</v>
      </c>
      <c r="L181" s="46">
        <v>56</v>
      </c>
      <c r="M181" s="46">
        <v>8</v>
      </c>
      <c r="N181" s="32">
        <f t="shared" si="134"/>
        <v>629</v>
      </c>
      <c r="O181" s="32">
        <f t="shared" si="135"/>
        <v>40</v>
      </c>
      <c r="P181" s="32">
        <f t="shared" si="136"/>
        <v>508</v>
      </c>
      <c r="Q181" s="32">
        <f t="shared" si="137"/>
        <v>53</v>
      </c>
      <c r="R181" s="32">
        <f t="shared" si="138"/>
        <v>25</v>
      </c>
      <c r="S181" s="32">
        <f t="shared" si="139"/>
        <v>3</v>
      </c>
    </row>
    <row r="182" spans="1:21" ht="14.5" customHeight="1">
      <c r="A182" s="53" t="s">
        <v>48</v>
      </c>
      <c r="B182" s="48">
        <v>241</v>
      </c>
      <c r="C182" s="48" t="s">
        <v>34</v>
      </c>
      <c r="D182" s="48" t="s">
        <v>34</v>
      </c>
      <c r="E182" s="48" t="s">
        <v>34</v>
      </c>
      <c r="F182" s="48" t="s">
        <v>34</v>
      </c>
      <c r="G182" s="48" t="s">
        <v>34</v>
      </c>
      <c r="H182" s="48">
        <v>706</v>
      </c>
      <c r="I182" s="48" t="s">
        <v>34</v>
      </c>
      <c r="J182" s="48" t="s">
        <v>34</v>
      </c>
      <c r="K182" s="48" t="s">
        <v>34</v>
      </c>
      <c r="L182" s="48" t="s">
        <v>34</v>
      </c>
      <c r="M182" s="48" t="s">
        <v>34</v>
      </c>
      <c r="N182" s="33">
        <f t="shared" si="134"/>
        <v>465</v>
      </c>
      <c r="O182" s="48" t="s">
        <v>34</v>
      </c>
      <c r="P182" s="48" t="s">
        <v>34</v>
      </c>
      <c r="Q182" s="48" t="s">
        <v>34</v>
      </c>
      <c r="R182" s="48" t="s">
        <v>34</v>
      </c>
      <c r="S182" s="48" t="s">
        <v>34</v>
      </c>
    </row>
    <row r="183" spans="1:21" ht="14.5" customHeight="1">
      <c r="A183" s="54" t="s">
        <v>49</v>
      </c>
      <c r="B183" s="45">
        <v>10</v>
      </c>
      <c r="C183" s="45" t="s">
        <v>34</v>
      </c>
      <c r="D183" s="45" t="s">
        <v>34</v>
      </c>
      <c r="E183" s="45" t="s">
        <v>34</v>
      </c>
      <c r="F183" s="45" t="s">
        <v>34</v>
      </c>
      <c r="G183" s="45" t="s">
        <v>34</v>
      </c>
      <c r="H183" s="45">
        <v>27</v>
      </c>
      <c r="I183" s="45" t="s">
        <v>34</v>
      </c>
      <c r="J183" s="45" t="s">
        <v>34</v>
      </c>
      <c r="K183" s="45" t="s">
        <v>34</v>
      </c>
      <c r="L183" s="45" t="s">
        <v>34</v>
      </c>
      <c r="M183" s="45" t="s">
        <v>34</v>
      </c>
      <c r="N183" s="34">
        <f t="shared" si="134"/>
        <v>17</v>
      </c>
      <c r="O183" s="45" t="s">
        <v>34</v>
      </c>
      <c r="P183" s="45" t="s">
        <v>34</v>
      </c>
      <c r="Q183" s="45" t="s">
        <v>34</v>
      </c>
      <c r="R183" s="45" t="s">
        <v>34</v>
      </c>
      <c r="S183" s="45" t="s">
        <v>34</v>
      </c>
    </row>
    <row r="184" spans="1:21" ht="14.5" customHeight="1">
      <c r="A184" s="16"/>
      <c r="B184" s="109" t="s">
        <v>12</v>
      </c>
      <c r="C184" s="109"/>
      <c r="D184" s="109"/>
      <c r="E184" s="109"/>
      <c r="F184" s="109"/>
      <c r="G184" s="109"/>
      <c r="H184" s="109" t="s">
        <v>12</v>
      </c>
      <c r="I184" s="109"/>
      <c r="J184" s="109"/>
      <c r="K184" s="109"/>
      <c r="L184" s="109"/>
      <c r="M184" s="109"/>
      <c r="N184" s="109" t="s">
        <v>82</v>
      </c>
      <c r="O184" s="109"/>
      <c r="P184" s="109"/>
      <c r="Q184" s="109"/>
      <c r="R184" s="109"/>
      <c r="S184" s="109"/>
      <c r="T184" s="17"/>
      <c r="U184" s="18"/>
    </row>
    <row r="185" spans="1:21" ht="14.5" customHeight="1">
      <c r="A185" s="43" t="s">
        <v>2</v>
      </c>
      <c r="B185" s="48">
        <f t="shared" ref="B185:C196" si="144">B172*100/$B172</f>
        <v>100</v>
      </c>
      <c r="C185" s="61">
        <f t="shared" si="144"/>
        <v>3.2221685194135654</v>
      </c>
      <c r="D185" s="61">
        <f t="shared" ref="D185:G185" si="145">D172*100/$B172</f>
        <v>69.792170130497823</v>
      </c>
      <c r="E185" s="61">
        <f t="shared" si="145"/>
        <v>8.6434670533268889</v>
      </c>
      <c r="F185" s="61">
        <f t="shared" si="145"/>
        <v>3.0046721443531497</v>
      </c>
      <c r="G185" s="61">
        <f t="shared" si="145"/>
        <v>0.82970839374899308</v>
      </c>
      <c r="H185" s="48">
        <f t="shared" ref="H185:H196" si="146">H172*100/$H172</f>
        <v>100</v>
      </c>
      <c r="I185" s="61">
        <f t="shared" ref="I185:M185" si="147">I172*100/$H172</f>
        <v>4.4342699448068235</v>
      </c>
      <c r="J185" s="61">
        <f t="shared" si="147"/>
        <v>75.238334169593571</v>
      </c>
      <c r="K185" s="61">
        <f t="shared" si="147"/>
        <v>11.885348720521826</v>
      </c>
      <c r="L185" s="61">
        <f t="shared" si="147"/>
        <v>3.2614149523331659</v>
      </c>
      <c r="M185" s="61">
        <f t="shared" si="147"/>
        <v>5.1806322127446061</v>
      </c>
      <c r="N185" s="35" t="s">
        <v>81</v>
      </c>
      <c r="O185" s="35">
        <f t="shared" ref="O185:O194" si="148">I185-C185</f>
        <v>1.212101425393258</v>
      </c>
      <c r="P185" s="35">
        <f t="shared" ref="P185:P194" si="149">J185-D185</f>
        <v>5.4461640390957484</v>
      </c>
      <c r="Q185" s="35">
        <f t="shared" ref="Q185:Q194" si="150">K185-E185</f>
        <v>3.2418816671949369</v>
      </c>
      <c r="R185" s="35">
        <f t="shared" ref="R185:R194" si="151">L185-F185</f>
        <v>0.25674280798001625</v>
      </c>
      <c r="S185" s="35">
        <f t="shared" ref="S185:S194" si="152">M185-G185</f>
        <v>4.3509238189956125</v>
      </c>
      <c r="T185" s="19"/>
      <c r="U185" s="20"/>
    </row>
    <row r="186" spans="1:21" ht="14.5" customHeight="1">
      <c r="A186" s="54" t="s">
        <v>38</v>
      </c>
      <c r="B186" s="46">
        <f t="shared" si="144"/>
        <v>100</v>
      </c>
      <c r="C186" s="46" t="s">
        <v>34</v>
      </c>
      <c r="D186" s="46" t="s">
        <v>34</v>
      </c>
      <c r="E186" s="46" t="s">
        <v>34</v>
      </c>
      <c r="F186" s="46" t="s">
        <v>34</v>
      </c>
      <c r="G186" s="46" t="s">
        <v>34</v>
      </c>
      <c r="H186" s="46">
        <f t="shared" si="146"/>
        <v>100</v>
      </c>
      <c r="I186" s="65" t="s">
        <v>34</v>
      </c>
      <c r="J186" s="65" t="s">
        <v>34</v>
      </c>
      <c r="K186" s="65" t="s">
        <v>34</v>
      </c>
      <c r="L186" s="65" t="s">
        <v>34</v>
      </c>
      <c r="M186" s="65" t="s">
        <v>34</v>
      </c>
      <c r="N186" s="36" t="s">
        <v>81</v>
      </c>
      <c r="O186" s="46" t="s">
        <v>34</v>
      </c>
      <c r="P186" s="46" t="s">
        <v>34</v>
      </c>
      <c r="Q186" s="46" t="s">
        <v>34</v>
      </c>
      <c r="R186" s="46" t="s">
        <v>34</v>
      </c>
      <c r="S186" s="46" t="s">
        <v>34</v>
      </c>
      <c r="T186" s="21"/>
      <c r="U186" s="20"/>
    </row>
    <row r="187" spans="1:21" ht="14.5" customHeight="1">
      <c r="A187" s="53" t="s">
        <v>40</v>
      </c>
      <c r="B187" s="48">
        <f t="shared" si="144"/>
        <v>100</v>
      </c>
      <c r="C187" s="48" t="s">
        <v>34</v>
      </c>
      <c r="D187" s="48" t="s">
        <v>34</v>
      </c>
      <c r="E187" s="48" t="s">
        <v>34</v>
      </c>
      <c r="F187" s="48" t="s">
        <v>34</v>
      </c>
      <c r="G187" s="48" t="s">
        <v>34</v>
      </c>
      <c r="H187" s="48">
        <f t="shared" si="146"/>
        <v>100</v>
      </c>
      <c r="I187" s="48" t="s">
        <v>34</v>
      </c>
      <c r="J187" s="48" t="s">
        <v>34</v>
      </c>
      <c r="K187" s="48" t="s">
        <v>34</v>
      </c>
      <c r="L187" s="48" t="s">
        <v>34</v>
      </c>
      <c r="M187" s="48" t="s">
        <v>34</v>
      </c>
      <c r="N187" s="35" t="s">
        <v>81</v>
      </c>
      <c r="O187" s="48" t="s">
        <v>34</v>
      </c>
      <c r="P187" s="48" t="s">
        <v>34</v>
      </c>
      <c r="Q187" s="48" t="s">
        <v>34</v>
      </c>
      <c r="R187" s="48" t="s">
        <v>34</v>
      </c>
      <c r="S187" s="48" t="s">
        <v>34</v>
      </c>
      <c r="T187" s="22"/>
      <c r="U187" s="20"/>
    </row>
    <row r="188" spans="1:21" ht="14.5" customHeight="1">
      <c r="A188" s="54" t="s">
        <v>41</v>
      </c>
      <c r="B188" s="46">
        <f t="shared" si="144"/>
        <v>100</v>
      </c>
      <c r="C188" s="62">
        <f t="shared" si="144"/>
        <v>4.9365303244005645</v>
      </c>
      <c r="D188" s="62">
        <f t="shared" ref="D188:G194" si="153">D175*100/$B175</f>
        <v>78.490832157968967</v>
      </c>
      <c r="E188" s="62">
        <f t="shared" si="153"/>
        <v>10.648801128349788</v>
      </c>
      <c r="F188" s="62">
        <f t="shared" si="153"/>
        <v>3.0324400564174896</v>
      </c>
      <c r="G188" s="62">
        <f t="shared" si="153"/>
        <v>2.8913963328631875</v>
      </c>
      <c r="H188" s="46">
        <f t="shared" si="146"/>
        <v>100</v>
      </c>
      <c r="I188" s="62">
        <f t="shared" ref="I186:M194" si="154">I175*100/$H175</f>
        <v>5.6306306306306304</v>
      </c>
      <c r="J188" s="62">
        <f t="shared" si="154"/>
        <v>76.126126126126124</v>
      </c>
      <c r="K188" s="62">
        <f t="shared" si="154"/>
        <v>12.342342342342342</v>
      </c>
      <c r="L188" s="62">
        <f t="shared" si="154"/>
        <v>2.1171171171171173</v>
      </c>
      <c r="M188" s="62">
        <f t="shared" si="154"/>
        <v>3.7837837837837838</v>
      </c>
      <c r="N188" s="36" t="s">
        <v>81</v>
      </c>
      <c r="O188" s="36">
        <f t="shared" si="148"/>
        <v>0.69410030623006591</v>
      </c>
      <c r="P188" s="36">
        <f t="shared" si="149"/>
        <v>-2.364706031842843</v>
      </c>
      <c r="Q188" s="36">
        <f t="shared" si="150"/>
        <v>1.6935412139925532</v>
      </c>
      <c r="R188" s="36">
        <f t="shared" si="151"/>
        <v>-0.91532293930037234</v>
      </c>
      <c r="S188" s="36">
        <f t="shared" si="152"/>
        <v>0.89238745092059624</v>
      </c>
      <c r="T188" s="23"/>
      <c r="U188" s="20"/>
    </row>
    <row r="189" spans="1:21" ht="14.5" customHeight="1">
      <c r="A189" s="53" t="s">
        <v>42</v>
      </c>
      <c r="B189" s="48">
        <f t="shared" si="144"/>
        <v>100</v>
      </c>
      <c r="C189" s="61">
        <f t="shared" si="144"/>
        <v>4.5390070921985819</v>
      </c>
      <c r="D189" s="61">
        <f t="shared" si="153"/>
        <v>76.453900709219852</v>
      </c>
      <c r="E189" s="61">
        <f t="shared" si="153"/>
        <v>14.25531914893617</v>
      </c>
      <c r="F189" s="61">
        <f t="shared" si="153"/>
        <v>3.3333333333333335</v>
      </c>
      <c r="G189" s="61">
        <f t="shared" si="153"/>
        <v>1.4184397163120568</v>
      </c>
      <c r="H189" s="48">
        <f t="shared" si="146"/>
        <v>100</v>
      </c>
      <c r="I189" s="61">
        <f t="shared" si="154"/>
        <v>7.0658682634730541</v>
      </c>
      <c r="J189" s="61">
        <f t="shared" si="154"/>
        <v>73.17365269461078</v>
      </c>
      <c r="K189" s="61">
        <f t="shared" si="154"/>
        <v>14.191616766467066</v>
      </c>
      <c r="L189" s="61">
        <f t="shared" si="154"/>
        <v>2.9940119760479043</v>
      </c>
      <c r="M189" s="61">
        <f t="shared" si="154"/>
        <v>2.5748502994011977</v>
      </c>
      <c r="N189" s="35" t="s">
        <v>81</v>
      </c>
      <c r="O189" s="35">
        <f t="shared" si="148"/>
        <v>2.5268611712744722</v>
      </c>
      <c r="P189" s="35">
        <f t="shared" si="149"/>
        <v>-3.2802480146090716</v>
      </c>
      <c r="Q189" s="35">
        <f t="shared" si="150"/>
        <v>-6.3702382469104535E-2</v>
      </c>
      <c r="R189" s="35">
        <f t="shared" si="151"/>
        <v>-0.33932135728542923</v>
      </c>
      <c r="S189" s="35">
        <f t="shared" si="152"/>
        <v>1.1564105830891409</v>
      </c>
      <c r="T189" s="23"/>
      <c r="U189" s="20"/>
    </row>
    <row r="190" spans="1:21" ht="14.5" customHeight="1">
      <c r="A190" s="54" t="s">
        <v>43</v>
      </c>
      <c r="B190" s="46">
        <f t="shared" si="144"/>
        <v>100</v>
      </c>
      <c r="C190" s="62">
        <f t="shared" si="144"/>
        <v>3.6838580040187541</v>
      </c>
      <c r="D190" s="62">
        <f t="shared" si="153"/>
        <v>79.169457468184859</v>
      </c>
      <c r="E190" s="62">
        <f t="shared" si="153"/>
        <v>13.328868050904219</v>
      </c>
      <c r="F190" s="62">
        <f t="shared" si="153"/>
        <v>2.9470864032150033</v>
      </c>
      <c r="G190" s="62">
        <f t="shared" si="153"/>
        <v>0.87073007367716004</v>
      </c>
      <c r="H190" s="46">
        <f t="shared" si="146"/>
        <v>100</v>
      </c>
      <c r="I190" s="62">
        <f t="shared" si="154"/>
        <v>5.2803483941208489</v>
      </c>
      <c r="J190" s="62">
        <f t="shared" si="154"/>
        <v>74.414806750136094</v>
      </c>
      <c r="K190" s="62">
        <f t="shared" si="154"/>
        <v>14.697876973326075</v>
      </c>
      <c r="L190" s="62">
        <f t="shared" si="154"/>
        <v>3.5383777898747959</v>
      </c>
      <c r="M190" s="62">
        <f t="shared" si="154"/>
        <v>2.0685900925421885</v>
      </c>
      <c r="N190" s="36" t="s">
        <v>81</v>
      </c>
      <c r="O190" s="36">
        <f t="shared" si="148"/>
        <v>1.5964903901020948</v>
      </c>
      <c r="P190" s="36">
        <f t="shared" si="149"/>
        <v>-4.7546507180487652</v>
      </c>
      <c r="Q190" s="36">
        <f t="shared" si="150"/>
        <v>1.3690089224218553</v>
      </c>
      <c r="R190" s="36">
        <f t="shared" si="151"/>
        <v>0.59129138665979264</v>
      </c>
      <c r="S190" s="36">
        <f t="shared" si="152"/>
        <v>1.1978600188650286</v>
      </c>
      <c r="T190" s="21"/>
      <c r="U190" s="20"/>
    </row>
    <row r="191" spans="1:21" ht="14.5" customHeight="1">
      <c r="A191" s="53" t="s">
        <v>44</v>
      </c>
      <c r="B191" s="48">
        <f t="shared" si="144"/>
        <v>100</v>
      </c>
      <c r="C191" s="61">
        <f t="shared" si="144"/>
        <v>3.9769082745349582</v>
      </c>
      <c r="D191" s="61">
        <f t="shared" si="153"/>
        <v>83.45093008338678</v>
      </c>
      <c r="E191" s="61">
        <f t="shared" si="153"/>
        <v>8.5311096856959594</v>
      </c>
      <c r="F191" s="61">
        <f t="shared" si="153"/>
        <v>3.7203335471456063</v>
      </c>
      <c r="G191" s="61">
        <f t="shared" si="153"/>
        <v>0.32071840923669021</v>
      </c>
      <c r="H191" s="48">
        <f t="shared" si="146"/>
        <v>100</v>
      </c>
      <c r="I191" s="61">
        <f t="shared" si="154"/>
        <v>4.4093630919978226</v>
      </c>
      <c r="J191" s="61">
        <f t="shared" si="154"/>
        <v>79.31409907457811</v>
      </c>
      <c r="K191" s="61">
        <f t="shared" si="154"/>
        <v>11.758301578660861</v>
      </c>
      <c r="L191" s="61">
        <f t="shared" si="154"/>
        <v>3.3206314643440393</v>
      </c>
      <c r="M191" s="61">
        <f t="shared" si="154"/>
        <v>1.1976047904191616</v>
      </c>
      <c r="N191" s="35" t="s">
        <v>81</v>
      </c>
      <c r="O191" s="35">
        <f t="shared" si="148"/>
        <v>0.4324548174628644</v>
      </c>
      <c r="P191" s="35">
        <f t="shared" si="149"/>
        <v>-4.1368310088086702</v>
      </c>
      <c r="Q191" s="35">
        <f t="shared" si="150"/>
        <v>3.2271918929649015</v>
      </c>
      <c r="R191" s="35">
        <f t="shared" si="151"/>
        <v>-0.39970208280156694</v>
      </c>
      <c r="S191" s="35">
        <f t="shared" si="152"/>
        <v>0.87688638118247142</v>
      </c>
      <c r="T191" s="22"/>
      <c r="U191" s="20"/>
    </row>
    <row r="192" spans="1:21" ht="14.5" customHeight="1">
      <c r="A192" s="54" t="s">
        <v>46</v>
      </c>
      <c r="B192" s="46">
        <f t="shared" si="144"/>
        <v>100</v>
      </c>
      <c r="C192" s="62">
        <f t="shared" si="144"/>
        <v>3.3387183629509964</v>
      </c>
      <c r="D192" s="62">
        <f t="shared" si="153"/>
        <v>84.491114701130854</v>
      </c>
      <c r="E192" s="62">
        <f t="shared" si="153"/>
        <v>7.1620893914916532</v>
      </c>
      <c r="F192" s="62">
        <f t="shared" si="153"/>
        <v>4.4157242864835755</v>
      </c>
      <c r="G192" s="62">
        <f t="shared" si="153"/>
        <v>0.59235325794291871</v>
      </c>
      <c r="H192" s="46">
        <f t="shared" si="146"/>
        <v>100</v>
      </c>
      <c r="I192" s="62">
        <f t="shared" si="154"/>
        <v>4.1357370095440089</v>
      </c>
      <c r="J192" s="62">
        <f t="shared" si="154"/>
        <v>79.745493107104977</v>
      </c>
      <c r="K192" s="62">
        <f t="shared" si="154"/>
        <v>9.9151643690349953</v>
      </c>
      <c r="L192" s="62">
        <f t="shared" si="154"/>
        <v>4.6659597030752913</v>
      </c>
      <c r="M192" s="62">
        <f t="shared" si="154"/>
        <v>1.5376458112407212</v>
      </c>
      <c r="N192" s="36" t="s">
        <v>81</v>
      </c>
      <c r="O192" s="36">
        <f t="shared" si="148"/>
        <v>0.79701864659301247</v>
      </c>
      <c r="P192" s="36">
        <f t="shared" si="149"/>
        <v>-4.7456215940258772</v>
      </c>
      <c r="Q192" s="36">
        <f t="shared" si="150"/>
        <v>2.7530749775433421</v>
      </c>
      <c r="R192" s="36">
        <f t="shared" si="151"/>
        <v>0.25023541659171578</v>
      </c>
      <c r="S192" s="36">
        <f t="shared" si="152"/>
        <v>0.94529255329780248</v>
      </c>
      <c r="T192" s="23"/>
      <c r="U192" s="20"/>
    </row>
    <row r="193" spans="1:21" ht="14.5" customHeight="1">
      <c r="A193" s="53" t="s">
        <v>45</v>
      </c>
      <c r="B193" s="48">
        <f t="shared" si="144"/>
        <v>100</v>
      </c>
      <c r="C193" s="61">
        <f t="shared" si="144"/>
        <v>3.1482541499713794</v>
      </c>
      <c r="D193" s="61">
        <f t="shared" si="153"/>
        <v>84.087006296508306</v>
      </c>
      <c r="E193" s="61">
        <f t="shared" si="153"/>
        <v>8.4144247281053239</v>
      </c>
      <c r="F193" s="61">
        <f t="shared" si="153"/>
        <v>3.8923869490555236</v>
      </c>
      <c r="G193" s="61">
        <f t="shared" si="153"/>
        <v>0.45792787635947341</v>
      </c>
      <c r="H193" s="48">
        <f t="shared" si="146"/>
        <v>100</v>
      </c>
      <c r="I193" s="61">
        <f t="shared" si="154"/>
        <v>4.0118870728083209</v>
      </c>
      <c r="J193" s="61">
        <f t="shared" si="154"/>
        <v>83.407627538385341</v>
      </c>
      <c r="K193" s="61">
        <f t="shared" si="154"/>
        <v>7.2808320950965824</v>
      </c>
      <c r="L193" s="61">
        <f t="shared" si="154"/>
        <v>4.8538880633977213</v>
      </c>
      <c r="M193" s="61">
        <f t="shared" si="154"/>
        <v>0.44576523031203569</v>
      </c>
      <c r="N193" s="35" t="s">
        <v>81</v>
      </c>
      <c r="O193" s="35">
        <f t="shared" si="148"/>
        <v>0.86363292283694149</v>
      </c>
      <c r="P193" s="35">
        <f t="shared" si="149"/>
        <v>-0.67937875812296511</v>
      </c>
      <c r="Q193" s="35">
        <f t="shared" si="150"/>
        <v>-1.1335926330087416</v>
      </c>
      <c r="R193" s="35">
        <f t="shared" si="151"/>
        <v>0.96150111434219765</v>
      </c>
      <c r="S193" s="35">
        <f t="shared" si="152"/>
        <v>-1.216264604743772E-2</v>
      </c>
      <c r="T193" s="23"/>
      <c r="U193" s="20"/>
    </row>
    <row r="194" spans="1:21" ht="14.5" customHeight="1">
      <c r="A194" s="54" t="s">
        <v>47</v>
      </c>
      <c r="B194" s="46">
        <f t="shared" si="144"/>
        <v>100</v>
      </c>
      <c r="C194" s="62">
        <f t="shared" si="144"/>
        <v>2.8343666961913199</v>
      </c>
      <c r="D194" s="62">
        <f t="shared" si="153"/>
        <v>84.322409211691763</v>
      </c>
      <c r="E194" s="62">
        <f t="shared" si="153"/>
        <v>9.6545615589016833</v>
      </c>
      <c r="F194" s="62">
        <f t="shared" si="153"/>
        <v>2.745792736935341</v>
      </c>
      <c r="G194" s="62">
        <f t="shared" si="153"/>
        <v>0.4428697962798937</v>
      </c>
      <c r="H194" s="46">
        <f t="shared" si="146"/>
        <v>100</v>
      </c>
      <c r="I194" s="62">
        <f t="shared" si="154"/>
        <v>4.0955631399317403</v>
      </c>
      <c r="J194" s="62">
        <f t="shared" si="154"/>
        <v>83.048919226393636</v>
      </c>
      <c r="K194" s="62">
        <f t="shared" si="154"/>
        <v>9.2150170648464158</v>
      </c>
      <c r="L194" s="62">
        <f t="shared" si="154"/>
        <v>3.1854379977246872</v>
      </c>
      <c r="M194" s="62">
        <f t="shared" si="154"/>
        <v>0.45506257110352671</v>
      </c>
      <c r="N194" s="36" t="s">
        <v>81</v>
      </c>
      <c r="O194" s="36">
        <f t="shared" si="148"/>
        <v>1.2611964437404204</v>
      </c>
      <c r="P194" s="36">
        <f t="shared" si="149"/>
        <v>-1.2734899852981272</v>
      </c>
      <c r="Q194" s="36">
        <f t="shared" si="150"/>
        <v>-0.43954449405526752</v>
      </c>
      <c r="R194" s="36">
        <f t="shared" si="151"/>
        <v>0.43964526078934618</v>
      </c>
      <c r="S194" s="36">
        <f t="shared" si="152"/>
        <v>1.2192774823633012E-2</v>
      </c>
      <c r="T194" s="24"/>
      <c r="U194" s="25"/>
    </row>
    <row r="195" spans="1:21" ht="14.5" customHeight="1">
      <c r="A195" s="53" t="s">
        <v>48</v>
      </c>
      <c r="B195" s="48">
        <f t="shared" si="144"/>
        <v>100</v>
      </c>
      <c r="C195" s="48" t="s">
        <v>34</v>
      </c>
      <c r="D195" s="48" t="s">
        <v>34</v>
      </c>
      <c r="E195" s="48" t="s">
        <v>34</v>
      </c>
      <c r="F195" s="48" t="s">
        <v>34</v>
      </c>
      <c r="G195" s="48" t="s">
        <v>34</v>
      </c>
      <c r="H195" s="48">
        <f t="shared" si="146"/>
        <v>100</v>
      </c>
      <c r="I195" s="48" t="s">
        <v>34</v>
      </c>
      <c r="J195" s="48" t="s">
        <v>34</v>
      </c>
      <c r="K195" s="48" t="s">
        <v>34</v>
      </c>
      <c r="L195" s="48" t="s">
        <v>34</v>
      </c>
      <c r="M195" s="48" t="s">
        <v>34</v>
      </c>
      <c r="N195" s="35" t="s">
        <v>81</v>
      </c>
      <c r="O195" s="48" t="s">
        <v>34</v>
      </c>
      <c r="P195" s="48" t="s">
        <v>34</v>
      </c>
      <c r="Q195" s="48" t="s">
        <v>34</v>
      </c>
      <c r="R195" s="48" t="s">
        <v>34</v>
      </c>
      <c r="S195" s="48" t="s">
        <v>34</v>
      </c>
      <c r="T195" s="24"/>
      <c r="U195" s="25"/>
    </row>
    <row r="196" spans="1:21" ht="14.5" customHeight="1">
      <c r="A196" s="54" t="s">
        <v>49</v>
      </c>
      <c r="B196" s="92">
        <f t="shared" si="144"/>
        <v>100</v>
      </c>
      <c r="C196" s="92" t="s">
        <v>34</v>
      </c>
      <c r="D196" s="92" t="s">
        <v>34</v>
      </c>
      <c r="E196" s="92" t="s">
        <v>34</v>
      </c>
      <c r="F196" s="92" t="s">
        <v>34</v>
      </c>
      <c r="G196" s="92" t="s">
        <v>34</v>
      </c>
      <c r="H196" s="92">
        <f t="shared" si="146"/>
        <v>100</v>
      </c>
      <c r="I196" s="86" t="s">
        <v>34</v>
      </c>
      <c r="J196" s="86" t="s">
        <v>34</v>
      </c>
      <c r="K196" s="86" t="s">
        <v>34</v>
      </c>
      <c r="L196" s="86" t="s">
        <v>34</v>
      </c>
      <c r="M196" s="86" t="s">
        <v>34</v>
      </c>
      <c r="N196" s="87" t="s">
        <v>81</v>
      </c>
      <c r="O196" s="92" t="s">
        <v>34</v>
      </c>
      <c r="P196" s="92" t="s">
        <v>34</v>
      </c>
      <c r="Q196" s="92" t="s">
        <v>34</v>
      </c>
      <c r="R196" s="92" t="s">
        <v>34</v>
      </c>
      <c r="S196" s="92" t="s">
        <v>34</v>
      </c>
      <c r="T196" s="24"/>
      <c r="U196" s="25"/>
    </row>
    <row r="197" spans="1:21" s="27" customFormat="1" ht="14.5" customHeight="1">
      <c r="A197" s="26"/>
      <c r="B197" s="110" t="s">
        <v>6</v>
      </c>
      <c r="C197" s="110"/>
      <c r="D197" s="110"/>
      <c r="E197" s="110"/>
      <c r="F197" s="110"/>
      <c r="G197" s="110"/>
      <c r="H197" s="110" t="s">
        <v>6</v>
      </c>
      <c r="I197" s="110"/>
      <c r="J197" s="110"/>
      <c r="K197" s="110"/>
      <c r="L197" s="110"/>
      <c r="M197" s="110"/>
      <c r="N197" s="110" t="s">
        <v>6</v>
      </c>
      <c r="O197" s="110"/>
      <c r="P197" s="110"/>
      <c r="Q197" s="110"/>
      <c r="R197" s="110"/>
      <c r="S197" s="110"/>
    </row>
    <row r="198" spans="1:21" ht="14.5" customHeight="1">
      <c r="A198" s="55"/>
      <c r="B198" s="99" t="s">
        <v>11</v>
      </c>
      <c r="C198" s="99"/>
      <c r="D198" s="99"/>
      <c r="E198" s="99"/>
      <c r="F198" s="99"/>
      <c r="G198" s="99"/>
      <c r="H198" s="99" t="s">
        <v>11</v>
      </c>
      <c r="I198" s="99"/>
      <c r="J198" s="99"/>
      <c r="K198" s="99"/>
      <c r="L198" s="99"/>
      <c r="M198" s="99"/>
      <c r="N198" s="99" t="s">
        <v>11</v>
      </c>
      <c r="O198" s="99"/>
      <c r="P198" s="99"/>
      <c r="Q198" s="99"/>
      <c r="R198" s="99"/>
      <c r="S198" s="99"/>
    </row>
    <row r="199" spans="1:21" ht="14.5" customHeight="1">
      <c r="A199" s="43" t="s">
        <v>2</v>
      </c>
      <c r="B199" s="94">
        <f>SUM(B200:B210)</f>
        <v>59687</v>
      </c>
      <c r="C199" s="94">
        <f>SUM(C200:C210)</f>
        <v>4351</v>
      </c>
      <c r="D199" s="94">
        <f t="shared" ref="D199:G199" si="155">SUM(D200:D210)</f>
        <v>34484</v>
      </c>
      <c r="E199" s="94">
        <f t="shared" si="155"/>
        <v>4534</v>
      </c>
      <c r="F199" s="94">
        <f t="shared" si="155"/>
        <v>4700</v>
      </c>
      <c r="G199" s="94">
        <f t="shared" si="155"/>
        <v>1233</v>
      </c>
      <c r="H199" s="94">
        <f>SUM(H200:H210)</f>
        <v>80627</v>
      </c>
      <c r="I199" s="94">
        <f>SUM(I200:I210)</f>
        <v>7818</v>
      </c>
      <c r="J199" s="94">
        <f t="shared" ref="J199:M199" si="156">SUM(J200:J210)</f>
        <v>49171</v>
      </c>
      <c r="K199" s="94">
        <f t="shared" si="156"/>
        <v>8627</v>
      </c>
      <c r="L199" s="94">
        <f t="shared" si="156"/>
        <v>7222</v>
      </c>
      <c r="M199" s="94">
        <f t="shared" si="156"/>
        <v>7789</v>
      </c>
      <c r="N199" s="93">
        <f t="shared" ref="N199:N210" si="157">H199-B199</f>
        <v>20940</v>
      </c>
      <c r="O199" s="93">
        <f t="shared" ref="O199:O208" si="158">I199-C199</f>
        <v>3467</v>
      </c>
      <c r="P199" s="93">
        <f t="shared" ref="P199:P208" si="159">J199-D199</f>
        <v>14687</v>
      </c>
      <c r="Q199" s="93">
        <f t="shared" ref="Q199:Q208" si="160">K199-E199</f>
        <v>4093</v>
      </c>
      <c r="R199" s="93">
        <f t="shared" ref="R199:R208" si="161">L199-F199</f>
        <v>2522</v>
      </c>
      <c r="S199" s="93">
        <f t="shared" ref="S199:S208" si="162">M199-G199</f>
        <v>6556</v>
      </c>
    </row>
    <row r="200" spans="1:21" ht="14.5" customHeight="1">
      <c r="A200" s="54" t="s">
        <v>38</v>
      </c>
      <c r="B200" s="46">
        <v>1668</v>
      </c>
      <c r="C200" s="46" t="s">
        <v>34</v>
      </c>
      <c r="D200" s="46" t="s">
        <v>34</v>
      </c>
      <c r="E200" s="46" t="s">
        <v>34</v>
      </c>
      <c r="F200" s="46" t="s">
        <v>34</v>
      </c>
      <c r="G200" s="46" t="s">
        <v>34</v>
      </c>
      <c r="H200" s="46">
        <f>SUM(I200:M200)</f>
        <v>2684</v>
      </c>
      <c r="I200" s="46">
        <v>3</v>
      </c>
      <c r="J200" s="46">
        <v>39</v>
      </c>
      <c r="K200" s="46">
        <v>278</v>
      </c>
      <c r="L200" s="46">
        <v>151</v>
      </c>
      <c r="M200" s="46">
        <v>2213</v>
      </c>
      <c r="N200" s="32">
        <f t="shared" si="157"/>
        <v>1016</v>
      </c>
      <c r="O200" s="46" t="s">
        <v>34</v>
      </c>
      <c r="P200" s="46" t="s">
        <v>34</v>
      </c>
      <c r="Q200" s="46" t="s">
        <v>34</v>
      </c>
      <c r="R200" s="46" t="s">
        <v>34</v>
      </c>
      <c r="S200" s="46" t="s">
        <v>34</v>
      </c>
    </row>
    <row r="201" spans="1:21" ht="14.5" customHeight="1">
      <c r="A201" s="53" t="s">
        <v>40</v>
      </c>
      <c r="B201" s="48">
        <v>7190</v>
      </c>
      <c r="C201" s="48" t="s">
        <v>34</v>
      </c>
      <c r="D201" s="48" t="s">
        <v>34</v>
      </c>
      <c r="E201" s="48" t="s">
        <v>34</v>
      </c>
      <c r="F201" s="48" t="s">
        <v>34</v>
      </c>
      <c r="G201" s="48" t="s">
        <v>34</v>
      </c>
      <c r="H201" s="48">
        <f t="shared" ref="H201:H203" si="163">SUM(I201:M201)</f>
        <v>9039</v>
      </c>
      <c r="I201" s="48">
        <v>438</v>
      </c>
      <c r="J201" s="48">
        <v>3913</v>
      </c>
      <c r="K201" s="48">
        <v>1643</v>
      </c>
      <c r="L201" s="48">
        <v>436</v>
      </c>
      <c r="M201" s="48">
        <v>2609</v>
      </c>
      <c r="N201" s="33">
        <f t="shared" si="157"/>
        <v>1849</v>
      </c>
      <c r="O201" s="48" t="s">
        <v>34</v>
      </c>
      <c r="P201" s="48" t="s">
        <v>34</v>
      </c>
      <c r="Q201" s="48" t="s">
        <v>34</v>
      </c>
      <c r="R201" s="48" t="s">
        <v>34</v>
      </c>
      <c r="S201" s="48" t="s">
        <v>34</v>
      </c>
    </row>
    <row r="202" spans="1:21" ht="14.5" customHeight="1">
      <c r="A202" s="54" t="s">
        <v>41</v>
      </c>
      <c r="B202" s="46">
        <f t="shared" ref="B202:B203" si="164">SUM(C202:G202)</f>
        <v>8804</v>
      </c>
      <c r="C202" s="46">
        <v>853</v>
      </c>
      <c r="D202" s="46">
        <v>5853</v>
      </c>
      <c r="E202" s="46">
        <v>971</v>
      </c>
      <c r="F202" s="46">
        <v>671</v>
      </c>
      <c r="G202" s="46">
        <v>456</v>
      </c>
      <c r="H202" s="46">
        <f t="shared" si="163"/>
        <v>13761</v>
      </c>
      <c r="I202" s="46">
        <v>1723</v>
      </c>
      <c r="J202" s="46">
        <v>8512</v>
      </c>
      <c r="K202" s="46">
        <v>1572</v>
      </c>
      <c r="L202" s="46">
        <v>940</v>
      </c>
      <c r="M202" s="46">
        <v>1014</v>
      </c>
      <c r="N202" s="32">
        <f t="shared" si="157"/>
        <v>4957</v>
      </c>
      <c r="O202" s="32">
        <f t="shared" si="158"/>
        <v>870</v>
      </c>
      <c r="P202" s="32">
        <f t="shared" si="159"/>
        <v>2659</v>
      </c>
      <c r="Q202" s="32">
        <f t="shared" si="160"/>
        <v>601</v>
      </c>
      <c r="R202" s="32">
        <f t="shared" si="161"/>
        <v>269</v>
      </c>
      <c r="S202" s="32">
        <f t="shared" si="162"/>
        <v>558</v>
      </c>
    </row>
    <row r="203" spans="1:21" ht="14.5" customHeight="1">
      <c r="A203" s="53" t="s">
        <v>42</v>
      </c>
      <c r="B203" s="48">
        <f t="shared" si="164"/>
        <v>7215</v>
      </c>
      <c r="C203" s="48">
        <v>836</v>
      </c>
      <c r="D203" s="48">
        <v>4755</v>
      </c>
      <c r="E203" s="48">
        <v>819</v>
      </c>
      <c r="F203" s="48">
        <v>565</v>
      </c>
      <c r="G203" s="48">
        <v>240</v>
      </c>
      <c r="H203" s="48">
        <f t="shared" si="163"/>
        <v>10561</v>
      </c>
      <c r="I203" s="48">
        <v>1402</v>
      </c>
      <c r="J203" s="48">
        <v>6486</v>
      </c>
      <c r="K203" s="48">
        <v>1127</v>
      </c>
      <c r="L203" s="48">
        <v>920</v>
      </c>
      <c r="M203" s="48">
        <v>626</v>
      </c>
      <c r="N203" s="33">
        <f t="shared" si="157"/>
        <v>3346</v>
      </c>
      <c r="O203" s="33">
        <f t="shared" si="158"/>
        <v>566</v>
      </c>
      <c r="P203" s="33">
        <f t="shared" si="159"/>
        <v>1731</v>
      </c>
      <c r="Q203" s="33">
        <f t="shared" si="160"/>
        <v>308</v>
      </c>
      <c r="R203" s="33">
        <f t="shared" si="161"/>
        <v>355</v>
      </c>
      <c r="S203" s="33">
        <f t="shared" si="162"/>
        <v>386</v>
      </c>
    </row>
    <row r="204" spans="1:21" ht="14.5" customHeight="1">
      <c r="A204" s="54" t="s">
        <v>43</v>
      </c>
      <c r="B204" s="46">
        <f>SUM(C204:G204)</f>
        <v>6392</v>
      </c>
      <c r="C204" s="46">
        <v>586</v>
      </c>
      <c r="D204" s="46">
        <v>4489</v>
      </c>
      <c r="E204" s="46">
        <v>579</v>
      </c>
      <c r="F204" s="46">
        <v>586</v>
      </c>
      <c r="G204" s="46">
        <v>152</v>
      </c>
      <c r="H204" s="46">
        <f>SUM(I204:M204)</f>
        <v>8864</v>
      </c>
      <c r="I204" s="46">
        <v>1098</v>
      </c>
      <c r="J204" s="46">
        <v>5443</v>
      </c>
      <c r="K204" s="46">
        <v>983</v>
      </c>
      <c r="L204" s="46">
        <v>871</v>
      </c>
      <c r="M204" s="46">
        <v>469</v>
      </c>
      <c r="N204" s="32">
        <f t="shared" si="157"/>
        <v>2472</v>
      </c>
      <c r="O204" s="32">
        <f t="shared" si="158"/>
        <v>512</v>
      </c>
      <c r="P204" s="32">
        <f t="shared" si="159"/>
        <v>954</v>
      </c>
      <c r="Q204" s="32">
        <f t="shared" si="160"/>
        <v>404</v>
      </c>
      <c r="R204" s="32">
        <f t="shared" si="161"/>
        <v>285</v>
      </c>
      <c r="S204" s="32">
        <f t="shared" si="162"/>
        <v>317</v>
      </c>
    </row>
    <row r="205" spans="1:21" ht="14.5" customHeight="1">
      <c r="A205" s="53" t="s">
        <v>44</v>
      </c>
      <c r="B205" s="48">
        <f t="shared" ref="B205:B207" si="165">SUM(C205:G205)</f>
        <v>7810</v>
      </c>
      <c r="C205" s="48">
        <v>592</v>
      </c>
      <c r="D205" s="48">
        <v>5576</v>
      </c>
      <c r="E205" s="48">
        <v>658</v>
      </c>
      <c r="F205" s="48">
        <v>842</v>
      </c>
      <c r="G205" s="48">
        <v>142</v>
      </c>
      <c r="H205" s="48">
        <f t="shared" ref="H205:H210" si="166">SUM(I205:M205)</f>
        <v>8226</v>
      </c>
      <c r="I205" s="48">
        <v>823</v>
      </c>
      <c r="J205" s="48">
        <v>5441</v>
      </c>
      <c r="K205" s="48">
        <v>767</v>
      </c>
      <c r="L205" s="48">
        <v>850</v>
      </c>
      <c r="M205" s="48">
        <v>345</v>
      </c>
      <c r="N205" s="33">
        <f t="shared" si="157"/>
        <v>416</v>
      </c>
      <c r="O205" s="33">
        <f t="shared" si="158"/>
        <v>231</v>
      </c>
      <c r="P205" s="33">
        <f t="shared" si="159"/>
        <v>-135</v>
      </c>
      <c r="Q205" s="33">
        <f t="shared" si="160"/>
        <v>109</v>
      </c>
      <c r="R205" s="33">
        <f t="shared" si="161"/>
        <v>8</v>
      </c>
      <c r="S205" s="33">
        <f t="shared" si="162"/>
        <v>203</v>
      </c>
    </row>
    <row r="206" spans="1:21" ht="14.5" customHeight="1">
      <c r="A206" s="54" t="s">
        <v>46</v>
      </c>
      <c r="B206" s="46">
        <f t="shared" si="165"/>
        <v>7853</v>
      </c>
      <c r="C206" s="46">
        <v>586</v>
      </c>
      <c r="D206" s="46">
        <v>5700</v>
      </c>
      <c r="E206" s="46">
        <v>595</v>
      </c>
      <c r="F206" s="46">
        <v>840</v>
      </c>
      <c r="G206" s="46">
        <v>132</v>
      </c>
      <c r="H206" s="46">
        <f t="shared" si="166"/>
        <v>9255</v>
      </c>
      <c r="I206" s="46">
        <v>767</v>
      </c>
      <c r="J206" s="46">
        <v>6436</v>
      </c>
      <c r="K206" s="46">
        <v>811</v>
      </c>
      <c r="L206" s="46">
        <v>1021</v>
      </c>
      <c r="M206" s="46">
        <v>220</v>
      </c>
      <c r="N206" s="32">
        <f t="shared" si="157"/>
        <v>1402</v>
      </c>
      <c r="O206" s="32">
        <f t="shared" si="158"/>
        <v>181</v>
      </c>
      <c r="P206" s="32">
        <f t="shared" si="159"/>
        <v>736</v>
      </c>
      <c r="Q206" s="32">
        <f t="shared" si="160"/>
        <v>216</v>
      </c>
      <c r="R206" s="32">
        <f t="shared" si="161"/>
        <v>181</v>
      </c>
      <c r="S206" s="32">
        <f t="shared" si="162"/>
        <v>88</v>
      </c>
    </row>
    <row r="207" spans="1:21" ht="14.5" customHeight="1">
      <c r="A207" s="53" t="s">
        <v>45</v>
      </c>
      <c r="B207" s="48">
        <f t="shared" si="165"/>
        <v>6758</v>
      </c>
      <c r="C207" s="48">
        <v>557</v>
      </c>
      <c r="D207" s="48">
        <v>4881</v>
      </c>
      <c r="E207" s="48">
        <v>523</v>
      </c>
      <c r="F207" s="48">
        <v>728</v>
      </c>
      <c r="G207" s="48">
        <v>69</v>
      </c>
      <c r="H207" s="48">
        <f t="shared" si="166"/>
        <v>8239</v>
      </c>
      <c r="I207" s="48">
        <v>694</v>
      </c>
      <c r="J207" s="48">
        <v>5824</v>
      </c>
      <c r="K207" s="48">
        <v>631</v>
      </c>
      <c r="L207" s="48">
        <v>908</v>
      </c>
      <c r="M207" s="48">
        <v>182</v>
      </c>
      <c r="N207" s="33">
        <f t="shared" si="157"/>
        <v>1481</v>
      </c>
      <c r="O207" s="33">
        <f t="shared" si="158"/>
        <v>137</v>
      </c>
      <c r="P207" s="33">
        <f t="shared" si="159"/>
        <v>943</v>
      </c>
      <c r="Q207" s="33">
        <f t="shared" si="160"/>
        <v>108</v>
      </c>
      <c r="R207" s="33">
        <f t="shared" si="161"/>
        <v>180</v>
      </c>
      <c r="S207" s="33">
        <f t="shared" si="162"/>
        <v>113</v>
      </c>
    </row>
    <row r="208" spans="1:21" ht="14.5" customHeight="1">
      <c r="A208" s="54" t="s">
        <v>47</v>
      </c>
      <c r="B208" s="46">
        <f>SUM(C208:G208)</f>
        <v>4470</v>
      </c>
      <c r="C208" s="46">
        <v>341</v>
      </c>
      <c r="D208" s="46">
        <v>3230</v>
      </c>
      <c r="E208" s="46">
        <v>389</v>
      </c>
      <c r="F208" s="46">
        <v>468</v>
      </c>
      <c r="G208" s="46">
        <v>42</v>
      </c>
      <c r="H208" s="46">
        <f t="shared" si="166"/>
        <v>6679</v>
      </c>
      <c r="I208" s="46">
        <v>563</v>
      </c>
      <c r="J208" s="46">
        <v>4826</v>
      </c>
      <c r="K208" s="46">
        <v>530</v>
      </c>
      <c r="L208" s="46">
        <v>690</v>
      </c>
      <c r="M208" s="46">
        <v>70</v>
      </c>
      <c r="N208" s="32">
        <f t="shared" si="157"/>
        <v>2209</v>
      </c>
      <c r="O208" s="32">
        <f t="shared" si="158"/>
        <v>222</v>
      </c>
      <c r="P208" s="32">
        <f t="shared" si="159"/>
        <v>1596</v>
      </c>
      <c r="Q208" s="32">
        <f t="shared" si="160"/>
        <v>141</v>
      </c>
      <c r="R208" s="32">
        <f t="shared" si="161"/>
        <v>222</v>
      </c>
      <c r="S208" s="32">
        <f t="shared" si="162"/>
        <v>28</v>
      </c>
    </row>
    <row r="209" spans="1:21" ht="14.5" customHeight="1">
      <c r="A209" s="53" t="s">
        <v>48</v>
      </c>
      <c r="B209" s="48">
        <v>1308</v>
      </c>
      <c r="C209" s="48" t="s">
        <v>34</v>
      </c>
      <c r="D209" s="48" t="s">
        <v>34</v>
      </c>
      <c r="E209" s="48" t="s">
        <v>34</v>
      </c>
      <c r="F209" s="48" t="s">
        <v>34</v>
      </c>
      <c r="G209" s="48" t="s">
        <v>34</v>
      </c>
      <c r="H209" s="48">
        <f t="shared" si="166"/>
        <v>2949</v>
      </c>
      <c r="I209" s="48">
        <v>273</v>
      </c>
      <c r="J209" s="48">
        <v>2050</v>
      </c>
      <c r="K209" s="48">
        <v>260</v>
      </c>
      <c r="L209" s="48">
        <v>336</v>
      </c>
      <c r="M209" s="48">
        <v>30</v>
      </c>
      <c r="N209" s="33">
        <f t="shared" si="157"/>
        <v>1641</v>
      </c>
      <c r="O209" s="48" t="s">
        <v>34</v>
      </c>
      <c r="P209" s="48" t="s">
        <v>34</v>
      </c>
      <c r="Q209" s="48" t="s">
        <v>34</v>
      </c>
      <c r="R209" s="48" t="s">
        <v>34</v>
      </c>
      <c r="S209" s="48" t="s">
        <v>34</v>
      </c>
    </row>
    <row r="210" spans="1:21" ht="14.5" customHeight="1">
      <c r="A210" s="54" t="s">
        <v>49</v>
      </c>
      <c r="B210" s="45">
        <v>219</v>
      </c>
      <c r="C210" s="45" t="s">
        <v>34</v>
      </c>
      <c r="D210" s="45" t="s">
        <v>34</v>
      </c>
      <c r="E210" s="45" t="s">
        <v>34</v>
      </c>
      <c r="F210" s="45" t="s">
        <v>34</v>
      </c>
      <c r="G210" s="45" t="s">
        <v>34</v>
      </c>
      <c r="H210" s="45">
        <f t="shared" si="166"/>
        <v>370</v>
      </c>
      <c r="I210" s="45">
        <v>34</v>
      </c>
      <c r="J210" s="45">
        <v>201</v>
      </c>
      <c r="K210" s="45">
        <v>25</v>
      </c>
      <c r="L210" s="45">
        <v>99</v>
      </c>
      <c r="M210" s="45">
        <v>11</v>
      </c>
      <c r="N210" s="34">
        <f t="shared" si="157"/>
        <v>151</v>
      </c>
      <c r="O210" s="45" t="s">
        <v>34</v>
      </c>
      <c r="P210" s="45" t="s">
        <v>34</v>
      </c>
      <c r="Q210" s="45" t="s">
        <v>34</v>
      </c>
      <c r="R210" s="45" t="s">
        <v>34</v>
      </c>
      <c r="S210" s="45" t="s">
        <v>34</v>
      </c>
    </row>
    <row r="211" spans="1:21" ht="14.5" customHeight="1">
      <c r="A211" s="16"/>
      <c r="B211" s="109" t="s">
        <v>12</v>
      </c>
      <c r="C211" s="109"/>
      <c r="D211" s="109"/>
      <c r="E211" s="109"/>
      <c r="F211" s="109"/>
      <c r="G211" s="109"/>
      <c r="H211" s="109" t="s">
        <v>12</v>
      </c>
      <c r="I211" s="109"/>
      <c r="J211" s="109"/>
      <c r="K211" s="109"/>
      <c r="L211" s="109"/>
      <c r="M211" s="109"/>
      <c r="N211" s="109" t="s">
        <v>82</v>
      </c>
      <c r="O211" s="109"/>
      <c r="P211" s="109"/>
      <c r="Q211" s="109"/>
      <c r="R211" s="109"/>
      <c r="S211" s="109"/>
      <c r="T211" s="17"/>
      <c r="U211" s="18"/>
    </row>
    <row r="212" spans="1:21" ht="14.5" customHeight="1">
      <c r="A212" s="43" t="s">
        <v>2</v>
      </c>
      <c r="B212" s="48">
        <f t="shared" ref="B212:C223" si="167">B199*100/$B199</f>
        <v>100</v>
      </c>
      <c r="C212" s="61">
        <f t="shared" si="167"/>
        <v>7.289694573357683</v>
      </c>
      <c r="D212" s="61">
        <f t="shared" ref="D212:G212" si="168">D199*100/$B199</f>
        <v>57.77472481444871</v>
      </c>
      <c r="E212" s="61">
        <f t="shared" si="168"/>
        <v>7.596294000368589</v>
      </c>
      <c r="F212" s="61">
        <f t="shared" si="168"/>
        <v>7.8744115133948762</v>
      </c>
      <c r="G212" s="61">
        <f t="shared" si="168"/>
        <v>2.0657764672374217</v>
      </c>
      <c r="H212" s="48">
        <f t="shared" ref="H212:L223" si="169">H199*100/$H199</f>
        <v>100</v>
      </c>
      <c r="I212" s="61">
        <f t="shared" ref="I212:M212" si="170">I199*100/$H199</f>
        <v>9.696503652622571</v>
      </c>
      <c r="J212" s="61">
        <f t="shared" si="170"/>
        <v>60.985773996303969</v>
      </c>
      <c r="K212" s="61">
        <f t="shared" si="170"/>
        <v>10.699889615141331</v>
      </c>
      <c r="L212" s="61">
        <f t="shared" si="170"/>
        <v>8.9572971833256858</v>
      </c>
      <c r="M212" s="61">
        <f t="shared" si="170"/>
        <v>9.6605355526064471</v>
      </c>
      <c r="N212" s="35" t="s">
        <v>81</v>
      </c>
      <c r="O212" s="35">
        <f>I212-C212</f>
        <v>2.406809079264888</v>
      </c>
      <c r="P212" s="35">
        <f t="shared" ref="P212:P221" si="171">J212-D212</f>
        <v>3.2110491818552589</v>
      </c>
      <c r="Q212" s="35">
        <f t="shared" ref="Q212:Q221" si="172">K212-E212</f>
        <v>3.1035956147727415</v>
      </c>
      <c r="R212" s="35">
        <f t="shared" ref="R212:R221" si="173">L212-F212</f>
        <v>1.0828856699308096</v>
      </c>
      <c r="S212" s="35">
        <f t="shared" ref="S212:S221" si="174">M212-G212</f>
        <v>7.5947590853690254</v>
      </c>
      <c r="T212" s="19"/>
      <c r="U212" s="20"/>
    </row>
    <row r="213" spans="1:21" ht="14.5" customHeight="1">
      <c r="A213" s="54" t="s">
        <v>38</v>
      </c>
      <c r="B213" s="46">
        <f t="shared" si="167"/>
        <v>100</v>
      </c>
      <c r="C213" s="46" t="s">
        <v>34</v>
      </c>
      <c r="D213" s="46" t="s">
        <v>34</v>
      </c>
      <c r="E213" s="46" t="s">
        <v>34</v>
      </c>
      <c r="F213" s="46" t="s">
        <v>34</v>
      </c>
      <c r="G213" s="46" t="s">
        <v>34</v>
      </c>
      <c r="H213" s="46">
        <f t="shared" si="169"/>
        <v>100</v>
      </c>
      <c r="I213" s="62">
        <f t="shared" ref="I213:M221" si="175">I200*100/$H200</f>
        <v>0.11177347242921014</v>
      </c>
      <c r="J213" s="62">
        <f t="shared" si="175"/>
        <v>1.4530551415797317</v>
      </c>
      <c r="K213" s="62">
        <f t="shared" si="175"/>
        <v>10.357675111773473</v>
      </c>
      <c r="L213" s="62">
        <f t="shared" si="175"/>
        <v>5.6259314456035767</v>
      </c>
      <c r="M213" s="62">
        <f t="shared" si="175"/>
        <v>82.451564828614011</v>
      </c>
      <c r="N213" s="36" t="s">
        <v>81</v>
      </c>
      <c r="O213" s="46" t="s">
        <v>34</v>
      </c>
      <c r="P213" s="46" t="s">
        <v>34</v>
      </c>
      <c r="Q213" s="46" t="s">
        <v>34</v>
      </c>
      <c r="R213" s="46" t="s">
        <v>34</v>
      </c>
      <c r="S213" s="46" t="s">
        <v>34</v>
      </c>
      <c r="T213" s="21"/>
      <c r="U213" s="20"/>
    </row>
    <row r="214" spans="1:21" ht="14.5" customHeight="1">
      <c r="A214" s="53" t="s">
        <v>40</v>
      </c>
      <c r="B214" s="48">
        <f t="shared" si="167"/>
        <v>100</v>
      </c>
      <c r="C214" s="48" t="s">
        <v>34</v>
      </c>
      <c r="D214" s="48" t="s">
        <v>34</v>
      </c>
      <c r="E214" s="48" t="s">
        <v>34</v>
      </c>
      <c r="F214" s="48" t="s">
        <v>34</v>
      </c>
      <c r="G214" s="48" t="s">
        <v>34</v>
      </c>
      <c r="H214" s="48">
        <f t="shared" si="169"/>
        <v>100</v>
      </c>
      <c r="I214" s="61">
        <f t="shared" si="175"/>
        <v>4.8456687686691007</v>
      </c>
      <c r="J214" s="61">
        <f t="shared" si="175"/>
        <v>43.290186967584908</v>
      </c>
      <c r="K214" s="61">
        <f t="shared" si="175"/>
        <v>18.176789467861489</v>
      </c>
      <c r="L214" s="61">
        <f t="shared" si="175"/>
        <v>4.8235424272596523</v>
      </c>
      <c r="M214" s="61">
        <f t="shared" si="175"/>
        <v>28.863812368624849</v>
      </c>
      <c r="N214" s="35" t="s">
        <v>81</v>
      </c>
      <c r="O214" s="48" t="s">
        <v>34</v>
      </c>
      <c r="P214" s="48" t="s">
        <v>34</v>
      </c>
      <c r="Q214" s="48" t="s">
        <v>34</v>
      </c>
      <c r="R214" s="48" t="s">
        <v>34</v>
      </c>
      <c r="S214" s="48" t="s">
        <v>34</v>
      </c>
      <c r="T214" s="22"/>
      <c r="U214" s="20"/>
    </row>
    <row r="215" spans="1:21" ht="14.5" customHeight="1">
      <c r="A215" s="54" t="s">
        <v>41</v>
      </c>
      <c r="B215" s="46">
        <f t="shared" si="167"/>
        <v>100</v>
      </c>
      <c r="C215" s="62">
        <f t="shared" si="167"/>
        <v>9.688777828259882</v>
      </c>
      <c r="D215" s="62">
        <f t="shared" ref="D215:G221" si="176">D202*100/$B202</f>
        <v>66.481144934120849</v>
      </c>
      <c r="E215" s="62">
        <f t="shared" si="176"/>
        <v>11.0290776919582</v>
      </c>
      <c r="F215" s="62">
        <f t="shared" si="176"/>
        <v>7.6215356656065421</v>
      </c>
      <c r="G215" s="62">
        <f t="shared" si="176"/>
        <v>5.179463880054521</v>
      </c>
      <c r="H215" s="46">
        <f t="shared" si="169"/>
        <v>100</v>
      </c>
      <c r="I215" s="62">
        <f t="shared" si="175"/>
        <v>12.520892377007485</v>
      </c>
      <c r="J215" s="62">
        <f t="shared" si="175"/>
        <v>61.855969769638833</v>
      </c>
      <c r="K215" s="62">
        <f t="shared" si="175"/>
        <v>11.423588402005668</v>
      </c>
      <c r="L215" s="62">
        <f t="shared" si="175"/>
        <v>6.8308989172298524</v>
      </c>
      <c r="M215" s="62">
        <f t="shared" si="175"/>
        <v>7.3686505341181601</v>
      </c>
      <c r="N215" s="36" t="s">
        <v>81</v>
      </c>
      <c r="O215" s="36">
        <f t="shared" ref="O215:O221" si="177">I215-C215</f>
        <v>2.8321145487476027</v>
      </c>
      <c r="P215" s="36">
        <f t="shared" si="171"/>
        <v>-4.625175164482016</v>
      </c>
      <c r="Q215" s="36">
        <f t="shared" si="172"/>
        <v>0.39451071004746829</v>
      </c>
      <c r="R215" s="36">
        <f t="shared" si="173"/>
        <v>-0.79063674837668962</v>
      </c>
      <c r="S215" s="36">
        <f t="shared" si="174"/>
        <v>2.1891866540636391</v>
      </c>
      <c r="T215" s="23"/>
      <c r="U215" s="20"/>
    </row>
    <row r="216" spans="1:21" ht="14.5" customHeight="1">
      <c r="A216" s="53" t="s">
        <v>42</v>
      </c>
      <c r="B216" s="48">
        <f t="shared" si="167"/>
        <v>100</v>
      </c>
      <c r="C216" s="61">
        <f t="shared" si="167"/>
        <v>11.586971586971586</v>
      </c>
      <c r="D216" s="61">
        <f t="shared" si="176"/>
        <v>65.904365904365903</v>
      </c>
      <c r="E216" s="61">
        <f t="shared" si="176"/>
        <v>11.351351351351351</v>
      </c>
      <c r="F216" s="61">
        <f t="shared" si="176"/>
        <v>7.8309078309078313</v>
      </c>
      <c r="G216" s="61">
        <f t="shared" si="176"/>
        <v>3.3264033264033266</v>
      </c>
      <c r="H216" s="48">
        <f t="shared" si="169"/>
        <v>100</v>
      </c>
      <c r="I216" s="61">
        <f t="shared" si="175"/>
        <v>13.275258024808258</v>
      </c>
      <c r="J216" s="61">
        <f t="shared" si="175"/>
        <v>61.414638765268442</v>
      </c>
      <c r="K216" s="61">
        <f t="shared" si="175"/>
        <v>10.671337941482815</v>
      </c>
      <c r="L216" s="61">
        <f t="shared" si="175"/>
        <v>8.7112962787614805</v>
      </c>
      <c r="M216" s="61">
        <f t="shared" si="175"/>
        <v>5.9274689896790074</v>
      </c>
      <c r="N216" s="35" t="s">
        <v>81</v>
      </c>
      <c r="O216" s="35">
        <f t="shared" si="177"/>
        <v>1.6882864378366715</v>
      </c>
      <c r="P216" s="35">
        <f t="shared" si="171"/>
        <v>-4.4897271390974609</v>
      </c>
      <c r="Q216" s="35">
        <f t="shared" si="172"/>
        <v>-0.6800134098685362</v>
      </c>
      <c r="R216" s="35">
        <f t="shared" si="173"/>
        <v>0.88038844785364923</v>
      </c>
      <c r="S216" s="35">
        <f t="shared" si="174"/>
        <v>2.6010656632756808</v>
      </c>
      <c r="T216" s="23"/>
      <c r="U216" s="20"/>
    </row>
    <row r="217" spans="1:21" ht="14.5" customHeight="1">
      <c r="A217" s="54" t="s">
        <v>43</v>
      </c>
      <c r="B217" s="46">
        <f t="shared" si="167"/>
        <v>100</v>
      </c>
      <c r="C217" s="62">
        <f t="shared" si="167"/>
        <v>9.1677096370463076</v>
      </c>
      <c r="D217" s="62">
        <f t="shared" si="176"/>
        <v>70.228410513141426</v>
      </c>
      <c r="E217" s="62">
        <f t="shared" si="176"/>
        <v>9.0581977471839803</v>
      </c>
      <c r="F217" s="62">
        <f t="shared" si="176"/>
        <v>9.1677096370463076</v>
      </c>
      <c r="G217" s="62">
        <f t="shared" si="176"/>
        <v>2.3779724655819776</v>
      </c>
      <c r="H217" s="46">
        <f t="shared" si="169"/>
        <v>100</v>
      </c>
      <c r="I217" s="62">
        <f t="shared" si="175"/>
        <v>12.387184115523466</v>
      </c>
      <c r="J217" s="62">
        <f t="shared" si="175"/>
        <v>61.405685920577618</v>
      </c>
      <c r="K217" s="62">
        <f t="shared" si="175"/>
        <v>11.089801444043321</v>
      </c>
      <c r="L217" s="62">
        <f t="shared" si="175"/>
        <v>9.8262635379061365</v>
      </c>
      <c r="M217" s="62">
        <f t="shared" si="175"/>
        <v>5.2910649819494582</v>
      </c>
      <c r="N217" s="36" t="s">
        <v>81</v>
      </c>
      <c r="O217" s="36">
        <f t="shared" si="177"/>
        <v>3.2194744784771583</v>
      </c>
      <c r="P217" s="36">
        <f t="shared" si="171"/>
        <v>-8.8227245925638087</v>
      </c>
      <c r="Q217" s="36">
        <f t="shared" si="172"/>
        <v>2.0316036968593405</v>
      </c>
      <c r="R217" s="36">
        <f t="shared" si="173"/>
        <v>0.6585539008598289</v>
      </c>
      <c r="S217" s="36">
        <f t="shared" si="174"/>
        <v>2.9130925163674806</v>
      </c>
      <c r="T217" s="21"/>
      <c r="U217" s="20"/>
    </row>
    <row r="218" spans="1:21" ht="14.5" customHeight="1">
      <c r="A218" s="53" t="s">
        <v>44</v>
      </c>
      <c r="B218" s="48">
        <f t="shared" si="167"/>
        <v>100</v>
      </c>
      <c r="C218" s="61">
        <f t="shared" si="167"/>
        <v>7.5800256081946227</v>
      </c>
      <c r="D218" s="61">
        <f t="shared" si="176"/>
        <v>71.395646606914212</v>
      </c>
      <c r="E218" s="61">
        <f t="shared" si="176"/>
        <v>8.4250960307298328</v>
      </c>
      <c r="F218" s="61">
        <f t="shared" si="176"/>
        <v>10.781049935979514</v>
      </c>
      <c r="G218" s="61">
        <f t="shared" si="176"/>
        <v>1.8181818181818181</v>
      </c>
      <c r="H218" s="48">
        <f t="shared" si="169"/>
        <v>100</v>
      </c>
      <c r="I218" s="61">
        <f t="shared" si="175"/>
        <v>10.004862630683199</v>
      </c>
      <c r="J218" s="61">
        <f t="shared" si="175"/>
        <v>66.143933868222703</v>
      </c>
      <c r="K218" s="61">
        <f t="shared" si="175"/>
        <v>9.3240943350352534</v>
      </c>
      <c r="L218" s="61">
        <f t="shared" si="175"/>
        <v>10.333090201799173</v>
      </c>
      <c r="M218" s="61">
        <f t="shared" si="175"/>
        <v>4.1940189642596648</v>
      </c>
      <c r="N218" s="35" t="s">
        <v>81</v>
      </c>
      <c r="O218" s="35">
        <f t="shared" si="177"/>
        <v>2.4248370224885765</v>
      </c>
      <c r="P218" s="35">
        <f t="shared" si="171"/>
        <v>-5.2517127386915092</v>
      </c>
      <c r="Q218" s="35">
        <f t="shared" si="172"/>
        <v>0.8989983043054206</v>
      </c>
      <c r="R218" s="35">
        <f t="shared" si="173"/>
        <v>-0.44795973418034052</v>
      </c>
      <c r="S218" s="35">
        <f t="shared" si="174"/>
        <v>2.3758371460778465</v>
      </c>
      <c r="T218" s="22"/>
      <c r="U218" s="20"/>
    </row>
    <row r="219" spans="1:21" ht="14.5" customHeight="1">
      <c r="A219" s="54" t="s">
        <v>46</v>
      </c>
      <c r="B219" s="46">
        <f t="shared" si="167"/>
        <v>100</v>
      </c>
      <c r="C219" s="62">
        <f t="shared" si="167"/>
        <v>7.4621163886412836</v>
      </c>
      <c r="D219" s="62">
        <f t="shared" si="176"/>
        <v>72.583725964599523</v>
      </c>
      <c r="E219" s="62">
        <f t="shared" si="176"/>
        <v>7.5767222717432832</v>
      </c>
      <c r="F219" s="62">
        <f t="shared" si="176"/>
        <v>10.696549089519928</v>
      </c>
      <c r="G219" s="62">
        <f t="shared" si="176"/>
        <v>1.6808862854959887</v>
      </c>
      <c r="H219" s="46">
        <f t="shared" si="169"/>
        <v>100</v>
      </c>
      <c r="I219" s="62">
        <f t="shared" si="175"/>
        <v>8.2874122096164236</v>
      </c>
      <c r="J219" s="62">
        <f t="shared" si="175"/>
        <v>69.5407887628309</v>
      </c>
      <c r="K219" s="62">
        <f t="shared" si="175"/>
        <v>8.7628309022150184</v>
      </c>
      <c r="L219" s="62">
        <f t="shared" si="175"/>
        <v>11.031874662344679</v>
      </c>
      <c r="M219" s="62">
        <f t="shared" si="175"/>
        <v>2.3770934629929767</v>
      </c>
      <c r="N219" s="36" t="s">
        <v>81</v>
      </c>
      <c r="O219" s="36">
        <f t="shared" si="177"/>
        <v>0.82529582097513998</v>
      </c>
      <c r="P219" s="36">
        <f t="shared" si="171"/>
        <v>-3.0429372017686234</v>
      </c>
      <c r="Q219" s="36">
        <f t="shared" si="172"/>
        <v>1.1861086304717352</v>
      </c>
      <c r="R219" s="36">
        <f t="shared" si="173"/>
        <v>0.3353255728247504</v>
      </c>
      <c r="S219" s="36">
        <f t="shared" si="174"/>
        <v>0.69620717749698802</v>
      </c>
      <c r="T219" s="23"/>
      <c r="U219" s="20"/>
    </row>
    <row r="220" spans="1:21" ht="14.5" customHeight="1">
      <c r="A220" s="53" t="s">
        <v>45</v>
      </c>
      <c r="B220" s="48">
        <f t="shared" si="167"/>
        <v>100</v>
      </c>
      <c r="C220" s="61">
        <f t="shared" si="167"/>
        <v>8.2420834566439769</v>
      </c>
      <c r="D220" s="61">
        <f t="shared" si="176"/>
        <v>72.225510506066882</v>
      </c>
      <c r="E220" s="61">
        <f t="shared" si="176"/>
        <v>7.7389760284107725</v>
      </c>
      <c r="F220" s="61">
        <f t="shared" si="176"/>
        <v>10.77241787511098</v>
      </c>
      <c r="G220" s="61">
        <f t="shared" si="176"/>
        <v>1.0210121337673868</v>
      </c>
      <c r="H220" s="48">
        <f t="shared" si="169"/>
        <v>100</v>
      </c>
      <c r="I220" s="61">
        <f t="shared" si="175"/>
        <v>8.4233523485859934</v>
      </c>
      <c r="J220" s="61">
        <f t="shared" si="175"/>
        <v>70.688190314358536</v>
      </c>
      <c r="K220" s="61">
        <f t="shared" si="175"/>
        <v>7.6586964437431728</v>
      </c>
      <c r="L220" s="61">
        <f t="shared" si="175"/>
        <v>11.020754945988591</v>
      </c>
      <c r="M220" s="61">
        <f t="shared" si="175"/>
        <v>2.2090059473237043</v>
      </c>
      <c r="N220" s="35" t="s">
        <v>81</v>
      </c>
      <c r="O220" s="35">
        <f t="shared" si="177"/>
        <v>0.18126889194201645</v>
      </c>
      <c r="P220" s="35">
        <f t="shared" si="171"/>
        <v>-1.5373201917083463</v>
      </c>
      <c r="Q220" s="35">
        <f t="shared" si="172"/>
        <v>-8.0279584667599657E-2</v>
      </c>
      <c r="R220" s="35">
        <f t="shared" si="173"/>
        <v>0.2483370708776107</v>
      </c>
      <c r="S220" s="35">
        <f t="shared" si="174"/>
        <v>1.1879938135563175</v>
      </c>
      <c r="T220" s="23"/>
      <c r="U220" s="20"/>
    </row>
    <row r="221" spans="1:21" ht="14.5" customHeight="1">
      <c r="A221" s="54" t="s">
        <v>47</v>
      </c>
      <c r="B221" s="46">
        <f t="shared" si="167"/>
        <v>100</v>
      </c>
      <c r="C221" s="62">
        <f t="shared" si="167"/>
        <v>7.6286353467561518</v>
      </c>
      <c r="D221" s="62">
        <f t="shared" si="176"/>
        <v>72.259507829977622</v>
      </c>
      <c r="E221" s="62">
        <f t="shared" si="176"/>
        <v>8.7024608501118568</v>
      </c>
      <c r="F221" s="62">
        <f t="shared" si="176"/>
        <v>10.469798657718121</v>
      </c>
      <c r="G221" s="62">
        <f t="shared" si="176"/>
        <v>0.93959731543624159</v>
      </c>
      <c r="H221" s="46">
        <f t="shared" si="169"/>
        <v>100</v>
      </c>
      <c r="I221" s="62">
        <f t="shared" si="175"/>
        <v>8.4294055996406652</v>
      </c>
      <c r="J221" s="62">
        <f t="shared" si="175"/>
        <v>72.256325797275039</v>
      </c>
      <c r="K221" s="62">
        <f t="shared" si="175"/>
        <v>7.9353196586315313</v>
      </c>
      <c r="L221" s="62">
        <f t="shared" si="175"/>
        <v>10.330887857463692</v>
      </c>
      <c r="M221" s="62">
        <f t="shared" si="175"/>
        <v>1.0480610869890703</v>
      </c>
      <c r="N221" s="36" t="s">
        <v>81</v>
      </c>
      <c r="O221" s="36">
        <f t="shared" si="177"/>
        <v>0.80077025288451331</v>
      </c>
      <c r="P221" s="36">
        <f t="shared" si="171"/>
        <v>-3.18203270258266E-3</v>
      </c>
      <c r="Q221" s="36">
        <f t="shared" si="172"/>
        <v>-0.76714119148032545</v>
      </c>
      <c r="R221" s="36">
        <f t="shared" si="173"/>
        <v>-0.13891080025442903</v>
      </c>
      <c r="S221" s="36">
        <f t="shared" si="174"/>
        <v>0.10846377155282871</v>
      </c>
      <c r="T221" s="24"/>
      <c r="U221" s="25"/>
    </row>
    <row r="222" spans="1:21" ht="14.5" customHeight="1">
      <c r="A222" s="53" t="s">
        <v>48</v>
      </c>
      <c r="B222" s="48">
        <f t="shared" si="167"/>
        <v>100</v>
      </c>
      <c r="C222" s="48" t="s">
        <v>34</v>
      </c>
      <c r="D222" s="48" t="s">
        <v>34</v>
      </c>
      <c r="E222" s="48" t="s">
        <v>34</v>
      </c>
      <c r="F222" s="48" t="s">
        <v>34</v>
      </c>
      <c r="G222" s="48" t="s">
        <v>34</v>
      </c>
      <c r="H222" s="48">
        <f t="shared" si="169"/>
        <v>100</v>
      </c>
      <c r="I222" s="61">
        <f t="shared" si="169"/>
        <v>9.2573753814852484</v>
      </c>
      <c r="J222" s="61">
        <f t="shared" si="169"/>
        <v>69.515089860969823</v>
      </c>
      <c r="K222" s="61">
        <f t="shared" si="169"/>
        <v>8.8165479823669042</v>
      </c>
      <c r="L222" s="61">
        <f t="shared" si="169"/>
        <v>11.393692777212614</v>
      </c>
      <c r="M222" s="48" t="s">
        <v>34</v>
      </c>
      <c r="N222" s="35" t="s">
        <v>81</v>
      </c>
      <c r="O222" s="48" t="s">
        <v>34</v>
      </c>
      <c r="P222" s="48" t="s">
        <v>34</v>
      </c>
      <c r="Q222" s="48" t="s">
        <v>34</v>
      </c>
      <c r="R222" s="48" t="s">
        <v>34</v>
      </c>
      <c r="S222" s="48" t="s">
        <v>34</v>
      </c>
      <c r="T222" s="24"/>
      <c r="U222" s="25"/>
    </row>
    <row r="223" spans="1:21" ht="14.5" customHeight="1">
      <c r="A223" s="54" t="s">
        <v>49</v>
      </c>
      <c r="B223" s="45">
        <f t="shared" si="167"/>
        <v>100</v>
      </c>
      <c r="C223" s="45" t="s">
        <v>34</v>
      </c>
      <c r="D223" s="45" t="s">
        <v>34</v>
      </c>
      <c r="E223" s="45" t="s">
        <v>34</v>
      </c>
      <c r="F223" s="45" t="s">
        <v>34</v>
      </c>
      <c r="G223" s="45" t="s">
        <v>34</v>
      </c>
      <c r="H223" s="45">
        <f t="shared" si="169"/>
        <v>100</v>
      </c>
      <c r="I223" s="62">
        <f t="shared" si="169"/>
        <v>9.1891891891891895</v>
      </c>
      <c r="J223" s="62">
        <f t="shared" si="169"/>
        <v>54.324324324324323</v>
      </c>
      <c r="K223" s="62">
        <f t="shared" si="169"/>
        <v>6.756756756756757</v>
      </c>
      <c r="L223" s="62">
        <f t="shared" si="169"/>
        <v>26.756756756756758</v>
      </c>
      <c r="M223" s="65" t="s">
        <v>34</v>
      </c>
      <c r="N223" s="37" t="s">
        <v>81</v>
      </c>
      <c r="O223" s="45" t="s">
        <v>34</v>
      </c>
      <c r="P223" s="45" t="s">
        <v>34</v>
      </c>
      <c r="Q223" s="45" t="s">
        <v>34</v>
      </c>
      <c r="R223" s="45" t="s">
        <v>34</v>
      </c>
      <c r="S223" s="45" t="s">
        <v>34</v>
      </c>
      <c r="T223" s="24"/>
      <c r="U223" s="25"/>
    </row>
    <row r="224" spans="1:21" ht="20" customHeight="1">
      <c r="A224" s="108" t="s">
        <v>84</v>
      </c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</sheetData>
  <mergeCells count="83">
    <mergeCell ref="B143:G143"/>
    <mergeCell ref="H143:M143"/>
    <mergeCell ref="B211:G211"/>
    <mergeCell ref="H211:M211"/>
    <mergeCell ref="B184:G184"/>
    <mergeCell ref="H184:M184"/>
    <mergeCell ref="B197:G197"/>
    <mergeCell ref="H197:M197"/>
    <mergeCell ref="H198:M198"/>
    <mergeCell ref="N170:S170"/>
    <mergeCell ref="B171:G171"/>
    <mergeCell ref="H171:M171"/>
    <mergeCell ref="B144:G144"/>
    <mergeCell ref="H144:M144"/>
    <mergeCell ref="B157:G157"/>
    <mergeCell ref="H157:M157"/>
    <mergeCell ref="B170:G170"/>
    <mergeCell ref="H170:M170"/>
    <mergeCell ref="H103:M103"/>
    <mergeCell ref="B116:G116"/>
    <mergeCell ref="H116:M116"/>
    <mergeCell ref="N103:S103"/>
    <mergeCell ref="N76:S76"/>
    <mergeCell ref="B76:G76"/>
    <mergeCell ref="H76:M76"/>
    <mergeCell ref="B89:G89"/>
    <mergeCell ref="H89:M89"/>
    <mergeCell ref="N89:S89"/>
    <mergeCell ref="N90:S90"/>
    <mergeCell ref="N116:S116"/>
    <mergeCell ref="B90:G90"/>
    <mergeCell ref="H90:M90"/>
    <mergeCell ref="B103:G103"/>
    <mergeCell ref="N8:S8"/>
    <mergeCell ref="B9:G9"/>
    <mergeCell ref="H9:M9"/>
    <mergeCell ref="B63:G63"/>
    <mergeCell ref="H63:M63"/>
    <mergeCell ref="B35:G35"/>
    <mergeCell ref="H35:M35"/>
    <mergeCell ref="N35:S35"/>
    <mergeCell ref="B36:G36"/>
    <mergeCell ref="H36:M36"/>
    <mergeCell ref="B49:G49"/>
    <mergeCell ref="H49:M49"/>
    <mergeCell ref="B62:G62"/>
    <mergeCell ref="H62:M62"/>
    <mergeCell ref="N62:S62"/>
    <mergeCell ref="B22:G22"/>
    <mergeCell ref="H22:M22"/>
    <mergeCell ref="A5:A7"/>
    <mergeCell ref="B5:G5"/>
    <mergeCell ref="H5:M5"/>
    <mergeCell ref="B8:G8"/>
    <mergeCell ref="H8:M8"/>
    <mergeCell ref="N5:S5"/>
    <mergeCell ref="B6:B7"/>
    <mergeCell ref="C6:G6"/>
    <mergeCell ref="H6:H7"/>
    <mergeCell ref="I6:M6"/>
    <mergeCell ref="N6:N7"/>
    <mergeCell ref="O6:S6"/>
    <mergeCell ref="N49:S49"/>
    <mergeCell ref="N22:S22"/>
    <mergeCell ref="N9:S9"/>
    <mergeCell ref="N36:S36"/>
    <mergeCell ref="N63:S63"/>
    <mergeCell ref="N117:S117"/>
    <mergeCell ref="N144:S144"/>
    <mergeCell ref="N171:S171"/>
    <mergeCell ref="A224:S224"/>
    <mergeCell ref="N211:S211"/>
    <mergeCell ref="N198:S198"/>
    <mergeCell ref="N184:S184"/>
    <mergeCell ref="N157:S157"/>
    <mergeCell ref="N130:S130"/>
    <mergeCell ref="B117:G117"/>
    <mergeCell ref="H117:M117"/>
    <mergeCell ref="B130:G130"/>
    <mergeCell ref="H130:M130"/>
    <mergeCell ref="N143:S143"/>
    <mergeCell ref="N197:S197"/>
    <mergeCell ref="B198:G19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1" sqref="D1"/>
    </sheetView>
  </sheetViews>
  <sheetFormatPr baseColWidth="10" defaultColWidth="8.7265625" defaultRowHeight="14"/>
  <cols>
    <col min="1" max="1" width="23.453125" style="40" customWidth="1"/>
    <col min="2" max="8" width="15.6328125" style="40" customWidth="1"/>
    <col min="9" max="9" width="16.72656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94</v>
      </c>
    </row>
    <row r="4" spans="1:10" s="41" customFormat="1" ht="14.5" customHeight="1">
      <c r="A4" s="60"/>
    </row>
    <row r="5" spans="1:10" s="41" customFormat="1" ht="14.5" customHeight="1">
      <c r="A5" s="106" t="s">
        <v>1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82"/>
      <c r="B7" s="99" t="s">
        <v>77</v>
      </c>
      <c r="C7" s="99"/>
      <c r="D7" s="99"/>
      <c r="E7" s="99"/>
      <c r="F7" s="99"/>
      <c r="G7" s="99"/>
      <c r="H7" s="99"/>
      <c r="I7" s="99"/>
      <c r="J7" s="99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2</v>
      </c>
      <c r="B9" s="63">
        <v>4.8290094339622636</v>
      </c>
      <c r="C9" s="63">
        <v>4.875</v>
      </c>
      <c r="D9" s="63">
        <v>9.7758637067267102</v>
      </c>
      <c r="E9" s="63">
        <v>8.7757352941176467</v>
      </c>
      <c r="F9" s="63">
        <v>7.7611940298507456</v>
      </c>
      <c r="G9" s="63">
        <f>'Tab. 4.2'!G9</f>
        <v>8.9</v>
      </c>
      <c r="H9" s="63">
        <f>'Tab. 4.2'!H9</f>
        <v>6.7</v>
      </c>
      <c r="I9" s="63">
        <f>'Tab. 4.2'!J9</f>
        <v>10.625748502994012</v>
      </c>
      <c r="J9" s="63">
        <v>10.625748502994012</v>
      </c>
    </row>
    <row r="10" spans="1:10" ht="14.5" customHeight="1">
      <c r="A10" s="54" t="s">
        <v>3</v>
      </c>
      <c r="B10" s="62">
        <v>5.0208102588951959</v>
      </c>
      <c r="C10" s="62">
        <v>5.1724137931034484</v>
      </c>
      <c r="D10" s="62">
        <v>9.7245024407919924</v>
      </c>
      <c r="E10" s="62">
        <v>8.6382971884107675</v>
      </c>
      <c r="F10" s="62">
        <v>7.7780102278010235</v>
      </c>
      <c r="G10" s="62">
        <f>'Tab. 4.2-1'!G9</f>
        <v>8.8000000000000007</v>
      </c>
      <c r="H10" s="62">
        <f>'Tab. 4.2-1'!H9</f>
        <v>6.9</v>
      </c>
      <c r="I10" s="62">
        <f>'Tab. 4.2-1'!J9</f>
        <v>11.467550473579262</v>
      </c>
      <c r="J10" s="62">
        <v>11.467550473579262</v>
      </c>
    </row>
    <row r="11" spans="1:10" ht="14.5" customHeight="1">
      <c r="A11" s="53" t="s">
        <v>37</v>
      </c>
      <c r="B11" s="61">
        <v>4.6090657722513102</v>
      </c>
      <c r="C11" s="61">
        <v>4.717741935483871</v>
      </c>
      <c r="D11" s="61">
        <v>9.6932618683001497</v>
      </c>
      <c r="E11" s="61">
        <v>8.9176829268292686</v>
      </c>
      <c r="F11" s="61">
        <v>8.0526000797978465</v>
      </c>
      <c r="G11" s="61">
        <f>'Tab. 4.2-2'!G9</f>
        <v>9</v>
      </c>
      <c r="H11" s="61">
        <f>'Tab. 4.2-2'!H9</f>
        <v>7.1</v>
      </c>
      <c r="I11" s="61">
        <f>'Tab. 4.2-2'!J9</f>
        <v>8.6747663551401875</v>
      </c>
      <c r="J11" s="61">
        <v>8.6747663551401875</v>
      </c>
    </row>
    <row r="12" spans="1:10" ht="14.5" customHeight="1">
      <c r="A12" s="54" t="s">
        <v>59</v>
      </c>
      <c r="B12" s="62">
        <v>3.8385826771653542</v>
      </c>
      <c r="C12" s="62">
        <v>4.0336879432624118</v>
      </c>
      <c r="D12" s="62">
        <v>9.601685388826656</v>
      </c>
      <c r="E12" s="62">
        <v>8.8516780863448936</v>
      </c>
      <c r="F12" s="62">
        <v>8.0861434172924831</v>
      </c>
      <c r="G12" s="62">
        <f>'Tab. 4.2-3'!G9</f>
        <v>9</v>
      </c>
      <c r="H12" s="62">
        <f>'Tab. 4.2-3'!H9</f>
        <v>6.9</v>
      </c>
      <c r="I12" s="62">
        <f>'Tab. 4.2-3'!J9</f>
        <v>6.75</v>
      </c>
      <c r="J12" s="62">
        <v>6.75</v>
      </c>
    </row>
    <row r="13" spans="1:10" ht="14.5" customHeight="1">
      <c r="A13" s="53" t="s">
        <v>4</v>
      </c>
      <c r="B13" s="61">
        <v>5.5217111650485435</v>
      </c>
      <c r="C13" s="61">
        <v>5.5358918918918913</v>
      </c>
      <c r="D13" s="61">
        <v>10.570613409415122</v>
      </c>
      <c r="E13" s="61">
        <v>8.7602768456375841</v>
      </c>
      <c r="F13" s="61">
        <v>7.7190729332273449</v>
      </c>
      <c r="G13" s="61">
        <f>'Tab. 4.2-4'!G9</f>
        <v>9.4</v>
      </c>
      <c r="H13" s="61">
        <f>'Tab. 4.2-4'!H9</f>
        <v>6.7</v>
      </c>
      <c r="I13" s="61">
        <f>'Tab. 4.2-4'!J9</f>
        <v>9.9036363636363625</v>
      </c>
      <c r="J13" s="61">
        <v>9.9036363636363625</v>
      </c>
    </row>
    <row r="14" spans="1:10" ht="14.5" customHeight="1">
      <c r="A14" s="54" t="s">
        <v>60</v>
      </c>
      <c r="B14" s="62">
        <v>5.7515914513996016</v>
      </c>
      <c r="C14" s="62">
        <v>5.6899696048632213</v>
      </c>
      <c r="D14" s="62">
        <v>10.725</v>
      </c>
      <c r="E14" s="62">
        <v>8.8589758739741331</v>
      </c>
      <c r="F14" s="62">
        <v>7.5</v>
      </c>
      <c r="G14" s="62">
        <f>'Tab. 4.2-5'!G9</f>
        <v>9.1999999999999993</v>
      </c>
      <c r="H14" s="62">
        <f>'Tab. 4.2-5'!H9</f>
        <v>6.5</v>
      </c>
      <c r="I14" s="62">
        <f>'Tab. 4.2-5'!J9</f>
        <v>12.796875</v>
      </c>
      <c r="J14" s="62">
        <v>12.796875</v>
      </c>
    </row>
    <row r="15" spans="1:10" ht="14.5" customHeight="1">
      <c r="A15" s="53" t="s">
        <v>5</v>
      </c>
      <c r="B15" s="61">
        <v>5.6741835699797161</v>
      </c>
      <c r="C15" s="61">
        <v>5.7524999999999995</v>
      </c>
      <c r="D15" s="61">
        <v>10.281818181818181</v>
      </c>
      <c r="E15" s="61">
        <v>9.1309523809523814</v>
      </c>
      <c r="F15" s="61">
        <v>7.9054054054054061</v>
      </c>
      <c r="G15" s="61">
        <f>'Tab. 4.2-6'!G9</f>
        <v>9.4</v>
      </c>
      <c r="H15" s="61">
        <f>'Tab. 4.2-6'!H9</f>
        <v>6.8</v>
      </c>
      <c r="I15" s="61">
        <f>'Tab. 4.2-6'!J9</f>
        <v>10.96875</v>
      </c>
      <c r="J15" s="61">
        <v>10.96875</v>
      </c>
    </row>
    <row r="16" spans="1:10" ht="14.5" customHeight="1">
      <c r="A16" s="54" t="s">
        <v>6</v>
      </c>
      <c r="B16" s="64">
        <v>4.5516497461928935</v>
      </c>
      <c r="C16" s="64">
        <v>4.5723895922428763</v>
      </c>
      <c r="D16" s="64">
        <v>9.6075970749230244</v>
      </c>
      <c r="E16" s="64">
        <v>8.4849683544303804</v>
      </c>
      <c r="F16" s="64">
        <v>6.3168947368421051</v>
      </c>
      <c r="G16" s="64">
        <v>8.3000000000000007</v>
      </c>
      <c r="H16" s="64">
        <v>5.5</v>
      </c>
      <c r="I16" s="64">
        <v>8.5</v>
      </c>
      <c r="J16" s="64">
        <v>10.570625</v>
      </c>
    </row>
    <row r="17" spans="1:10" ht="14.5" customHeight="1">
      <c r="A17" s="16"/>
      <c r="B17" s="101">
        <v>2015</v>
      </c>
      <c r="C17" s="101"/>
      <c r="D17" s="101"/>
      <c r="E17" s="101"/>
      <c r="F17" s="101"/>
      <c r="G17" s="101"/>
      <c r="H17" s="101"/>
      <c r="I17" s="101"/>
      <c r="J17" s="101"/>
    </row>
    <row r="18" spans="1:10" ht="14.5" customHeight="1">
      <c r="A18" s="43" t="s">
        <v>2</v>
      </c>
      <c r="B18" s="63">
        <v>4.3125</v>
      </c>
      <c r="C18" s="63">
        <v>4.3874999999999993</v>
      </c>
      <c r="D18" s="63">
        <v>9.3000000000000007</v>
      </c>
      <c r="E18" s="63">
        <v>8.25</v>
      </c>
      <c r="F18" s="63">
        <v>6.9548157150671424</v>
      </c>
      <c r="G18" s="63">
        <f>'Tab. 4.2'!G29</f>
        <v>8.4</v>
      </c>
      <c r="H18" s="63">
        <f>'Tab. 4.2'!H29</f>
        <v>6</v>
      </c>
      <c r="I18" s="63">
        <v>8</v>
      </c>
      <c r="J18" s="63">
        <v>10.819656275870853</v>
      </c>
    </row>
    <row r="19" spans="1:10" ht="14.5" customHeight="1">
      <c r="A19" s="54" t="s">
        <v>3</v>
      </c>
      <c r="B19" s="62">
        <v>4.3441000000000001</v>
      </c>
      <c r="C19" s="62">
        <v>4.4539999999999997</v>
      </c>
      <c r="D19" s="62">
        <v>9.2782258064516139</v>
      </c>
      <c r="E19" s="62">
        <v>8.1368824281831262</v>
      </c>
      <c r="F19" s="62">
        <v>7</v>
      </c>
      <c r="G19" s="62">
        <f>'Tab. 4.2-1'!G13</f>
        <v>8.3000000000000007</v>
      </c>
      <c r="H19" s="62">
        <f>'Tab. 4.2-1'!H13</f>
        <v>6.1</v>
      </c>
      <c r="I19" s="62">
        <v>7.7</v>
      </c>
      <c r="J19" s="62">
        <v>11.602499999999999</v>
      </c>
    </row>
    <row r="20" spans="1:10" ht="14.5" customHeight="1">
      <c r="A20" s="53" t="s">
        <v>37</v>
      </c>
      <c r="B20" s="61">
        <v>4.24</v>
      </c>
      <c r="C20" s="61">
        <v>4.34765625</v>
      </c>
      <c r="D20" s="61">
        <v>9.2906004581151826</v>
      </c>
      <c r="E20" s="61">
        <v>8.4647727272727273</v>
      </c>
      <c r="F20" s="61">
        <v>7.2983049771457598</v>
      </c>
      <c r="G20" s="61">
        <f>'Tab. 4.2-2'!G13</f>
        <v>8.6999999999999993</v>
      </c>
      <c r="H20" s="61">
        <f>'Tab. 4.2-2'!H13</f>
        <v>6.2</v>
      </c>
      <c r="I20" s="61">
        <v>8.9</v>
      </c>
      <c r="J20" s="61">
        <v>8.6089116719242913</v>
      </c>
    </row>
    <row r="21" spans="1:10" ht="14.5" customHeight="1">
      <c r="A21" s="54" t="s">
        <v>59</v>
      </c>
      <c r="B21" s="62">
        <v>3.5847744360902256</v>
      </c>
      <c r="C21" s="62">
        <v>3.7963046112663572</v>
      </c>
      <c r="D21" s="62">
        <v>9.0215517241379306</v>
      </c>
      <c r="E21" s="62">
        <v>8.2408695652173929</v>
      </c>
      <c r="F21" s="62">
        <v>7.1708497246262786</v>
      </c>
      <c r="G21" s="62">
        <f>'Tab. 4.2-3'!G13</f>
        <v>8.4</v>
      </c>
      <c r="H21" s="62">
        <f>'Tab. 4.2-3'!H13</f>
        <v>6.2</v>
      </c>
      <c r="I21" s="62">
        <v>8.1</v>
      </c>
      <c r="J21" s="62">
        <v>6.7125831485587577</v>
      </c>
    </row>
    <row r="22" spans="1:10" ht="14.5" customHeight="1">
      <c r="A22" s="53" t="s">
        <v>4</v>
      </c>
      <c r="B22" s="61">
        <v>4.9546803695077095</v>
      </c>
      <c r="C22" s="61">
        <v>4.9201284875107296</v>
      </c>
      <c r="D22" s="61">
        <v>9.9767441860465116</v>
      </c>
      <c r="E22" s="61">
        <v>8.25</v>
      </c>
      <c r="F22" s="61">
        <v>6.9939209726443767</v>
      </c>
      <c r="G22" s="61">
        <f>'Tab. 4.2-4'!G13</f>
        <v>8.9</v>
      </c>
      <c r="H22" s="61">
        <f>'Tab. 4.2-4'!H13</f>
        <v>6.2</v>
      </c>
      <c r="I22" s="61">
        <v>8.5</v>
      </c>
      <c r="J22" s="61">
        <v>9.9006352899069441</v>
      </c>
    </row>
    <row r="23" spans="1:10" ht="14.5" customHeight="1">
      <c r="A23" s="54" t="s">
        <v>60</v>
      </c>
      <c r="B23" s="62">
        <v>5.3800872093023253</v>
      </c>
      <c r="C23" s="62">
        <v>5.2768946395563772</v>
      </c>
      <c r="D23" s="62">
        <v>10.357273706896553</v>
      </c>
      <c r="E23" s="62">
        <v>8.3014062916555584</v>
      </c>
      <c r="F23" s="62">
        <v>6.957659372026642</v>
      </c>
      <c r="G23" s="62">
        <f>'Tab. 4.2-5'!G13</f>
        <v>8.6999999999999993</v>
      </c>
      <c r="H23" s="62">
        <f>'Tab. 4.2-5'!H13</f>
        <v>6.3</v>
      </c>
      <c r="I23" s="62">
        <v>6.8</v>
      </c>
      <c r="J23" s="62">
        <v>12.753217503217503</v>
      </c>
    </row>
    <row r="24" spans="1:10" ht="14.5" customHeight="1">
      <c r="A24" s="53" t="s">
        <v>5</v>
      </c>
      <c r="B24" s="61">
        <v>5.1231390540191271</v>
      </c>
      <c r="C24" s="61">
        <v>5.0375000000000005</v>
      </c>
      <c r="D24" s="61">
        <v>10.115123518624113</v>
      </c>
      <c r="E24" s="61">
        <v>8.5202455163395747</v>
      </c>
      <c r="F24" s="61">
        <v>7.1207174776564051</v>
      </c>
      <c r="G24" s="61">
        <f>'Tab. 4.2-6'!G13</f>
        <v>8.9</v>
      </c>
      <c r="H24" s="61">
        <f>'Tab. 4.2-6'!H13</f>
        <v>6</v>
      </c>
      <c r="I24" s="61">
        <v>7.9</v>
      </c>
      <c r="J24" s="61">
        <v>11.60953947368421</v>
      </c>
    </row>
    <row r="25" spans="1:10" ht="14.5" customHeight="1">
      <c r="A25" s="54" t="s">
        <v>6</v>
      </c>
      <c r="B25" s="64">
        <v>4.1924999999999999</v>
      </c>
      <c r="C25" s="64">
        <v>4.3062499999999995</v>
      </c>
      <c r="D25" s="64">
        <v>8.905039869147414</v>
      </c>
      <c r="E25" s="64">
        <v>8.076759410801964</v>
      </c>
      <c r="F25" s="64">
        <v>5.9390862944162439</v>
      </c>
      <c r="G25" s="64">
        <v>7.8</v>
      </c>
      <c r="H25" s="64">
        <v>5.3</v>
      </c>
      <c r="I25" s="64">
        <v>7.5</v>
      </c>
      <c r="J25" s="64">
        <v>11.362873134328359</v>
      </c>
    </row>
    <row r="26" spans="1:10" s="27" customFormat="1" ht="14.5" customHeight="1">
      <c r="A26" s="26"/>
      <c r="B26" s="101" t="s">
        <v>52</v>
      </c>
      <c r="C26" s="101"/>
      <c r="D26" s="101"/>
      <c r="E26" s="101"/>
      <c r="F26" s="101"/>
      <c r="G26" s="101"/>
      <c r="H26" s="101"/>
      <c r="I26" s="101"/>
      <c r="J26" s="101"/>
    </row>
    <row r="27" spans="1:10" ht="14.5" customHeight="1">
      <c r="A27" s="43" t="s">
        <v>2</v>
      </c>
      <c r="B27" s="50">
        <f>(B18-B9)*-1</f>
        <v>0.51650943396226356</v>
      </c>
      <c r="C27" s="50">
        <f t="shared" ref="C27:J27" si="0">(C18-C9)*-1</f>
        <v>0.48750000000000071</v>
      </c>
      <c r="D27" s="50">
        <f t="shared" si="0"/>
        <v>0.47586370672670952</v>
      </c>
      <c r="E27" s="50">
        <f t="shared" si="0"/>
        <v>0.52573529411764675</v>
      </c>
      <c r="F27" s="50">
        <f t="shared" ref="F27:G27" si="1">(F18-F9)*-1</f>
        <v>0.80637831478360322</v>
      </c>
      <c r="G27" s="50">
        <f t="shared" si="1"/>
        <v>0.5</v>
      </c>
      <c r="H27" s="50">
        <f t="shared" si="0"/>
        <v>0.70000000000000018</v>
      </c>
      <c r="I27" s="50">
        <f t="shared" si="0"/>
        <v>2.6257485029940124</v>
      </c>
      <c r="J27" s="50">
        <f t="shared" si="0"/>
        <v>-0.19390777287684102</v>
      </c>
    </row>
    <row r="28" spans="1:10" ht="14.5" customHeight="1">
      <c r="A28" s="54" t="s">
        <v>3</v>
      </c>
      <c r="B28" s="51">
        <f t="shared" ref="B28:J34" si="2">(B19-B10)*-1</f>
        <v>0.67671025889519587</v>
      </c>
      <c r="C28" s="51">
        <f t="shared" si="2"/>
        <v>0.71841379310344866</v>
      </c>
      <c r="D28" s="51">
        <f t="shared" si="2"/>
        <v>0.44627663434037856</v>
      </c>
      <c r="E28" s="51">
        <f t="shared" si="2"/>
        <v>0.50141476022764131</v>
      </c>
      <c r="F28" s="51">
        <f t="shared" ref="F28:G28" si="3">(F19-F10)*-1</f>
        <v>0.77801022780102347</v>
      </c>
      <c r="G28" s="51">
        <f t="shared" si="3"/>
        <v>0.5</v>
      </c>
      <c r="H28" s="51">
        <f t="shared" si="2"/>
        <v>0.80000000000000071</v>
      </c>
      <c r="I28" s="51">
        <f t="shared" si="2"/>
        <v>3.767550473579262</v>
      </c>
      <c r="J28" s="51">
        <f t="shared" si="2"/>
        <v>-0.13494952642073699</v>
      </c>
    </row>
    <row r="29" spans="1:10" ht="14.5" customHeight="1">
      <c r="A29" s="53" t="s">
        <v>37</v>
      </c>
      <c r="B29" s="50">
        <f t="shared" si="2"/>
        <v>0.36906577225130999</v>
      </c>
      <c r="C29" s="50">
        <f t="shared" si="2"/>
        <v>0.370085685483871</v>
      </c>
      <c r="D29" s="50">
        <f t="shared" si="2"/>
        <v>0.40266141018496704</v>
      </c>
      <c r="E29" s="50">
        <f t="shared" si="2"/>
        <v>0.45291019955654122</v>
      </c>
      <c r="F29" s="50">
        <f t="shared" ref="F29:G29" si="4">(F20-F11)*-1</f>
        <v>0.75429510265208677</v>
      </c>
      <c r="G29" s="50">
        <f t="shared" si="4"/>
        <v>0.30000000000000071</v>
      </c>
      <c r="H29" s="50">
        <f t="shared" si="2"/>
        <v>0.89999999999999947</v>
      </c>
      <c r="I29" s="50">
        <f t="shared" si="2"/>
        <v>-0.2252336448598129</v>
      </c>
      <c r="J29" s="50">
        <f t="shared" si="2"/>
        <v>6.5854683215896159E-2</v>
      </c>
    </row>
    <row r="30" spans="1:10" ht="14.5" customHeight="1">
      <c r="A30" s="54" t="s">
        <v>59</v>
      </c>
      <c r="B30" s="51">
        <f t="shared" si="2"/>
        <v>0.25380824107512856</v>
      </c>
      <c r="C30" s="51">
        <f t="shared" si="2"/>
        <v>0.23738333199605455</v>
      </c>
      <c r="D30" s="51">
        <f t="shared" si="2"/>
        <v>0.5801336646887254</v>
      </c>
      <c r="E30" s="51">
        <f t="shared" si="2"/>
        <v>0.61080852112750073</v>
      </c>
      <c r="F30" s="51">
        <f t="shared" ref="F30:G30" si="5">(F21-F12)*-1</f>
        <v>0.91529369266620453</v>
      </c>
      <c r="G30" s="51">
        <f t="shared" si="5"/>
        <v>0.59999999999999964</v>
      </c>
      <c r="H30" s="51">
        <f t="shared" si="2"/>
        <v>0.70000000000000018</v>
      </c>
      <c r="I30" s="51">
        <f t="shared" si="2"/>
        <v>-1.3499999999999996</v>
      </c>
      <c r="J30" s="51">
        <f t="shared" si="2"/>
        <v>3.7416851441242294E-2</v>
      </c>
    </row>
    <row r="31" spans="1:10" ht="14.5" customHeight="1">
      <c r="A31" s="53" t="s">
        <v>4</v>
      </c>
      <c r="B31" s="50">
        <f t="shared" si="2"/>
        <v>0.56703079554083402</v>
      </c>
      <c r="C31" s="50">
        <f t="shared" si="2"/>
        <v>0.61576340438116173</v>
      </c>
      <c r="D31" s="50">
        <f t="shared" si="2"/>
        <v>0.59386922336861048</v>
      </c>
      <c r="E31" s="50">
        <f t="shared" si="2"/>
        <v>0.51027684563758413</v>
      </c>
      <c r="F31" s="50">
        <f t="shared" ref="F31:G31" si="6">(F22-F13)*-1</f>
        <v>0.72515196058296816</v>
      </c>
      <c r="G31" s="50">
        <f t="shared" si="6"/>
        <v>0.5</v>
      </c>
      <c r="H31" s="50">
        <f t="shared" si="2"/>
        <v>0.5</v>
      </c>
      <c r="I31" s="50">
        <f t="shared" si="2"/>
        <v>1.4036363636363625</v>
      </c>
      <c r="J31" s="50">
        <f t="shared" si="2"/>
        <v>3.0010737294183798E-3</v>
      </c>
    </row>
    <row r="32" spans="1:10" ht="14.5" customHeight="1">
      <c r="A32" s="54" t="s">
        <v>60</v>
      </c>
      <c r="B32" s="51">
        <f t="shared" si="2"/>
        <v>0.37150424209727628</v>
      </c>
      <c r="C32" s="51">
        <f t="shared" si="2"/>
        <v>0.41307496530684418</v>
      </c>
      <c r="D32" s="51">
        <f t="shared" si="2"/>
        <v>0.36772629310344662</v>
      </c>
      <c r="E32" s="51">
        <f t="shared" si="2"/>
        <v>0.55756958231857467</v>
      </c>
      <c r="F32" s="51">
        <f t="shared" ref="F32:G32" si="7">(F23-F14)*-1</f>
        <v>0.54234062797335802</v>
      </c>
      <c r="G32" s="51">
        <f t="shared" si="7"/>
        <v>0.5</v>
      </c>
      <c r="H32" s="51">
        <f t="shared" si="2"/>
        <v>0.20000000000000018</v>
      </c>
      <c r="I32" s="51">
        <f t="shared" si="2"/>
        <v>5.9968750000000002</v>
      </c>
      <c r="J32" s="51">
        <f t="shared" si="2"/>
        <v>4.3657496782497418E-2</v>
      </c>
    </row>
    <row r="33" spans="1:10" ht="14.5" customHeight="1">
      <c r="A33" s="53" t="s">
        <v>5</v>
      </c>
      <c r="B33" s="50">
        <f t="shared" si="2"/>
        <v>0.55104451596058901</v>
      </c>
      <c r="C33" s="50">
        <f t="shared" si="2"/>
        <v>0.71499999999999897</v>
      </c>
      <c r="D33" s="50">
        <f t="shared" si="2"/>
        <v>0.16669466319406823</v>
      </c>
      <c r="E33" s="50">
        <f t="shared" si="2"/>
        <v>0.61070686461280665</v>
      </c>
      <c r="F33" s="50">
        <f t="shared" ref="F33:G33" si="8">(F24-F15)*-1</f>
        <v>0.78468792774900109</v>
      </c>
      <c r="G33" s="50">
        <f t="shared" si="8"/>
        <v>0.5</v>
      </c>
      <c r="H33" s="50">
        <f t="shared" si="2"/>
        <v>0.79999999999999982</v>
      </c>
      <c r="I33" s="50">
        <f t="shared" si="2"/>
        <v>3.0687499999999996</v>
      </c>
      <c r="J33" s="50">
        <f t="shared" si="2"/>
        <v>-0.64078947368420991</v>
      </c>
    </row>
    <row r="34" spans="1:10" ht="14.5" customHeight="1">
      <c r="A34" s="54" t="s">
        <v>6</v>
      </c>
      <c r="B34" s="51">
        <f t="shared" si="2"/>
        <v>0.35914974619289364</v>
      </c>
      <c r="C34" s="51">
        <f t="shared" si="2"/>
        <v>0.26613959224287687</v>
      </c>
      <c r="D34" s="51">
        <f t="shared" si="2"/>
        <v>0.70255720577561043</v>
      </c>
      <c r="E34" s="51">
        <f t="shared" si="2"/>
        <v>0.40820894362841642</v>
      </c>
      <c r="F34" s="51">
        <f t="shared" ref="F34:G34" si="9">(F25-F16)*-1</f>
        <v>0.3778084424258612</v>
      </c>
      <c r="G34" s="51">
        <f t="shared" si="9"/>
        <v>0.50000000000000089</v>
      </c>
      <c r="H34" s="51">
        <f t="shared" si="2"/>
        <v>0.20000000000000018</v>
      </c>
      <c r="I34" s="51">
        <f t="shared" si="2"/>
        <v>1</v>
      </c>
      <c r="J34" s="51">
        <f t="shared" si="2"/>
        <v>-0.79224813432835894</v>
      </c>
    </row>
    <row r="35" spans="1:10" ht="20" customHeight="1">
      <c r="A35" s="102" t="s">
        <v>84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>
      <c r="A36" s="84"/>
      <c r="B36" s="84"/>
      <c r="C36" s="84"/>
      <c r="D36" s="84"/>
      <c r="E36" s="84"/>
      <c r="F36" s="84"/>
      <c r="G36" s="84"/>
      <c r="H36" s="84"/>
      <c r="I36" s="84"/>
      <c r="J36" s="84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B7:J7"/>
    <mergeCell ref="B8:J8"/>
    <mergeCell ref="B17:J17"/>
    <mergeCell ref="B26:J26"/>
    <mergeCell ref="A35:J3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5" sqref="A5:A6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107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SUM(B10:B14)</f>
        <v>549913</v>
      </c>
      <c r="C9" s="94">
        <f>SUM(C10:C14)</f>
        <v>29455</v>
      </c>
      <c r="D9" s="94">
        <f t="shared" ref="D9:G9" si="0">SUM(D10:D14)</f>
        <v>386282</v>
      </c>
      <c r="E9" s="94">
        <f t="shared" si="0"/>
        <v>70619</v>
      </c>
      <c r="F9" s="94">
        <f t="shared" si="0"/>
        <v>24694</v>
      </c>
      <c r="G9" s="94">
        <f t="shared" si="0"/>
        <v>38863</v>
      </c>
    </row>
    <row r="10" spans="1:7" ht="14.5" customHeight="1">
      <c r="A10" s="54" t="s">
        <v>108</v>
      </c>
      <c r="B10" s="46">
        <f t="shared" ref="B10:B11" si="1">SUM(C10:G10)</f>
        <v>68868</v>
      </c>
      <c r="C10" s="46">
        <f>C25+C40</f>
        <v>1316</v>
      </c>
      <c r="D10" s="46">
        <f t="shared" ref="D10:G10" si="2">D25+D40</f>
        <v>27346</v>
      </c>
      <c r="E10" s="46">
        <f t="shared" si="2"/>
        <v>11742</v>
      </c>
      <c r="F10" s="46">
        <f t="shared" si="2"/>
        <v>1843</v>
      </c>
      <c r="G10" s="46">
        <f t="shared" si="2"/>
        <v>26621</v>
      </c>
    </row>
    <row r="11" spans="1:7" ht="14.5" customHeight="1">
      <c r="A11" s="53" t="s">
        <v>109</v>
      </c>
      <c r="B11" s="48">
        <f t="shared" si="1"/>
        <v>132706</v>
      </c>
      <c r="C11" s="48">
        <f t="shared" ref="C11:G14" si="3">C26+C41</f>
        <v>9718</v>
      </c>
      <c r="D11" s="48">
        <f t="shared" si="3"/>
        <v>94431</v>
      </c>
      <c r="E11" s="48">
        <f t="shared" si="3"/>
        <v>17216</v>
      </c>
      <c r="F11" s="48">
        <f t="shared" si="3"/>
        <v>5051</v>
      </c>
      <c r="G11" s="48">
        <f t="shared" si="3"/>
        <v>6290</v>
      </c>
    </row>
    <row r="12" spans="1:7" ht="14.5" customHeight="1">
      <c r="A12" s="54" t="s">
        <v>110</v>
      </c>
      <c r="B12" s="46">
        <f t="shared" ref="B12:B13" si="4">SUM(C12:G12)</f>
        <v>123918</v>
      </c>
      <c r="C12" s="46">
        <f t="shared" si="3"/>
        <v>7338</v>
      </c>
      <c r="D12" s="46">
        <f t="shared" si="3"/>
        <v>90907</v>
      </c>
      <c r="E12" s="46">
        <f t="shared" si="3"/>
        <v>17003</v>
      </c>
      <c r="F12" s="46">
        <f t="shared" si="3"/>
        <v>5412</v>
      </c>
      <c r="G12" s="46">
        <f t="shared" si="3"/>
        <v>3258</v>
      </c>
    </row>
    <row r="13" spans="1:7" ht="14.5" customHeight="1">
      <c r="A13" s="53" t="s">
        <v>111</v>
      </c>
      <c r="B13" s="48">
        <f t="shared" si="4"/>
        <v>137956</v>
      </c>
      <c r="C13" s="48">
        <f t="shared" si="3"/>
        <v>6980</v>
      </c>
      <c r="D13" s="48">
        <f t="shared" si="3"/>
        <v>107757</v>
      </c>
      <c r="E13" s="48">
        <f t="shared" si="3"/>
        <v>13762</v>
      </c>
      <c r="F13" s="48">
        <f t="shared" si="3"/>
        <v>7467</v>
      </c>
      <c r="G13" s="48">
        <f t="shared" si="3"/>
        <v>1990</v>
      </c>
    </row>
    <row r="14" spans="1:7" ht="14.5" customHeight="1">
      <c r="A14" s="54" t="s">
        <v>112</v>
      </c>
      <c r="B14" s="46">
        <f>SUM(C14:G14)</f>
        <v>86465</v>
      </c>
      <c r="C14" s="46">
        <f t="shared" si="3"/>
        <v>4103</v>
      </c>
      <c r="D14" s="46">
        <f t="shared" si="3"/>
        <v>65841</v>
      </c>
      <c r="E14" s="46">
        <f t="shared" si="3"/>
        <v>10896</v>
      </c>
      <c r="F14" s="46">
        <f t="shared" si="3"/>
        <v>4921</v>
      </c>
      <c r="G14" s="46">
        <f t="shared" si="3"/>
        <v>704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21" si="5">B9*100/$B9</f>
        <v>100</v>
      </c>
      <c r="C16" s="80">
        <f t="shared" si="5"/>
        <v>5.3563018150143753</v>
      </c>
      <c r="D16" s="80">
        <f t="shared" si="5"/>
        <v>70.244202264721878</v>
      </c>
      <c r="E16" s="80">
        <f t="shared" si="5"/>
        <v>12.841849528925485</v>
      </c>
      <c r="F16" s="80">
        <f t="shared" si="5"/>
        <v>4.4905285017811911</v>
      </c>
      <c r="G16" s="80">
        <f t="shared" si="5"/>
        <v>7.0671178895570756</v>
      </c>
    </row>
    <row r="17" spans="1:7" ht="14.5" customHeight="1">
      <c r="A17" s="54" t="s">
        <v>108</v>
      </c>
      <c r="B17" s="46">
        <f t="shared" si="5"/>
        <v>100</v>
      </c>
      <c r="C17" s="62">
        <f t="shared" si="5"/>
        <v>1.9109020154498462</v>
      </c>
      <c r="D17" s="62">
        <f t="shared" si="5"/>
        <v>39.707846895510251</v>
      </c>
      <c r="E17" s="62">
        <f t="shared" si="5"/>
        <v>17.050008712319219</v>
      </c>
      <c r="F17" s="62">
        <f t="shared" si="5"/>
        <v>2.676134053551722</v>
      </c>
      <c r="G17" s="62">
        <f t="shared" si="5"/>
        <v>38.65510832316896</v>
      </c>
    </row>
    <row r="18" spans="1:7" ht="14.5" customHeight="1">
      <c r="A18" s="53" t="s">
        <v>109</v>
      </c>
      <c r="B18" s="48">
        <f t="shared" si="5"/>
        <v>100</v>
      </c>
      <c r="C18" s="61">
        <f t="shared" si="5"/>
        <v>7.3229545009268611</v>
      </c>
      <c r="D18" s="61">
        <f t="shared" si="5"/>
        <v>71.158048618751224</v>
      </c>
      <c r="E18" s="61">
        <f t="shared" si="5"/>
        <v>12.973038144469729</v>
      </c>
      <c r="F18" s="61">
        <f t="shared" si="5"/>
        <v>3.8061579732642081</v>
      </c>
      <c r="G18" s="61">
        <f t="shared" si="5"/>
        <v>4.7398007625879766</v>
      </c>
    </row>
    <row r="19" spans="1:7" ht="14.5" customHeight="1">
      <c r="A19" s="54" t="s">
        <v>110</v>
      </c>
      <c r="B19" s="46">
        <f t="shared" si="5"/>
        <v>100</v>
      </c>
      <c r="C19" s="62">
        <f t="shared" si="5"/>
        <v>5.9216578705272838</v>
      </c>
      <c r="D19" s="62">
        <f t="shared" si="5"/>
        <v>73.360609435271712</v>
      </c>
      <c r="E19" s="62">
        <f t="shared" si="5"/>
        <v>13.721170451427557</v>
      </c>
      <c r="F19" s="62">
        <f t="shared" si="5"/>
        <v>4.3674042511983728</v>
      </c>
      <c r="G19" s="62">
        <f t="shared" si="5"/>
        <v>2.6291579915750738</v>
      </c>
    </row>
    <row r="20" spans="1:7" ht="14.5" customHeight="1">
      <c r="A20" s="53" t="s">
        <v>111</v>
      </c>
      <c r="B20" s="48">
        <f t="shared" si="5"/>
        <v>100</v>
      </c>
      <c r="C20" s="61">
        <f t="shared" si="5"/>
        <v>5.0595842152570381</v>
      </c>
      <c r="D20" s="61">
        <f t="shared" si="5"/>
        <v>78.109687146626456</v>
      </c>
      <c r="E20" s="61">
        <f t="shared" si="5"/>
        <v>9.9756444083620863</v>
      </c>
      <c r="F20" s="61">
        <f t="shared" si="5"/>
        <v>5.4125953202470356</v>
      </c>
      <c r="G20" s="61">
        <f t="shared" si="5"/>
        <v>1.4424889095073792</v>
      </c>
    </row>
    <row r="21" spans="1:7" ht="14.5" customHeight="1">
      <c r="A21" s="54" t="s">
        <v>112</v>
      </c>
      <c r="B21" s="46">
        <f t="shared" si="5"/>
        <v>100</v>
      </c>
      <c r="C21" s="62">
        <f t="shared" si="5"/>
        <v>4.7452726536748973</v>
      </c>
      <c r="D21" s="62">
        <f t="shared" si="5"/>
        <v>76.147574162956104</v>
      </c>
      <c r="E21" s="62">
        <f t="shared" si="5"/>
        <v>12.601630717631412</v>
      </c>
      <c r="F21" s="62">
        <f t="shared" si="5"/>
        <v>5.6913201873590467</v>
      </c>
      <c r="G21" s="62">
        <f t="shared" si="5"/>
        <v>0.81420227837853465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432480</v>
      </c>
      <c r="C24" s="94">
        <f>SUM(C25:C29)</f>
        <v>22587</v>
      </c>
      <c r="D24" s="94">
        <f t="shared" ref="D24" si="6">SUM(D25:D29)</f>
        <v>285736</v>
      </c>
      <c r="E24" s="94">
        <f t="shared" ref="E24" si="7">SUM(E25:E29)</f>
        <v>69188</v>
      </c>
      <c r="F24" s="94">
        <f t="shared" ref="F24" si="8">SUM(F25:F29)</f>
        <v>21159</v>
      </c>
      <c r="G24" s="94">
        <f t="shared" ref="G24" si="9">SUM(G25:G29)</f>
        <v>33810</v>
      </c>
    </row>
    <row r="25" spans="1:7" ht="14.5" customHeight="1">
      <c r="A25" s="54" t="s">
        <v>108</v>
      </c>
      <c r="B25" s="46">
        <f>SUM(C25:G25)</f>
        <v>60857</v>
      </c>
      <c r="C25" s="46">
        <v>977</v>
      </c>
      <c r="D25" s="46">
        <v>22220</v>
      </c>
      <c r="E25" s="46">
        <v>11355</v>
      </c>
      <c r="F25" s="46">
        <v>1673</v>
      </c>
      <c r="G25" s="46">
        <v>24632</v>
      </c>
    </row>
    <row r="26" spans="1:7" ht="14.5" customHeight="1">
      <c r="A26" s="53" t="s">
        <v>109</v>
      </c>
      <c r="B26" s="48">
        <f t="shared" ref="B26:B28" si="10">SUM(C26:G26)</f>
        <v>105569</v>
      </c>
      <c r="C26" s="48">
        <v>7185</v>
      </c>
      <c r="D26" s="48">
        <v>72856</v>
      </c>
      <c r="E26" s="48">
        <v>16669</v>
      </c>
      <c r="F26" s="48">
        <v>4142</v>
      </c>
      <c r="G26" s="48">
        <v>4717</v>
      </c>
    </row>
    <row r="27" spans="1:7" ht="14.5" customHeight="1">
      <c r="A27" s="54" t="s">
        <v>110</v>
      </c>
      <c r="B27" s="46">
        <f t="shared" si="10"/>
        <v>101587</v>
      </c>
      <c r="C27" s="46">
        <v>5216</v>
      </c>
      <c r="D27" s="46">
        <v>72763</v>
      </c>
      <c r="E27" s="46">
        <v>16799</v>
      </c>
      <c r="F27" s="46">
        <v>4588</v>
      </c>
      <c r="G27" s="46">
        <v>2221</v>
      </c>
    </row>
    <row r="28" spans="1:7" ht="14.5" customHeight="1">
      <c r="A28" s="53" t="s">
        <v>111</v>
      </c>
      <c r="B28" s="48">
        <f t="shared" si="10"/>
        <v>102796</v>
      </c>
      <c r="C28" s="48">
        <v>5627</v>
      </c>
      <c r="D28" s="48">
        <v>75361</v>
      </c>
      <c r="E28" s="48">
        <v>13623</v>
      </c>
      <c r="F28" s="48">
        <v>6574</v>
      </c>
      <c r="G28" s="48">
        <v>1611</v>
      </c>
    </row>
    <row r="29" spans="1:7" ht="14.5" customHeight="1">
      <c r="A29" s="54" t="s">
        <v>112</v>
      </c>
      <c r="B29" s="46">
        <f>SUM(C29:G29)</f>
        <v>61671</v>
      </c>
      <c r="C29" s="46">
        <v>3582</v>
      </c>
      <c r="D29" s="46">
        <v>42536</v>
      </c>
      <c r="E29" s="46">
        <v>10742</v>
      </c>
      <c r="F29" s="46">
        <v>4182</v>
      </c>
      <c r="G29" s="46">
        <v>629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G36" si="11">B24*100/$B24</f>
        <v>100</v>
      </c>
      <c r="C31" s="80">
        <f t="shared" si="11"/>
        <v>5.2226692563817982</v>
      </c>
      <c r="D31" s="80">
        <f t="shared" si="11"/>
        <v>66.069182389937112</v>
      </c>
      <c r="E31" s="80">
        <f t="shared" si="11"/>
        <v>15.997965223825378</v>
      </c>
      <c r="F31" s="80">
        <f t="shared" si="11"/>
        <v>4.8924805771365154</v>
      </c>
      <c r="G31" s="80">
        <f t="shared" si="11"/>
        <v>7.8177025527192008</v>
      </c>
    </row>
    <row r="32" spans="1:7" ht="14.5" customHeight="1">
      <c r="A32" s="54" t="s">
        <v>108</v>
      </c>
      <c r="B32" s="46">
        <f t="shared" si="11"/>
        <v>100</v>
      </c>
      <c r="C32" s="62">
        <f t="shared" si="11"/>
        <v>1.605402829584107</v>
      </c>
      <c r="D32" s="62">
        <f t="shared" si="11"/>
        <v>36.511822797706095</v>
      </c>
      <c r="E32" s="62">
        <f t="shared" si="11"/>
        <v>18.658494503508223</v>
      </c>
      <c r="F32" s="62">
        <f t="shared" si="11"/>
        <v>2.749067486073911</v>
      </c>
      <c r="G32" s="62">
        <f t="shared" si="11"/>
        <v>40.475212383127662</v>
      </c>
    </row>
    <row r="33" spans="1:7" ht="14.5" customHeight="1">
      <c r="A33" s="53" t="s">
        <v>109</v>
      </c>
      <c r="B33" s="48">
        <f t="shared" si="11"/>
        <v>100</v>
      </c>
      <c r="C33" s="61">
        <f t="shared" si="11"/>
        <v>6.8059752389432502</v>
      </c>
      <c r="D33" s="61">
        <f t="shared" si="11"/>
        <v>69.012683647661717</v>
      </c>
      <c r="E33" s="61">
        <f t="shared" si="11"/>
        <v>15.789673104794021</v>
      </c>
      <c r="F33" s="61">
        <f t="shared" si="11"/>
        <v>3.923500269965615</v>
      </c>
      <c r="G33" s="61">
        <f t="shared" si="11"/>
        <v>4.4681677386353948</v>
      </c>
    </row>
    <row r="34" spans="1:7" ht="14.5" customHeight="1">
      <c r="A34" s="54" t="s">
        <v>110</v>
      </c>
      <c r="B34" s="46">
        <f t="shared" si="11"/>
        <v>100</v>
      </c>
      <c r="C34" s="62">
        <f t="shared" si="11"/>
        <v>5.1345152430921281</v>
      </c>
      <c r="D34" s="62">
        <f t="shared" si="11"/>
        <v>71.626290765550706</v>
      </c>
      <c r="E34" s="62">
        <f t="shared" si="11"/>
        <v>16.536564717926506</v>
      </c>
      <c r="F34" s="62">
        <f t="shared" si="11"/>
        <v>4.5163259078425391</v>
      </c>
      <c r="G34" s="62">
        <f t="shared" si="11"/>
        <v>2.1863033655881168</v>
      </c>
    </row>
    <row r="35" spans="1:7" ht="14.5" customHeight="1">
      <c r="A35" s="53" t="s">
        <v>111</v>
      </c>
      <c r="B35" s="48">
        <f t="shared" si="11"/>
        <v>100</v>
      </c>
      <c r="C35" s="61">
        <f t="shared" si="11"/>
        <v>5.4739484026615823</v>
      </c>
      <c r="D35" s="61">
        <f t="shared" si="11"/>
        <v>73.311218335343781</v>
      </c>
      <c r="E35" s="61">
        <f t="shared" si="11"/>
        <v>13.252461185260128</v>
      </c>
      <c r="F35" s="61">
        <f t="shared" si="11"/>
        <v>6.3951904743375225</v>
      </c>
      <c r="G35" s="61">
        <f t="shared" si="11"/>
        <v>1.5671816023969805</v>
      </c>
    </row>
    <row r="36" spans="1:7" ht="14.5" customHeight="1">
      <c r="A36" s="54" t="s">
        <v>112</v>
      </c>
      <c r="B36" s="46">
        <f t="shared" si="11"/>
        <v>100</v>
      </c>
      <c r="C36" s="62">
        <f t="shared" si="11"/>
        <v>5.8082405020187773</v>
      </c>
      <c r="D36" s="62">
        <f t="shared" si="11"/>
        <v>68.972450584553513</v>
      </c>
      <c r="E36" s="62">
        <f t="shared" si="11"/>
        <v>17.418235475344975</v>
      </c>
      <c r="F36" s="62">
        <f t="shared" si="11"/>
        <v>6.7811451087220895</v>
      </c>
      <c r="G36" s="62">
        <f t="shared" si="11"/>
        <v>1.0199283293606396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117433</v>
      </c>
      <c r="C39" s="94">
        <f>SUM(C40:C44)</f>
        <v>6868</v>
      </c>
      <c r="D39" s="94">
        <f t="shared" ref="D39" si="12">SUM(D40:D44)</f>
        <v>100546</v>
      </c>
      <c r="E39" s="94">
        <f t="shared" ref="E39" si="13">SUM(E40:E44)</f>
        <v>1431</v>
      </c>
      <c r="F39" s="94">
        <f t="shared" ref="F39" si="14">SUM(F40:F44)</f>
        <v>3535</v>
      </c>
      <c r="G39" s="94">
        <f t="shared" ref="G39" si="15">SUM(G40:G44)</f>
        <v>5053</v>
      </c>
    </row>
    <row r="40" spans="1:7" ht="14.5" customHeight="1">
      <c r="A40" s="54" t="s">
        <v>108</v>
      </c>
      <c r="B40" s="46">
        <f>SUM(C40:G40)</f>
        <v>8011</v>
      </c>
      <c r="C40" s="46">
        <v>339</v>
      </c>
      <c r="D40" s="46">
        <v>5126</v>
      </c>
      <c r="E40" s="46">
        <v>387</v>
      </c>
      <c r="F40" s="46">
        <v>170</v>
      </c>
      <c r="G40" s="46">
        <v>1989</v>
      </c>
    </row>
    <row r="41" spans="1:7" ht="14.5" customHeight="1">
      <c r="A41" s="53" t="s">
        <v>109</v>
      </c>
      <c r="B41" s="48">
        <f t="shared" ref="B41:B43" si="16">SUM(C41:G41)</f>
        <v>27137</v>
      </c>
      <c r="C41" s="48">
        <v>2533</v>
      </c>
      <c r="D41" s="48">
        <v>21575</v>
      </c>
      <c r="E41" s="48">
        <v>547</v>
      </c>
      <c r="F41" s="48">
        <v>909</v>
      </c>
      <c r="G41" s="48">
        <v>1573</v>
      </c>
    </row>
    <row r="42" spans="1:7" ht="14.5" customHeight="1">
      <c r="A42" s="54" t="s">
        <v>110</v>
      </c>
      <c r="B42" s="46">
        <f t="shared" si="16"/>
        <v>22331</v>
      </c>
      <c r="C42" s="46">
        <v>2122</v>
      </c>
      <c r="D42" s="46">
        <v>18144</v>
      </c>
      <c r="E42" s="46">
        <v>204</v>
      </c>
      <c r="F42" s="46">
        <v>824</v>
      </c>
      <c r="G42" s="46">
        <v>1037</v>
      </c>
    </row>
    <row r="43" spans="1:7" ht="14.5" customHeight="1">
      <c r="A43" s="53" t="s">
        <v>111</v>
      </c>
      <c r="B43" s="48">
        <f t="shared" si="16"/>
        <v>35160</v>
      </c>
      <c r="C43" s="48">
        <v>1353</v>
      </c>
      <c r="D43" s="48">
        <v>32396</v>
      </c>
      <c r="E43" s="48">
        <v>139</v>
      </c>
      <c r="F43" s="48">
        <v>893</v>
      </c>
      <c r="G43" s="48">
        <v>379</v>
      </c>
    </row>
    <row r="44" spans="1:7" ht="14.5" customHeight="1">
      <c r="A44" s="54" t="s">
        <v>112</v>
      </c>
      <c r="B44" s="46">
        <f>SUM(C44:G44)</f>
        <v>24794</v>
      </c>
      <c r="C44" s="46">
        <v>521</v>
      </c>
      <c r="D44" s="46">
        <v>23305</v>
      </c>
      <c r="E44" s="46">
        <v>154</v>
      </c>
      <c r="F44" s="46">
        <v>739</v>
      </c>
      <c r="G44" s="46">
        <v>75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G51" si="17">B39*100/$B39</f>
        <v>100</v>
      </c>
      <c r="C46" s="80">
        <f t="shared" si="17"/>
        <v>5.8484412388340585</v>
      </c>
      <c r="D46" s="80">
        <f t="shared" si="17"/>
        <v>85.619885381451553</v>
      </c>
      <c r="E46" s="80">
        <f t="shared" si="17"/>
        <v>1.2185671829894493</v>
      </c>
      <c r="F46" s="80">
        <f t="shared" si="17"/>
        <v>3.0102271082234124</v>
      </c>
      <c r="G46" s="80">
        <f t="shared" si="17"/>
        <v>4.3028790885015287</v>
      </c>
    </row>
    <row r="47" spans="1:7" ht="14.5" customHeight="1">
      <c r="A47" s="54" t="s">
        <v>108</v>
      </c>
      <c r="B47" s="46">
        <f t="shared" si="17"/>
        <v>100</v>
      </c>
      <c r="C47" s="62">
        <f t="shared" si="17"/>
        <v>4.2316814380227186</v>
      </c>
      <c r="D47" s="62">
        <f t="shared" si="17"/>
        <v>63.987017850455622</v>
      </c>
      <c r="E47" s="62">
        <f t="shared" si="17"/>
        <v>4.8308575708400951</v>
      </c>
      <c r="F47" s="62">
        <f t="shared" si="17"/>
        <v>2.1220821370615406</v>
      </c>
      <c r="G47" s="62">
        <f t="shared" si="17"/>
        <v>24.828361003620021</v>
      </c>
    </row>
    <row r="48" spans="1:7" ht="14.5" customHeight="1">
      <c r="A48" s="53" t="s">
        <v>109</v>
      </c>
      <c r="B48" s="48">
        <f t="shared" si="17"/>
        <v>100</v>
      </c>
      <c r="C48" s="61">
        <f t="shared" si="17"/>
        <v>9.3341194678851753</v>
      </c>
      <c r="D48" s="61">
        <f t="shared" si="17"/>
        <v>79.503998231197258</v>
      </c>
      <c r="E48" s="61">
        <f t="shared" si="17"/>
        <v>2.0156981243320926</v>
      </c>
      <c r="F48" s="61">
        <f t="shared" si="17"/>
        <v>3.3496701919887975</v>
      </c>
      <c r="G48" s="61">
        <f t="shared" si="17"/>
        <v>5.7965139845966762</v>
      </c>
    </row>
    <row r="49" spans="1:7" ht="14.5" customHeight="1">
      <c r="A49" s="54" t="s">
        <v>110</v>
      </c>
      <c r="B49" s="46">
        <f t="shared" si="17"/>
        <v>100</v>
      </c>
      <c r="C49" s="62">
        <f t="shared" si="17"/>
        <v>9.5024853342886573</v>
      </c>
      <c r="D49" s="62">
        <f t="shared" si="17"/>
        <v>81.25027987998746</v>
      </c>
      <c r="E49" s="62">
        <f t="shared" si="17"/>
        <v>0.91352827907393308</v>
      </c>
      <c r="F49" s="62">
        <f t="shared" si="17"/>
        <v>3.6899377546907886</v>
      </c>
      <c r="G49" s="62">
        <f t="shared" si="17"/>
        <v>4.6437687519591595</v>
      </c>
    </row>
    <row r="50" spans="1:7" ht="14.5" customHeight="1">
      <c r="A50" s="53" t="s">
        <v>111</v>
      </c>
      <c r="B50" s="48">
        <f t="shared" si="17"/>
        <v>100</v>
      </c>
      <c r="C50" s="61">
        <f t="shared" si="17"/>
        <v>3.8481228668941978</v>
      </c>
      <c r="D50" s="61">
        <f t="shared" si="17"/>
        <v>92.138794084186571</v>
      </c>
      <c r="E50" s="61">
        <f t="shared" si="17"/>
        <v>0.39533560864618883</v>
      </c>
      <c r="F50" s="61">
        <f t="shared" si="17"/>
        <v>2.5398179749715584</v>
      </c>
      <c r="G50" s="61">
        <f t="shared" si="17"/>
        <v>1.077929465301479</v>
      </c>
    </row>
    <row r="51" spans="1:7" ht="14.5" customHeight="1">
      <c r="A51" s="54" t="s">
        <v>112</v>
      </c>
      <c r="B51" s="46">
        <f t="shared" si="17"/>
        <v>100</v>
      </c>
      <c r="C51" s="62">
        <f t="shared" si="17"/>
        <v>2.1013148342340888</v>
      </c>
      <c r="D51" s="62">
        <f t="shared" si="17"/>
        <v>93.994514801968222</v>
      </c>
      <c r="E51" s="62">
        <f t="shared" si="17"/>
        <v>0.6211180124223602</v>
      </c>
      <c r="F51" s="62">
        <f t="shared" si="17"/>
        <v>2.9805598128579494</v>
      </c>
      <c r="G51" s="62">
        <f t="shared" si="17"/>
        <v>0.30249253851738322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B22:G22"/>
    <mergeCell ref="B7:G7"/>
    <mergeCell ref="B8:G8"/>
    <mergeCell ref="A5:A6"/>
    <mergeCell ref="B5:B6"/>
    <mergeCell ref="C5:G5"/>
    <mergeCell ref="A52:G52"/>
    <mergeCell ref="B45:G45"/>
    <mergeCell ref="B37:G37"/>
    <mergeCell ref="B38:G38"/>
    <mergeCell ref="B23:G23"/>
    <mergeCell ref="B30:G30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5" sqref="A5:A6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113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SUM(B10:B14)</f>
        <v>187413</v>
      </c>
      <c r="C9" s="94">
        <f>SUM(C10:C14)</f>
        <v>7396</v>
      </c>
      <c r="D9" s="94">
        <f t="shared" ref="D9:G9" si="0">SUM(D10:D14)</f>
        <v>138303</v>
      </c>
      <c r="E9" s="94">
        <f t="shared" si="0"/>
        <v>23589</v>
      </c>
      <c r="F9" s="94">
        <f t="shared" si="0"/>
        <v>6403</v>
      </c>
      <c r="G9" s="94">
        <f t="shared" si="0"/>
        <v>11722</v>
      </c>
    </row>
    <row r="10" spans="1:7" ht="14.5" customHeight="1">
      <c r="A10" s="54" t="s">
        <v>108</v>
      </c>
      <c r="B10" s="46">
        <f t="shared" ref="B10:B13" si="1">SUM(C10:G10)</f>
        <v>21791</v>
      </c>
      <c r="C10" s="46">
        <f>C25+C40</f>
        <v>281</v>
      </c>
      <c r="D10" s="46">
        <f t="shared" ref="D10:G10" si="2">D25+D40</f>
        <v>9524</v>
      </c>
      <c r="E10" s="46">
        <f t="shared" si="2"/>
        <v>3505</v>
      </c>
      <c r="F10" s="46">
        <f t="shared" si="2"/>
        <v>434</v>
      </c>
      <c r="G10" s="46">
        <f t="shared" si="2"/>
        <v>8047</v>
      </c>
    </row>
    <row r="11" spans="1:7" ht="14.5" customHeight="1">
      <c r="A11" s="53" t="s">
        <v>109</v>
      </c>
      <c r="B11" s="48">
        <f t="shared" si="1"/>
        <v>42331</v>
      </c>
      <c r="C11" s="48">
        <f t="shared" ref="C11:G11" si="3">C26+C41</f>
        <v>2179</v>
      </c>
      <c r="D11" s="48">
        <f t="shared" si="3"/>
        <v>31928</v>
      </c>
      <c r="E11" s="48">
        <f t="shared" si="3"/>
        <v>5320</v>
      </c>
      <c r="F11" s="48">
        <f t="shared" si="3"/>
        <v>1051</v>
      </c>
      <c r="G11" s="48">
        <f t="shared" si="3"/>
        <v>1853</v>
      </c>
    </row>
    <row r="12" spans="1:7" ht="14.5" customHeight="1">
      <c r="A12" s="54" t="s">
        <v>110</v>
      </c>
      <c r="B12" s="46">
        <f t="shared" si="1"/>
        <v>41466</v>
      </c>
      <c r="C12" s="46">
        <f t="shared" ref="C12:G12" si="4">C27+C42</f>
        <v>1810</v>
      </c>
      <c r="D12" s="46">
        <f t="shared" si="4"/>
        <v>31651</v>
      </c>
      <c r="E12" s="46">
        <f t="shared" si="4"/>
        <v>5720</v>
      </c>
      <c r="F12" s="46">
        <f t="shared" si="4"/>
        <v>1296</v>
      </c>
      <c r="G12" s="46">
        <f t="shared" si="4"/>
        <v>989</v>
      </c>
    </row>
    <row r="13" spans="1:7" ht="14.5" customHeight="1">
      <c r="A13" s="53" t="s">
        <v>111</v>
      </c>
      <c r="B13" s="48">
        <f t="shared" si="1"/>
        <v>50263</v>
      </c>
      <c r="C13" s="48">
        <f t="shared" ref="C13:G13" si="5">C28+C43</f>
        <v>1941</v>
      </c>
      <c r="D13" s="48">
        <f t="shared" si="5"/>
        <v>40517</v>
      </c>
      <c r="E13" s="48">
        <f t="shared" si="5"/>
        <v>5048</v>
      </c>
      <c r="F13" s="48">
        <f t="shared" si="5"/>
        <v>2137</v>
      </c>
      <c r="G13" s="48">
        <f t="shared" si="5"/>
        <v>620</v>
      </c>
    </row>
    <row r="14" spans="1:7" ht="14.5" customHeight="1">
      <c r="A14" s="54" t="s">
        <v>112</v>
      </c>
      <c r="B14" s="46">
        <f>SUM(C14:G14)</f>
        <v>31562</v>
      </c>
      <c r="C14" s="46">
        <f t="shared" ref="C14:G14" si="6">C29+C44</f>
        <v>1185</v>
      </c>
      <c r="D14" s="46">
        <f t="shared" si="6"/>
        <v>24683</v>
      </c>
      <c r="E14" s="46">
        <f t="shared" si="6"/>
        <v>3996</v>
      </c>
      <c r="F14" s="46">
        <f t="shared" si="6"/>
        <v>1485</v>
      </c>
      <c r="G14" s="46">
        <f t="shared" si="6"/>
        <v>213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21" si="7">B9*100/$B9</f>
        <v>100</v>
      </c>
      <c r="C16" s="80">
        <f t="shared" si="7"/>
        <v>3.9463644464364798</v>
      </c>
      <c r="D16" s="80">
        <f t="shared" si="7"/>
        <v>73.795841270349442</v>
      </c>
      <c r="E16" s="80">
        <f t="shared" si="7"/>
        <v>12.586640201053289</v>
      </c>
      <c r="F16" s="80">
        <f t="shared" si="7"/>
        <v>3.4165185979627881</v>
      </c>
      <c r="G16" s="80">
        <f t="shared" si="7"/>
        <v>6.2546354841980012</v>
      </c>
    </row>
    <row r="17" spans="1:7" ht="14.5" customHeight="1">
      <c r="A17" s="54" t="s">
        <v>108</v>
      </c>
      <c r="B17" s="46">
        <f t="shared" si="7"/>
        <v>100</v>
      </c>
      <c r="C17" s="62">
        <f t="shared" si="7"/>
        <v>1.2895231976504062</v>
      </c>
      <c r="D17" s="62">
        <f t="shared" si="7"/>
        <v>43.70611720435042</v>
      </c>
      <c r="E17" s="62">
        <f t="shared" si="7"/>
        <v>16.08462209168923</v>
      </c>
      <c r="F17" s="62">
        <f t="shared" si="7"/>
        <v>1.9916479280436878</v>
      </c>
      <c r="G17" s="62">
        <f t="shared" si="7"/>
        <v>36.92808957826626</v>
      </c>
    </row>
    <row r="18" spans="1:7" ht="14.5" customHeight="1">
      <c r="A18" s="53" t="s">
        <v>109</v>
      </c>
      <c r="B18" s="48">
        <f t="shared" si="7"/>
        <v>100</v>
      </c>
      <c r="C18" s="61">
        <f t="shared" si="7"/>
        <v>5.1475278164938221</v>
      </c>
      <c r="D18" s="61">
        <f t="shared" si="7"/>
        <v>75.424629703999429</v>
      </c>
      <c r="E18" s="61">
        <f t="shared" si="7"/>
        <v>12.56762183742411</v>
      </c>
      <c r="F18" s="61">
        <f t="shared" si="7"/>
        <v>2.4828140133708159</v>
      </c>
      <c r="G18" s="61">
        <f t="shared" si="7"/>
        <v>4.3774066287118192</v>
      </c>
    </row>
    <row r="19" spans="1:7" ht="14.5" customHeight="1">
      <c r="A19" s="54" t="s">
        <v>110</v>
      </c>
      <c r="B19" s="46">
        <f t="shared" si="7"/>
        <v>100</v>
      </c>
      <c r="C19" s="62">
        <f t="shared" si="7"/>
        <v>4.3650219456904455</v>
      </c>
      <c r="D19" s="62">
        <f t="shared" si="7"/>
        <v>76.330005305551538</v>
      </c>
      <c r="E19" s="62">
        <f t="shared" si="7"/>
        <v>13.794433994115661</v>
      </c>
      <c r="F19" s="62">
        <f t="shared" si="7"/>
        <v>3.1254521776877442</v>
      </c>
      <c r="G19" s="62">
        <f t="shared" si="7"/>
        <v>2.3850865769546132</v>
      </c>
    </row>
    <row r="20" spans="1:7" ht="14.5" customHeight="1">
      <c r="A20" s="53" t="s">
        <v>111</v>
      </c>
      <c r="B20" s="48">
        <f t="shared" si="7"/>
        <v>100</v>
      </c>
      <c r="C20" s="61">
        <f t="shared" si="7"/>
        <v>3.8616875236257289</v>
      </c>
      <c r="D20" s="61">
        <f t="shared" si="7"/>
        <v>80.609991444999309</v>
      </c>
      <c r="E20" s="61">
        <f t="shared" si="7"/>
        <v>10.043172910490819</v>
      </c>
      <c r="F20" s="61">
        <f t="shared" si="7"/>
        <v>4.2516363925750555</v>
      </c>
      <c r="G20" s="61">
        <f t="shared" si="7"/>
        <v>1.2335117283090942</v>
      </c>
    </row>
    <row r="21" spans="1:7" ht="14.5" customHeight="1">
      <c r="A21" s="54" t="s">
        <v>112</v>
      </c>
      <c r="B21" s="46">
        <f t="shared" si="7"/>
        <v>100</v>
      </c>
      <c r="C21" s="62">
        <f t="shared" si="7"/>
        <v>3.7545149230086814</v>
      </c>
      <c r="D21" s="62">
        <f t="shared" si="7"/>
        <v>78.204803244407827</v>
      </c>
      <c r="E21" s="62">
        <f t="shared" si="7"/>
        <v>12.660794626449528</v>
      </c>
      <c r="F21" s="62">
        <f t="shared" si="7"/>
        <v>4.7050250300994865</v>
      </c>
      <c r="G21" s="62">
        <f t="shared" si="7"/>
        <v>0.67486217603447185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144818</v>
      </c>
      <c r="C24" s="94">
        <f>SUM(C25:C29)</f>
        <v>5458</v>
      </c>
      <c r="D24" s="94">
        <f t="shared" ref="D24:G24" si="8">SUM(D25:D29)</f>
        <v>99964</v>
      </c>
      <c r="E24" s="94">
        <f t="shared" si="8"/>
        <v>23106</v>
      </c>
      <c r="F24" s="94">
        <f t="shared" si="8"/>
        <v>5470</v>
      </c>
      <c r="G24" s="94">
        <f t="shared" si="8"/>
        <v>10820</v>
      </c>
    </row>
    <row r="25" spans="1:7" ht="14.5" customHeight="1">
      <c r="A25" s="54" t="s">
        <v>108</v>
      </c>
      <c r="B25" s="46">
        <f>SUM(C25:G25)</f>
        <v>19414</v>
      </c>
      <c r="C25" s="46">
        <v>206</v>
      </c>
      <c r="D25" s="46">
        <v>7730</v>
      </c>
      <c r="E25" s="46">
        <v>3373</v>
      </c>
      <c r="F25" s="46">
        <v>404</v>
      </c>
      <c r="G25" s="46">
        <v>7701</v>
      </c>
    </row>
    <row r="26" spans="1:7" ht="14.5" customHeight="1">
      <c r="A26" s="53" t="s">
        <v>109</v>
      </c>
      <c r="B26" s="48">
        <f t="shared" ref="B26:B28" si="9">SUM(C26:G26)</f>
        <v>33815</v>
      </c>
      <c r="C26" s="48">
        <v>1493</v>
      </c>
      <c r="D26" s="48">
        <v>24736</v>
      </c>
      <c r="E26" s="48">
        <v>5154</v>
      </c>
      <c r="F26" s="48">
        <v>864</v>
      </c>
      <c r="G26" s="48">
        <v>1568</v>
      </c>
    </row>
    <row r="27" spans="1:7" ht="14.5" customHeight="1">
      <c r="A27" s="54" t="s">
        <v>110</v>
      </c>
      <c r="B27" s="46">
        <f t="shared" si="9"/>
        <v>34222</v>
      </c>
      <c r="C27" s="46">
        <v>1202</v>
      </c>
      <c r="D27" s="46">
        <v>25413</v>
      </c>
      <c r="E27" s="46">
        <v>5660</v>
      </c>
      <c r="F27" s="46">
        <v>1130</v>
      </c>
      <c r="G27" s="46">
        <v>817</v>
      </c>
    </row>
    <row r="28" spans="1:7" ht="14.5" customHeight="1">
      <c r="A28" s="53" t="s">
        <v>111</v>
      </c>
      <c r="B28" s="48">
        <f t="shared" si="9"/>
        <v>36138</v>
      </c>
      <c r="C28" s="48">
        <v>1540</v>
      </c>
      <c r="D28" s="48">
        <v>27192</v>
      </c>
      <c r="E28" s="48">
        <v>4989</v>
      </c>
      <c r="F28" s="48">
        <v>1865</v>
      </c>
      <c r="G28" s="48">
        <v>552</v>
      </c>
    </row>
    <row r="29" spans="1:7" ht="14.5" customHeight="1">
      <c r="A29" s="54" t="s">
        <v>112</v>
      </c>
      <c r="B29" s="46">
        <f>SUM(C29:G29)</f>
        <v>21229</v>
      </c>
      <c r="C29" s="46">
        <v>1017</v>
      </c>
      <c r="D29" s="46">
        <v>14893</v>
      </c>
      <c r="E29" s="46">
        <v>3930</v>
      </c>
      <c r="F29" s="46">
        <v>1207</v>
      </c>
      <c r="G29" s="46">
        <v>182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G36" si="10">B24*100/$B24</f>
        <v>100</v>
      </c>
      <c r="C31" s="80">
        <f t="shared" si="10"/>
        <v>3.7688685108204782</v>
      </c>
      <c r="D31" s="80">
        <f t="shared" si="10"/>
        <v>69.027330856661465</v>
      </c>
      <c r="E31" s="80">
        <f t="shared" si="10"/>
        <v>15.955198939358366</v>
      </c>
      <c r="F31" s="80">
        <f t="shared" si="10"/>
        <v>3.7771547735778701</v>
      </c>
      <c r="G31" s="80">
        <f t="shared" si="10"/>
        <v>7.4714469195818198</v>
      </c>
    </row>
    <row r="32" spans="1:7" ht="14.5" customHeight="1">
      <c r="A32" s="54" t="s">
        <v>108</v>
      </c>
      <c r="B32" s="46">
        <f t="shared" si="10"/>
        <v>100</v>
      </c>
      <c r="C32" s="62">
        <f t="shared" si="10"/>
        <v>1.0610899350983827</v>
      </c>
      <c r="D32" s="62">
        <f t="shared" si="10"/>
        <v>39.816627176264554</v>
      </c>
      <c r="E32" s="62">
        <f t="shared" si="10"/>
        <v>17.374059956732253</v>
      </c>
      <c r="F32" s="62">
        <f t="shared" si="10"/>
        <v>2.0809724940764398</v>
      </c>
      <c r="G32" s="62">
        <f t="shared" si="10"/>
        <v>39.667250437828372</v>
      </c>
    </row>
    <row r="33" spans="1:7" ht="14.5" customHeight="1">
      <c r="A33" s="53" t="s">
        <v>109</v>
      </c>
      <c r="B33" s="48">
        <f t="shared" si="10"/>
        <v>100</v>
      </c>
      <c r="C33" s="61">
        <f t="shared" si="10"/>
        <v>4.4152003548720984</v>
      </c>
      <c r="D33" s="61">
        <f t="shared" si="10"/>
        <v>73.150968505101289</v>
      </c>
      <c r="E33" s="61">
        <f t="shared" si="10"/>
        <v>15.241756616885997</v>
      </c>
      <c r="F33" s="61">
        <f t="shared" si="10"/>
        <v>2.5550791069052194</v>
      </c>
      <c r="G33" s="61">
        <f t="shared" si="10"/>
        <v>4.6369954162353988</v>
      </c>
    </row>
    <row r="34" spans="1:7" ht="14.5" customHeight="1">
      <c r="A34" s="54" t="s">
        <v>110</v>
      </c>
      <c r="B34" s="46">
        <f t="shared" si="10"/>
        <v>100</v>
      </c>
      <c r="C34" s="62">
        <f t="shared" si="10"/>
        <v>3.512360469873181</v>
      </c>
      <c r="D34" s="62">
        <f t="shared" si="10"/>
        <v>74.259248436678163</v>
      </c>
      <c r="E34" s="62">
        <f t="shared" si="10"/>
        <v>16.539068435509321</v>
      </c>
      <c r="F34" s="62">
        <f t="shared" si="10"/>
        <v>3.3019694933083983</v>
      </c>
      <c r="G34" s="62">
        <f t="shared" si="10"/>
        <v>2.3873531646309392</v>
      </c>
    </row>
    <row r="35" spans="1:7" ht="14.5" customHeight="1">
      <c r="A35" s="53" t="s">
        <v>111</v>
      </c>
      <c r="B35" s="48">
        <f t="shared" si="10"/>
        <v>100</v>
      </c>
      <c r="C35" s="61">
        <f t="shared" si="10"/>
        <v>4.2614422491560129</v>
      </c>
      <c r="D35" s="61">
        <f t="shared" si="10"/>
        <v>75.244894570811894</v>
      </c>
      <c r="E35" s="61">
        <f t="shared" si="10"/>
        <v>13.805412585090487</v>
      </c>
      <c r="F35" s="61">
        <f t="shared" si="10"/>
        <v>5.1607725939454312</v>
      </c>
      <c r="G35" s="61">
        <f t="shared" si="10"/>
        <v>1.5274780009961813</v>
      </c>
    </row>
    <row r="36" spans="1:7" ht="14.5" customHeight="1">
      <c r="A36" s="54" t="s">
        <v>112</v>
      </c>
      <c r="B36" s="46">
        <f t="shared" si="10"/>
        <v>100</v>
      </c>
      <c r="C36" s="62">
        <f t="shared" si="10"/>
        <v>4.7906166093551272</v>
      </c>
      <c r="D36" s="62">
        <f t="shared" si="10"/>
        <v>70.154034575345051</v>
      </c>
      <c r="E36" s="62">
        <f t="shared" si="10"/>
        <v>18.512412266239579</v>
      </c>
      <c r="F36" s="62">
        <f t="shared" si="10"/>
        <v>5.6856187290969897</v>
      </c>
      <c r="G36" s="62">
        <f t="shared" si="10"/>
        <v>0.85731781996325784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42595</v>
      </c>
      <c r="C39" s="94">
        <f>SUM(C40:C44)</f>
        <v>1938</v>
      </c>
      <c r="D39" s="94">
        <f t="shared" ref="D39:G39" si="11">SUM(D40:D44)</f>
        <v>38339</v>
      </c>
      <c r="E39" s="94">
        <f t="shared" si="11"/>
        <v>483</v>
      </c>
      <c r="F39" s="94">
        <f t="shared" si="11"/>
        <v>933</v>
      </c>
      <c r="G39" s="94">
        <f t="shared" si="11"/>
        <v>902</v>
      </c>
    </row>
    <row r="40" spans="1:7" ht="14.5" customHeight="1">
      <c r="A40" s="54" t="s">
        <v>108</v>
      </c>
      <c r="B40" s="46">
        <f>SUM(C40:G40)</f>
        <v>2377</v>
      </c>
      <c r="C40" s="46">
        <v>75</v>
      </c>
      <c r="D40" s="46">
        <v>1794</v>
      </c>
      <c r="E40" s="46">
        <v>132</v>
      </c>
      <c r="F40" s="46">
        <v>30</v>
      </c>
      <c r="G40" s="46">
        <v>346</v>
      </c>
    </row>
    <row r="41" spans="1:7" ht="14.5" customHeight="1">
      <c r="A41" s="53" t="s">
        <v>109</v>
      </c>
      <c r="B41" s="48">
        <f t="shared" ref="B41:B43" si="12">SUM(C41:G41)</f>
        <v>8516</v>
      </c>
      <c r="C41" s="48">
        <v>686</v>
      </c>
      <c r="D41" s="48">
        <v>7192</v>
      </c>
      <c r="E41" s="48">
        <v>166</v>
      </c>
      <c r="F41" s="48">
        <v>187</v>
      </c>
      <c r="G41" s="48">
        <v>285</v>
      </c>
    </row>
    <row r="42" spans="1:7" ht="14.5" customHeight="1">
      <c r="A42" s="54" t="s">
        <v>110</v>
      </c>
      <c r="B42" s="46">
        <f t="shared" si="12"/>
        <v>7244</v>
      </c>
      <c r="C42" s="46">
        <v>608</v>
      </c>
      <c r="D42" s="46">
        <v>6238</v>
      </c>
      <c r="E42" s="46">
        <v>60</v>
      </c>
      <c r="F42" s="46">
        <v>166</v>
      </c>
      <c r="G42" s="46">
        <v>172</v>
      </c>
    </row>
    <row r="43" spans="1:7" ht="14.5" customHeight="1">
      <c r="A43" s="53" t="s">
        <v>111</v>
      </c>
      <c r="B43" s="48">
        <f t="shared" si="12"/>
        <v>14125</v>
      </c>
      <c r="C43" s="48">
        <v>401</v>
      </c>
      <c r="D43" s="48">
        <v>13325</v>
      </c>
      <c r="E43" s="48">
        <v>59</v>
      </c>
      <c r="F43" s="48">
        <v>272</v>
      </c>
      <c r="G43" s="48">
        <v>68</v>
      </c>
    </row>
    <row r="44" spans="1:7" ht="14.5" customHeight="1">
      <c r="A44" s="54" t="s">
        <v>112</v>
      </c>
      <c r="B44" s="46">
        <f>SUM(C44:G44)</f>
        <v>10333</v>
      </c>
      <c r="C44" s="46">
        <v>168</v>
      </c>
      <c r="D44" s="46">
        <v>9790</v>
      </c>
      <c r="E44" s="46">
        <v>66</v>
      </c>
      <c r="F44" s="46">
        <v>278</v>
      </c>
      <c r="G44" s="46">
        <v>31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G51" si="13">B39*100/$B39</f>
        <v>100</v>
      </c>
      <c r="C46" s="80">
        <f t="shared" si="13"/>
        <v>4.5498297922291346</v>
      </c>
      <c r="D46" s="80">
        <f t="shared" si="13"/>
        <v>90.008216926869352</v>
      </c>
      <c r="E46" s="80">
        <f t="shared" si="13"/>
        <v>1.133935907970419</v>
      </c>
      <c r="F46" s="80">
        <f t="shared" si="13"/>
        <v>2.1903979340298156</v>
      </c>
      <c r="G46" s="80">
        <f t="shared" si="13"/>
        <v>2.1176194389012797</v>
      </c>
    </row>
    <row r="47" spans="1:7" ht="14.5" customHeight="1">
      <c r="A47" s="54" t="s">
        <v>108</v>
      </c>
      <c r="B47" s="46">
        <f t="shared" si="13"/>
        <v>100</v>
      </c>
      <c r="C47" s="62">
        <f t="shared" si="13"/>
        <v>3.1552376945729912</v>
      </c>
      <c r="D47" s="62">
        <f t="shared" si="13"/>
        <v>75.473285654185943</v>
      </c>
      <c r="E47" s="62">
        <f t="shared" si="13"/>
        <v>5.5532183424484645</v>
      </c>
      <c r="F47" s="62">
        <f t="shared" si="13"/>
        <v>1.2620950778291964</v>
      </c>
      <c r="G47" s="62">
        <f t="shared" si="13"/>
        <v>14.556163230963399</v>
      </c>
    </row>
    <row r="48" spans="1:7" ht="14.5" customHeight="1">
      <c r="A48" s="53" t="s">
        <v>109</v>
      </c>
      <c r="B48" s="48">
        <f t="shared" si="13"/>
        <v>100</v>
      </c>
      <c r="C48" s="61">
        <f t="shared" si="13"/>
        <v>8.0554250821982158</v>
      </c>
      <c r="D48" s="61">
        <f t="shared" si="13"/>
        <v>84.452794739314228</v>
      </c>
      <c r="E48" s="61">
        <f t="shared" si="13"/>
        <v>1.9492719586660403</v>
      </c>
      <c r="F48" s="61">
        <f t="shared" si="13"/>
        <v>2.195866604039455</v>
      </c>
      <c r="G48" s="61">
        <f t="shared" si="13"/>
        <v>3.3466416157820573</v>
      </c>
    </row>
    <row r="49" spans="1:7" ht="14.5" customHeight="1">
      <c r="A49" s="54" t="s">
        <v>110</v>
      </c>
      <c r="B49" s="46">
        <f t="shared" si="13"/>
        <v>100</v>
      </c>
      <c r="C49" s="62">
        <f t="shared" si="13"/>
        <v>8.3931529541689667</v>
      </c>
      <c r="D49" s="62">
        <f t="shared" si="13"/>
        <v>86.11264494754279</v>
      </c>
      <c r="E49" s="62">
        <f t="shared" si="13"/>
        <v>0.82827167310877969</v>
      </c>
      <c r="F49" s="62">
        <f t="shared" si="13"/>
        <v>2.2915516289342905</v>
      </c>
      <c r="G49" s="62">
        <f t="shared" si="13"/>
        <v>2.3743787962451686</v>
      </c>
    </row>
    <row r="50" spans="1:7" ht="14.5" customHeight="1">
      <c r="A50" s="53" t="s">
        <v>111</v>
      </c>
      <c r="B50" s="48">
        <f t="shared" si="13"/>
        <v>100</v>
      </c>
      <c r="C50" s="61">
        <f t="shared" si="13"/>
        <v>2.8389380530973449</v>
      </c>
      <c r="D50" s="61">
        <f t="shared" si="13"/>
        <v>94.336283185840713</v>
      </c>
      <c r="E50" s="61">
        <f t="shared" si="13"/>
        <v>0.41769911504424778</v>
      </c>
      <c r="F50" s="61">
        <f t="shared" si="13"/>
        <v>1.9256637168141593</v>
      </c>
      <c r="G50" s="61">
        <f t="shared" si="13"/>
        <v>0.48141592920353982</v>
      </c>
    </row>
    <row r="51" spans="1:7" ht="14.5" customHeight="1">
      <c r="A51" s="54" t="s">
        <v>112</v>
      </c>
      <c r="B51" s="46">
        <f t="shared" si="13"/>
        <v>100</v>
      </c>
      <c r="C51" s="62">
        <f t="shared" si="13"/>
        <v>1.6258588986741507</v>
      </c>
      <c r="D51" s="62">
        <f t="shared" si="13"/>
        <v>94.744991773928191</v>
      </c>
      <c r="E51" s="62">
        <f t="shared" si="13"/>
        <v>0.63873028162198786</v>
      </c>
      <c r="F51" s="62">
        <f t="shared" si="13"/>
        <v>2.6904093680441306</v>
      </c>
      <c r="G51" s="62">
        <f t="shared" si="13"/>
        <v>0.30000967773153975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5" sqref="A5:A6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114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SUM(B10:B14)</f>
        <v>86351</v>
      </c>
      <c r="C9" s="94">
        <f>SUM(C10:C14)</f>
        <v>4179</v>
      </c>
      <c r="D9" s="94">
        <f t="shared" ref="D9:G9" si="0">SUM(D10:D14)</f>
        <v>61893</v>
      </c>
      <c r="E9" s="94">
        <f t="shared" si="0"/>
        <v>11940</v>
      </c>
      <c r="F9" s="94">
        <f t="shared" si="0"/>
        <v>2914</v>
      </c>
      <c r="G9" s="94">
        <f t="shared" si="0"/>
        <v>5425</v>
      </c>
    </row>
    <row r="10" spans="1:7" ht="14.5" customHeight="1">
      <c r="A10" s="54" t="s">
        <v>108</v>
      </c>
      <c r="B10" s="46">
        <f t="shared" ref="B10:B13" si="1">SUM(C10:G10)</f>
        <v>10048</v>
      </c>
      <c r="C10" s="46">
        <f>C25+C40</f>
        <v>165</v>
      </c>
      <c r="D10" s="46">
        <f t="shared" ref="D10:G10" si="2">D25+D40</f>
        <v>4007</v>
      </c>
      <c r="E10" s="46">
        <f t="shared" si="2"/>
        <v>1821</v>
      </c>
      <c r="F10" s="46">
        <f t="shared" si="2"/>
        <v>178</v>
      </c>
      <c r="G10" s="46">
        <f t="shared" si="2"/>
        <v>3877</v>
      </c>
    </row>
    <row r="11" spans="1:7" ht="14.5" customHeight="1">
      <c r="A11" s="53" t="s">
        <v>109</v>
      </c>
      <c r="B11" s="48">
        <f t="shared" si="1"/>
        <v>19462</v>
      </c>
      <c r="C11" s="48">
        <f t="shared" ref="C11:G14" si="3">C26+C41</f>
        <v>1183</v>
      </c>
      <c r="D11" s="48">
        <f t="shared" si="3"/>
        <v>14250</v>
      </c>
      <c r="E11" s="48">
        <f t="shared" si="3"/>
        <v>2739</v>
      </c>
      <c r="F11" s="48">
        <f t="shared" si="3"/>
        <v>523</v>
      </c>
      <c r="G11" s="48">
        <f t="shared" si="3"/>
        <v>767</v>
      </c>
    </row>
    <row r="12" spans="1:7" ht="14.5" customHeight="1">
      <c r="A12" s="54" t="s">
        <v>110</v>
      </c>
      <c r="B12" s="46">
        <f t="shared" si="1"/>
        <v>20177</v>
      </c>
      <c r="C12" s="46">
        <f t="shared" si="3"/>
        <v>1034</v>
      </c>
      <c r="D12" s="46">
        <f t="shared" si="3"/>
        <v>15235</v>
      </c>
      <c r="E12" s="46">
        <f t="shared" si="3"/>
        <v>2836</v>
      </c>
      <c r="F12" s="46">
        <f t="shared" si="3"/>
        <v>676</v>
      </c>
      <c r="G12" s="46">
        <f t="shared" si="3"/>
        <v>396</v>
      </c>
    </row>
    <row r="13" spans="1:7" ht="14.5" customHeight="1">
      <c r="A13" s="53" t="s">
        <v>111</v>
      </c>
      <c r="B13" s="48">
        <f t="shared" si="1"/>
        <v>22543</v>
      </c>
      <c r="C13" s="48">
        <f t="shared" si="3"/>
        <v>1124</v>
      </c>
      <c r="D13" s="48">
        <f t="shared" si="3"/>
        <v>17829</v>
      </c>
      <c r="E13" s="48">
        <f t="shared" si="3"/>
        <v>2411</v>
      </c>
      <c r="F13" s="48">
        <f t="shared" si="3"/>
        <v>898</v>
      </c>
      <c r="G13" s="48">
        <f t="shared" si="3"/>
        <v>281</v>
      </c>
    </row>
    <row r="14" spans="1:7" ht="14.5" customHeight="1">
      <c r="A14" s="54" t="s">
        <v>112</v>
      </c>
      <c r="B14" s="46">
        <f>SUM(C14:G14)</f>
        <v>14121</v>
      </c>
      <c r="C14" s="46">
        <f t="shared" si="3"/>
        <v>673</v>
      </c>
      <c r="D14" s="46">
        <f t="shared" si="3"/>
        <v>10572</v>
      </c>
      <c r="E14" s="46">
        <f t="shared" si="3"/>
        <v>2133</v>
      </c>
      <c r="F14" s="46">
        <f t="shared" si="3"/>
        <v>639</v>
      </c>
      <c r="G14" s="46">
        <f t="shared" si="3"/>
        <v>104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21" si="4">B9*100/$B9</f>
        <v>100</v>
      </c>
      <c r="C16" s="80">
        <f t="shared" si="4"/>
        <v>4.8395502078725201</v>
      </c>
      <c r="D16" s="80">
        <f t="shared" si="4"/>
        <v>71.676066287593656</v>
      </c>
      <c r="E16" s="80">
        <f t="shared" si="4"/>
        <v>13.827286308207201</v>
      </c>
      <c r="F16" s="80">
        <f t="shared" si="4"/>
        <v>3.3745990202777039</v>
      </c>
      <c r="G16" s="80">
        <f t="shared" si="4"/>
        <v>6.2824981760489162</v>
      </c>
    </row>
    <row r="17" spans="1:7" ht="14.5" customHeight="1">
      <c r="A17" s="54" t="s">
        <v>108</v>
      </c>
      <c r="B17" s="46">
        <f t="shared" si="4"/>
        <v>100</v>
      </c>
      <c r="C17" s="62">
        <f t="shared" si="4"/>
        <v>1.6421178343949046</v>
      </c>
      <c r="D17" s="62">
        <f t="shared" si="4"/>
        <v>39.878582802547768</v>
      </c>
      <c r="E17" s="62">
        <f t="shared" si="4"/>
        <v>18.123009554140129</v>
      </c>
      <c r="F17" s="62">
        <f t="shared" si="4"/>
        <v>1.7714968152866242</v>
      </c>
      <c r="G17" s="62">
        <f t="shared" si="4"/>
        <v>38.584792993630572</v>
      </c>
    </row>
    <row r="18" spans="1:7" ht="14.5" customHeight="1">
      <c r="A18" s="53" t="s">
        <v>109</v>
      </c>
      <c r="B18" s="48">
        <f t="shared" si="4"/>
        <v>100</v>
      </c>
      <c r="C18" s="61">
        <f t="shared" si="4"/>
        <v>6.0785119720480933</v>
      </c>
      <c r="D18" s="61">
        <f t="shared" si="4"/>
        <v>73.219607440139754</v>
      </c>
      <c r="E18" s="61">
        <f t="shared" si="4"/>
        <v>14.073579282704758</v>
      </c>
      <c r="F18" s="61">
        <f t="shared" si="4"/>
        <v>2.6872880485047785</v>
      </c>
      <c r="G18" s="61">
        <f t="shared" si="4"/>
        <v>3.9410132566026101</v>
      </c>
    </row>
    <row r="19" spans="1:7" ht="14.5" customHeight="1">
      <c r="A19" s="54" t="s">
        <v>110</v>
      </c>
      <c r="B19" s="46">
        <f t="shared" si="4"/>
        <v>100</v>
      </c>
      <c r="C19" s="62">
        <f t="shared" si="4"/>
        <v>5.1246468751548795</v>
      </c>
      <c r="D19" s="62">
        <f t="shared" si="4"/>
        <v>75.506765128611789</v>
      </c>
      <c r="E19" s="62">
        <f t="shared" si="4"/>
        <v>14.055607870347425</v>
      </c>
      <c r="F19" s="62">
        <f t="shared" si="4"/>
        <v>3.3503494077414877</v>
      </c>
      <c r="G19" s="62">
        <f t="shared" si="4"/>
        <v>1.9626307181444218</v>
      </c>
    </row>
    <row r="20" spans="1:7" ht="14.5" customHeight="1">
      <c r="A20" s="53" t="s">
        <v>111</v>
      </c>
      <c r="B20" s="48">
        <f t="shared" si="4"/>
        <v>100</v>
      </c>
      <c r="C20" s="61">
        <f t="shared" si="4"/>
        <v>4.98602670452025</v>
      </c>
      <c r="D20" s="61">
        <f t="shared" si="4"/>
        <v>79.08885241538394</v>
      </c>
      <c r="E20" s="61">
        <f t="shared" si="4"/>
        <v>10.695116000532316</v>
      </c>
      <c r="F20" s="61">
        <f t="shared" si="4"/>
        <v>3.9834982034334385</v>
      </c>
      <c r="G20" s="61">
        <f t="shared" si="4"/>
        <v>1.2465066761300625</v>
      </c>
    </row>
    <row r="21" spans="1:7" ht="14.5" customHeight="1">
      <c r="A21" s="54" t="s">
        <v>112</v>
      </c>
      <c r="B21" s="46">
        <f t="shared" si="4"/>
        <v>100</v>
      </c>
      <c r="C21" s="62">
        <f t="shared" si="4"/>
        <v>4.7659514198711141</v>
      </c>
      <c r="D21" s="62">
        <f t="shared" si="4"/>
        <v>74.867219035479067</v>
      </c>
      <c r="E21" s="62">
        <f t="shared" si="4"/>
        <v>15.105162523900574</v>
      </c>
      <c r="F21" s="62">
        <f t="shared" si="4"/>
        <v>4.5251752708731674</v>
      </c>
      <c r="G21" s="62">
        <f t="shared" si="4"/>
        <v>0.73649174987607113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74351</v>
      </c>
      <c r="C24" s="94">
        <f>SUM(C25:C29)</f>
        <v>3308</v>
      </c>
      <c r="D24" s="94">
        <f t="shared" ref="D24:G24" si="5">SUM(D25:D29)</f>
        <v>51706</v>
      </c>
      <c r="E24" s="94">
        <f t="shared" si="5"/>
        <v>11826</v>
      </c>
      <c r="F24" s="94">
        <f t="shared" si="5"/>
        <v>2616</v>
      </c>
      <c r="G24" s="94">
        <f t="shared" si="5"/>
        <v>4895</v>
      </c>
    </row>
    <row r="25" spans="1:7" ht="14.5" customHeight="1">
      <c r="A25" s="54" t="s">
        <v>108</v>
      </c>
      <c r="B25" s="46">
        <f>SUM(C25:G25)</f>
        <v>9239</v>
      </c>
      <c r="C25" s="46">
        <v>117</v>
      </c>
      <c r="D25" s="46">
        <v>3506</v>
      </c>
      <c r="E25" s="46">
        <v>1792</v>
      </c>
      <c r="F25" s="46">
        <v>168</v>
      </c>
      <c r="G25" s="46">
        <v>3656</v>
      </c>
    </row>
    <row r="26" spans="1:7" ht="14.5" customHeight="1">
      <c r="A26" s="53" t="s">
        <v>109</v>
      </c>
      <c r="B26" s="48">
        <f t="shared" ref="B26:B28" si="6">SUM(C26:G26)</f>
        <v>16778</v>
      </c>
      <c r="C26" s="48">
        <v>905</v>
      </c>
      <c r="D26" s="48">
        <v>12103</v>
      </c>
      <c r="E26" s="48">
        <v>2689</v>
      </c>
      <c r="F26" s="48">
        <v>450</v>
      </c>
      <c r="G26" s="48">
        <v>631</v>
      </c>
    </row>
    <row r="27" spans="1:7" ht="14.5" customHeight="1">
      <c r="A27" s="54" t="s">
        <v>110</v>
      </c>
      <c r="B27" s="46">
        <f t="shared" si="6"/>
        <v>17429</v>
      </c>
      <c r="C27" s="46">
        <v>746</v>
      </c>
      <c r="D27" s="46">
        <v>12986</v>
      </c>
      <c r="E27" s="46">
        <v>2817</v>
      </c>
      <c r="F27" s="46">
        <v>598</v>
      </c>
      <c r="G27" s="46">
        <v>282</v>
      </c>
    </row>
    <row r="28" spans="1:7" ht="14.5" customHeight="1">
      <c r="A28" s="53" t="s">
        <v>111</v>
      </c>
      <c r="B28" s="48">
        <f t="shared" si="6"/>
        <v>19002</v>
      </c>
      <c r="C28" s="48">
        <v>941</v>
      </c>
      <c r="D28" s="48">
        <v>14601</v>
      </c>
      <c r="E28" s="48">
        <v>2407</v>
      </c>
      <c r="F28" s="48">
        <v>822</v>
      </c>
      <c r="G28" s="48">
        <v>231</v>
      </c>
    </row>
    <row r="29" spans="1:7" ht="14.5" customHeight="1">
      <c r="A29" s="54" t="s">
        <v>112</v>
      </c>
      <c r="B29" s="46">
        <f>SUM(C29:G29)</f>
        <v>11903</v>
      </c>
      <c r="C29" s="46">
        <v>599</v>
      </c>
      <c r="D29" s="46">
        <v>8510</v>
      </c>
      <c r="E29" s="46">
        <v>2121</v>
      </c>
      <c r="F29" s="46">
        <v>578</v>
      </c>
      <c r="G29" s="46">
        <v>95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G36" si="7">B24*100/$B24</f>
        <v>100</v>
      </c>
      <c r="C31" s="80">
        <f t="shared" si="7"/>
        <v>4.4491667899557505</v>
      </c>
      <c r="D31" s="80">
        <f t="shared" si="7"/>
        <v>69.54311307178115</v>
      </c>
      <c r="E31" s="80">
        <f t="shared" si="7"/>
        <v>15.905636776909525</v>
      </c>
      <c r="F31" s="80">
        <f t="shared" si="7"/>
        <v>3.5184462885502548</v>
      </c>
      <c r="G31" s="80">
        <f t="shared" si="7"/>
        <v>6.5836370728033247</v>
      </c>
    </row>
    <row r="32" spans="1:7" ht="14.5" customHeight="1">
      <c r="A32" s="54" t="s">
        <v>108</v>
      </c>
      <c r="B32" s="46">
        <f t="shared" si="7"/>
        <v>100</v>
      </c>
      <c r="C32" s="62">
        <f t="shared" si="7"/>
        <v>1.2663708193527439</v>
      </c>
      <c r="D32" s="62">
        <f t="shared" si="7"/>
        <v>37.947829851715554</v>
      </c>
      <c r="E32" s="62">
        <f t="shared" si="7"/>
        <v>19.39603853230869</v>
      </c>
      <c r="F32" s="62">
        <f t="shared" si="7"/>
        <v>1.8183786124039398</v>
      </c>
      <c r="G32" s="62">
        <f t="shared" si="7"/>
        <v>39.571382184219068</v>
      </c>
    </row>
    <row r="33" spans="1:7" ht="14.5" customHeight="1">
      <c r="A33" s="53" t="s">
        <v>109</v>
      </c>
      <c r="B33" s="48">
        <f t="shared" si="7"/>
        <v>100</v>
      </c>
      <c r="C33" s="61">
        <f t="shared" si="7"/>
        <v>5.3939682918107046</v>
      </c>
      <c r="D33" s="61">
        <f t="shared" si="7"/>
        <v>72.13613064727619</v>
      </c>
      <c r="E33" s="61">
        <f t="shared" si="7"/>
        <v>16.026940040529265</v>
      </c>
      <c r="F33" s="61">
        <f t="shared" si="7"/>
        <v>2.6820836810108477</v>
      </c>
      <c r="G33" s="61">
        <f t="shared" si="7"/>
        <v>3.7608773393729886</v>
      </c>
    </row>
    <row r="34" spans="1:7" ht="14.5" customHeight="1">
      <c r="A34" s="54" t="s">
        <v>110</v>
      </c>
      <c r="B34" s="46">
        <f t="shared" si="7"/>
        <v>100</v>
      </c>
      <c r="C34" s="62">
        <f t="shared" si="7"/>
        <v>4.2802226174766194</v>
      </c>
      <c r="D34" s="62">
        <f t="shared" si="7"/>
        <v>74.508003901543404</v>
      </c>
      <c r="E34" s="62">
        <f t="shared" si="7"/>
        <v>16.162717310230075</v>
      </c>
      <c r="F34" s="62">
        <f t="shared" si="7"/>
        <v>3.4310631705777728</v>
      </c>
      <c r="G34" s="62">
        <f t="shared" si="7"/>
        <v>1.617993000172127</v>
      </c>
    </row>
    <row r="35" spans="1:7" ht="14.5" customHeight="1">
      <c r="A35" s="53" t="s">
        <v>111</v>
      </c>
      <c r="B35" s="48">
        <f t="shared" si="7"/>
        <v>100</v>
      </c>
      <c r="C35" s="61">
        <f t="shared" si="7"/>
        <v>4.9521103041785075</v>
      </c>
      <c r="D35" s="61">
        <f t="shared" si="7"/>
        <v>76.839280075781502</v>
      </c>
      <c r="E35" s="61">
        <f t="shared" si="7"/>
        <v>12.66708767498158</v>
      </c>
      <c r="F35" s="61">
        <f t="shared" si="7"/>
        <v>4.3258604357436061</v>
      </c>
      <c r="G35" s="61">
        <f t="shared" si="7"/>
        <v>1.2156615093148089</v>
      </c>
    </row>
    <row r="36" spans="1:7" ht="14.5" customHeight="1">
      <c r="A36" s="54" t="s">
        <v>112</v>
      </c>
      <c r="B36" s="46">
        <f t="shared" si="7"/>
        <v>100</v>
      </c>
      <c r="C36" s="62">
        <f t="shared" si="7"/>
        <v>5.0323447870284799</v>
      </c>
      <c r="D36" s="62">
        <f t="shared" si="7"/>
        <v>71.4945811980173</v>
      </c>
      <c r="E36" s="62">
        <f t="shared" si="7"/>
        <v>17.819037217508193</v>
      </c>
      <c r="F36" s="62">
        <f t="shared" si="7"/>
        <v>4.8559186759640429</v>
      </c>
      <c r="G36" s="62">
        <f t="shared" si="7"/>
        <v>0.79811812148197936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12000</v>
      </c>
      <c r="C39" s="94">
        <f>SUM(C40:C44)</f>
        <v>871</v>
      </c>
      <c r="D39" s="94">
        <f t="shared" ref="D39:G39" si="8">SUM(D40:D44)</f>
        <v>10187</v>
      </c>
      <c r="E39" s="94">
        <f t="shared" si="8"/>
        <v>114</v>
      </c>
      <c r="F39" s="94">
        <f t="shared" si="8"/>
        <v>298</v>
      </c>
      <c r="G39" s="94">
        <f t="shared" si="8"/>
        <v>530</v>
      </c>
    </row>
    <row r="40" spans="1:7" ht="14.5" customHeight="1">
      <c r="A40" s="54" t="s">
        <v>108</v>
      </c>
      <c r="B40" s="46">
        <f>SUM(C40:G40)</f>
        <v>809</v>
      </c>
      <c r="C40" s="46">
        <v>48</v>
      </c>
      <c r="D40" s="46">
        <v>501</v>
      </c>
      <c r="E40" s="46">
        <v>29</v>
      </c>
      <c r="F40" s="46">
        <v>10</v>
      </c>
      <c r="G40" s="46">
        <v>221</v>
      </c>
    </row>
    <row r="41" spans="1:7" ht="14.5" customHeight="1">
      <c r="A41" s="53" t="s">
        <v>109</v>
      </c>
      <c r="B41" s="48">
        <f t="shared" ref="B41:B43" si="9">SUM(C41:G41)</f>
        <v>2684</v>
      </c>
      <c r="C41" s="48">
        <v>278</v>
      </c>
      <c r="D41" s="48">
        <v>2147</v>
      </c>
      <c r="E41" s="48">
        <v>50</v>
      </c>
      <c r="F41" s="48">
        <v>73</v>
      </c>
      <c r="G41" s="48">
        <v>136</v>
      </c>
    </row>
    <row r="42" spans="1:7" ht="14.5" customHeight="1">
      <c r="A42" s="54" t="s">
        <v>110</v>
      </c>
      <c r="B42" s="46">
        <f t="shared" si="9"/>
        <v>2748</v>
      </c>
      <c r="C42" s="46">
        <v>288</v>
      </c>
      <c r="D42" s="46">
        <v>2249</v>
      </c>
      <c r="E42" s="46">
        <v>19</v>
      </c>
      <c r="F42" s="46">
        <v>78</v>
      </c>
      <c r="G42" s="46">
        <v>114</v>
      </c>
    </row>
    <row r="43" spans="1:7" ht="14.5" customHeight="1">
      <c r="A43" s="53" t="s">
        <v>111</v>
      </c>
      <c r="B43" s="48">
        <f t="shared" si="9"/>
        <v>3541</v>
      </c>
      <c r="C43" s="48">
        <v>183</v>
      </c>
      <c r="D43" s="48">
        <v>3228</v>
      </c>
      <c r="E43" s="48">
        <v>4</v>
      </c>
      <c r="F43" s="48">
        <v>76</v>
      </c>
      <c r="G43" s="48">
        <v>50</v>
      </c>
    </row>
    <row r="44" spans="1:7" ht="14.5" customHeight="1">
      <c r="A44" s="54" t="s">
        <v>112</v>
      </c>
      <c r="B44" s="46">
        <f>SUM(C44:G44)</f>
        <v>2218</v>
      </c>
      <c r="C44" s="46">
        <v>74</v>
      </c>
      <c r="D44" s="46">
        <v>2062</v>
      </c>
      <c r="E44" s="46">
        <v>12</v>
      </c>
      <c r="F44" s="46">
        <v>61</v>
      </c>
      <c r="G44" s="46">
        <v>9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G51" si="10">B39*100/$B39</f>
        <v>100</v>
      </c>
      <c r="C46" s="80">
        <f t="shared" si="10"/>
        <v>7.2583333333333337</v>
      </c>
      <c r="D46" s="80">
        <f t="shared" si="10"/>
        <v>84.891666666666666</v>
      </c>
      <c r="E46" s="80">
        <f t="shared" si="10"/>
        <v>0.95</v>
      </c>
      <c r="F46" s="80">
        <f t="shared" si="10"/>
        <v>2.4833333333333334</v>
      </c>
      <c r="G46" s="80">
        <f t="shared" si="10"/>
        <v>4.416666666666667</v>
      </c>
    </row>
    <row r="47" spans="1:7" ht="14.5" customHeight="1">
      <c r="A47" s="54" t="s">
        <v>108</v>
      </c>
      <c r="B47" s="46">
        <f t="shared" si="10"/>
        <v>100</v>
      </c>
      <c r="C47" s="62">
        <f t="shared" si="10"/>
        <v>5.933250927070457</v>
      </c>
      <c r="D47" s="62">
        <f t="shared" si="10"/>
        <v>61.928306551297901</v>
      </c>
      <c r="E47" s="62">
        <f t="shared" si="10"/>
        <v>3.5846724351050678</v>
      </c>
      <c r="F47" s="62">
        <f t="shared" si="10"/>
        <v>1.2360939431396787</v>
      </c>
      <c r="G47" s="62">
        <f t="shared" si="10"/>
        <v>27.317676143386898</v>
      </c>
    </row>
    <row r="48" spans="1:7" ht="14.5" customHeight="1">
      <c r="A48" s="53" t="s">
        <v>109</v>
      </c>
      <c r="B48" s="48">
        <f t="shared" si="10"/>
        <v>100</v>
      </c>
      <c r="C48" s="61">
        <f t="shared" si="10"/>
        <v>10.357675111773473</v>
      </c>
      <c r="D48" s="61">
        <f t="shared" si="10"/>
        <v>79.992548435171386</v>
      </c>
      <c r="E48" s="61">
        <f t="shared" si="10"/>
        <v>1.8628912071535022</v>
      </c>
      <c r="F48" s="61">
        <f t="shared" si="10"/>
        <v>2.7198211624441133</v>
      </c>
      <c r="G48" s="61">
        <f t="shared" si="10"/>
        <v>5.0670640834575265</v>
      </c>
    </row>
    <row r="49" spans="1:7" ht="14.5" customHeight="1">
      <c r="A49" s="54" t="s">
        <v>110</v>
      </c>
      <c r="B49" s="46">
        <f t="shared" si="10"/>
        <v>100</v>
      </c>
      <c r="C49" s="62">
        <f t="shared" si="10"/>
        <v>10.480349344978166</v>
      </c>
      <c r="D49" s="62">
        <f t="shared" si="10"/>
        <v>81.841339155749637</v>
      </c>
      <c r="E49" s="62">
        <f t="shared" si="10"/>
        <v>0.69141193595342065</v>
      </c>
      <c r="F49" s="62">
        <f t="shared" si="10"/>
        <v>2.8384279475982535</v>
      </c>
      <c r="G49" s="62">
        <f t="shared" si="10"/>
        <v>4.1484716157205241</v>
      </c>
    </row>
    <row r="50" spans="1:7" ht="14.5" customHeight="1">
      <c r="A50" s="53" t="s">
        <v>111</v>
      </c>
      <c r="B50" s="48">
        <f t="shared" si="10"/>
        <v>100</v>
      </c>
      <c r="C50" s="61">
        <f t="shared" si="10"/>
        <v>5.1680316294831972</v>
      </c>
      <c r="D50" s="61">
        <f t="shared" si="10"/>
        <v>91.160689070883933</v>
      </c>
      <c r="E50" s="61">
        <f t="shared" si="10"/>
        <v>0.11296243998870376</v>
      </c>
      <c r="F50" s="61">
        <f t="shared" si="10"/>
        <v>2.1462863597853712</v>
      </c>
      <c r="G50" s="61">
        <f t="shared" si="10"/>
        <v>1.4120304998587969</v>
      </c>
    </row>
    <row r="51" spans="1:7" ht="14.5" customHeight="1">
      <c r="A51" s="54" t="s">
        <v>112</v>
      </c>
      <c r="B51" s="46">
        <f t="shared" si="10"/>
        <v>100</v>
      </c>
      <c r="C51" s="62">
        <f t="shared" si="10"/>
        <v>3.3363390441839496</v>
      </c>
      <c r="D51" s="62">
        <f t="shared" si="10"/>
        <v>92.966636609558165</v>
      </c>
      <c r="E51" s="62">
        <f t="shared" si="10"/>
        <v>0.54102795311091068</v>
      </c>
      <c r="F51" s="62">
        <f t="shared" si="10"/>
        <v>2.7502254283137963</v>
      </c>
      <c r="G51" s="62">
        <f t="shared" si="10"/>
        <v>0.40577096483318303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5" sqref="A5:A6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115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 t="shared" ref="B9" si="0">B24+B39</f>
        <v>98384</v>
      </c>
      <c r="C9" s="94">
        <f>'Tab. 4.6'!I91</f>
        <v>3689</v>
      </c>
      <c r="D9" s="94">
        <f>'Tab. 4.6'!J91</f>
        <v>66897</v>
      </c>
      <c r="E9" s="94">
        <f>'Tab. 4.6'!K91</f>
        <v>17620</v>
      </c>
      <c r="F9" s="94">
        <f>'Tab. 4.6'!L91</f>
        <v>3549</v>
      </c>
      <c r="G9" s="94">
        <f>'Tab. 4.6'!M91</f>
        <v>6629</v>
      </c>
    </row>
    <row r="10" spans="1:7" ht="14.5" customHeight="1">
      <c r="A10" s="54" t="s">
        <v>108</v>
      </c>
      <c r="B10" s="46">
        <f>B25+B40</f>
        <v>13153</v>
      </c>
      <c r="C10" s="65" t="s">
        <v>34</v>
      </c>
      <c r="D10" s="65" t="s">
        <v>34</v>
      </c>
      <c r="E10" s="65" t="s">
        <v>34</v>
      </c>
      <c r="F10" s="65" t="s">
        <v>34</v>
      </c>
      <c r="G10" s="65" t="s">
        <v>34</v>
      </c>
    </row>
    <row r="11" spans="1:7" ht="14.5" customHeight="1">
      <c r="A11" s="53" t="s">
        <v>109</v>
      </c>
      <c r="B11" s="48">
        <f t="shared" ref="B11:B14" si="1">B26+B41</f>
        <v>21119</v>
      </c>
      <c r="C11" s="48">
        <f>'Tab. 4.6'!I94+'Tab. 4.6'!I95</f>
        <v>1006</v>
      </c>
      <c r="D11" s="48">
        <f>'Tab. 4.6'!J94+'Tab. 4.6'!J95</f>
        <v>14976</v>
      </c>
      <c r="E11" s="48">
        <f>'Tab. 4.6'!K94+'Tab. 4.6'!K95</f>
        <v>3759</v>
      </c>
      <c r="F11" s="48">
        <f>'Tab. 4.6'!L94+'Tab. 4.6'!L95</f>
        <v>636</v>
      </c>
      <c r="G11" s="48">
        <f>'Tab. 4.6'!M94+'Tab. 4.6'!M95</f>
        <v>742</v>
      </c>
    </row>
    <row r="12" spans="1:7" ht="14.5" customHeight="1">
      <c r="A12" s="54" t="s">
        <v>110</v>
      </c>
      <c r="B12" s="46">
        <f t="shared" si="1"/>
        <v>24270</v>
      </c>
      <c r="C12" s="46">
        <f>'Tab. 4.6'!I96+'Tab. 4.6'!I97</f>
        <v>941</v>
      </c>
      <c r="D12" s="46">
        <f>'Tab. 4.6'!J96+'Tab. 4.6'!J97</f>
        <v>17621</v>
      </c>
      <c r="E12" s="46">
        <f>'Tab. 4.6'!K96+'Tab. 4.6'!K97</f>
        <v>4618</v>
      </c>
      <c r="F12" s="46">
        <f>'Tab. 4.6'!L96+'Tab. 4.6'!L97</f>
        <v>733</v>
      </c>
      <c r="G12" s="46">
        <f>'Tab. 4.6'!M96+'Tab. 4.6'!M97</f>
        <v>357</v>
      </c>
    </row>
    <row r="13" spans="1:7" ht="14.5" customHeight="1">
      <c r="A13" s="53" t="s">
        <v>111</v>
      </c>
      <c r="B13" s="48">
        <f t="shared" si="1"/>
        <v>24161</v>
      </c>
      <c r="C13" s="48">
        <f>'Tab. 4.6'!I98+'Tab. 4.6'!I99</f>
        <v>1004</v>
      </c>
      <c r="D13" s="48">
        <f>'Tab. 4.6'!J98+'Tab. 4.6'!J99</f>
        <v>18296</v>
      </c>
      <c r="E13" s="48">
        <f>'Tab. 4.6'!K98+'Tab. 4.6'!K99</f>
        <v>3490</v>
      </c>
      <c r="F13" s="48">
        <f>'Tab. 4.6'!L98+'Tab. 4.6'!L99</f>
        <v>1074</v>
      </c>
      <c r="G13" s="48">
        <f>'Tab. 4.6'!M98+'Tab. 4.6'!M99</f>
        <v>297</v>
      </c>
    </row>
    <row r="14" spans="1:7" ht="14.5" customHeight="1">
      <c r="A14" s="54" t="s">
        <v>112</v>
      </c>
      <c r="B14" s="46">
        <f t="shared" si="1"/>
        <v>15681</v>
      </c>
      <c r="C14" s="65" t="s">
        <v>34</v>
      </c>
      <c r="D14" s="65" t="s">
        <v>34</v>
      </c>
      <c r="E14" s="65" t="s">
        <v>34</v>
      </c>
      <c r="F14" s="65" t="s">
        <v>34</v>
      </c>
      <c r="G14" s="65" t="s">
        <v>34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16" si="2">B9*100/$B9</f>
        <v>100</v>
      </c>
      <c r="C16" s="80">
        <f t="shared" si="2"/>
        <v>3.7495934298259881</v>
      </c>
      <c r="D16" s="80">
        <f t="shared" si="2"/>
        <v>67.995812327207673</v>
      </c>
      <c r="E16" s="80">
        <f t="shared" si="2"/>
        <v>17.90941616523012</v>
      </c>
      <c r="F16" s="80">
        <f t="shared" si="2"/>
        <v>3.6072938689217757</v>
      </c>
      <c r="G16" s="80">
        <f t="shared" si="2"/>
        <v>6.7378842088144415</v>
      </c>
    </row>
    <row r="17" spans="1:7" ht="14.5" customHeight="1">
      <c r="A17" s="54" t="s">
        <v>108</v>
      </c>
      <c r="B17" s="46">
        <f>B10*100/$B10</f>
        <v>100</v>
      </c>
      <c r="C17" s="65" t="s">
        <v>34</v>
      </c>
      <c r="D17" s="65" t="s">
        <v>34</v>
      </c>
      <c r="E17" s="65" t="s">
        <v>34</v>
      </c>
      <c r="F17" s="65" t="s">
        <v>34</v>
      </c>
      <c r="G17" s="65" t="s">
        <v>34</v>
      </c>
    </row>
    <row r="18" spans="1:7" ht="14.5" customHeight="1">
      <c r="A18" s="53" t="s">
        <v>109</v>
      </c>
      <c r="B18" s="48">
        <f>B11*100/$B11</f>
        <v>100</v>
      </c>
      <c r="C18" s="61">
        <f t="shared" ref="C18:G20" si="3">C11*100/$B11</f>
        <v>4.7634831194658842</v>
      </c>
      <c r="D18" s="61">
        <f t="shared" si="3"/>
        <v>70.912448506084573</v>
      </c>
      <c r="E18" s="61">
        <f t="shared" si="3"/>
        <v>17.799138216771627</v>
      </c>
      <c r="F18" s="61">
        <f t="shared" si="3"/>
        <v>3.0115062266205785</v>
      </c>
      <c r="G18" s="61">
        <f t="shared" si="3"/>
        <v>3.5134239310573419</v>
      </c>
    </row>
    <row r="19" spans="1:7" ht="14.5" customHeight="1">
      <c r="A19" s="54" t="s">
        <v>110</v>
      </c>
      <c r="B19" s="46">
        <f>B12*100/$B12</f>
        <v>100</v>
      </c>
      <c r="C19" s="62">
        <f t="shared" si="3"/>
        <v>3.8772146683147919</v>
      </c>
      <c r="D19" s="62">
        <f t="shared" si="3"/>
        <v>72.604037906880919</v>
      </c>
      <c r="E19" s="62">
        <f t="shared" si="3"/>
        <v>19.027606098063451</v>
      </c>
      <c r="F19" s="62">
        <f t="shared" si="3"/>
        <v>3.0201895344046146</v>
      </c>
      <c r="G19" s="62">
        <f t="shared" si="3"/>
        <v>1.4709517923362176</v>
      </c>
    </row>
    <row r="20" spans="1:7" ht="14.5" customHeight="1">
      <c r="A20" s="53" t="s">
        <v>111</v>
      </c>
      <c r="B20" s="48">
        <f>B13*100/$B13</f>
        <v>100</v>
      </c>
      <c r="C20" s="61">
        <f t="shared" si="3"/>
        <v>4.1554571416745993</v>
      </c>
      <c r="D20" s="61">
        <f t="shared" si="3"/>
        <v>75.725342494102065</v>
      </c>
      <c r="E20" s="61">
        <f t="shared" si="3"/>
        <v>14.44476635900832</v>
      </c>
      <c r="F20" s="61">
        <f t="shared" si="3"/>
        <v>4.4451802491618722</v>
      </c>
      <c r="G20" s="61">
        <f t="shared" si="3"/>
        <v>1.2292537560531436</v>
      </c>
    </row>
    <row r="21" spans="1:7" ht="14.5" customHeight="1">
      <c r="A21" s="54" t="s">
        <v>112</v>
      </c>
      <c r="B21" s="46">
        <f>B14*100/$B14</f>
        <v>100</v>
      </c>
      <c r="C21" s="65" t="s">
        <v>34</v>
      </c>
      <c r="D21" s="65" t="s">
        <v>34</v>
      </c>
      <c r="E21" s="65" t="s">
        <v>34</v>
      </c>
      <c r="F21" s="65" t="s">
        <v>34</v>
      </c>
      <c r="G21" s="65" t="s">
        <v>34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95893</v>
      </c>
      <c r="C24" s="94" t="s">
        <v>34</v>
      </c>
      <c r="D24" s="94" t="s">
        <v>34</v>
      </c>
      <c r="E24" s="94" t="s">
        <v>34</v>
      </c>
      <c r="F24" s="94" t="s">
        <v>34</v>
      </c>
      <c r="G24" s="94" t="s">
        <v>34</v>
      </c>
    </row>
    <row r="25" spans="1:7" ht="14.5" customHeight="1">
      <c r="A25" s="54" t="s">
        <v>108</v>
      </c>
      <c r="B25" s="65">
        <v>12928</v>
      </c>
      <c r="C25" s="65" t="s">
        <v>34</v>
      </c>
      <c r="D25" s="65" t="s">
        <v>34</v>
      </c>
      <c r="E25" s="65" t="s">
        <v>34</v>
      </c>
      <c r="F25" s="65" t="s">
        <v>34</v>
      </c>
      <c r="G25" s="65" t="s">
        <v>34</v>
      </c>
    </row>
    <row r="26" spans="1:7" ht="14.5" customHeight="1">
      <c r="A26" s="53" t="s">
        <v>109</v>
      </c>
      <c r="B26" s="48">
        <v>20682</v>
      </c>
      <c r="C26" s="48" t="s">
        <v>34</v>
      </c>
      <c r="D26" s="48" t="s">
        <v>34</v>
      </c>
      <c r="E26" s="48" t="s">
        <v>34</v>
      </c>
      <c r="F26" s="48" t="s">
        <v>34</v>
      </c>
      <c r="G26" s="48" t="s">
        <v>34</v>
      </c>
    </row>
    <row r="27" spans="1:7" ht="14.5" customHeight="1">
      <c r="A27" s="54" t="s">
        <v>110</v>
      </c>
      <c r="B27" s="46">
        <v>23676</v>
      </c>
      <c r="C27" s="46" t="s">
        <v>34</v>
      </c>
      <c r="D27" s="46" t="s">
        <v>34</v>
      </c>
      <c r="E27" s="46" t="s">
        <v>34</v>
      </c>
      <c r="F27" s="46" t="s">
        <v>34</v>
      </c>
      <c r="G27" s="46" t="s">
        <v>34</v>
      </c>
    </row>
    <row r="28" spans="1:7" ht="14.5" customHeight="1">
      <c r="A28" s="53" t="s">
        <v>111</v>
      </c>
      <c r="B28" s="48">
        <v>23382</v>
      </c>
      <c r="C28" s="48" t="s">
        <v>34</v>
      </c>
      <c r="D28" s="48" t="s">
        <v>34</v>
      </c>
      <c r="E28" s="48" t="s">
        <v>34</v>
      </c>
      <c r="F28" s="48" t="s">
        <v>34</v>
      </c>
      <c r="G28" s="48" t="s">
        <v>34</v>
      </c>
    </row>
    <row r="29" spans="1:7" ht="14.5" customHeight="1">
      <c r="A29" s="54" t="s">
        <v>112</v>
      </c>
      <c r="B29" s="46">
        <v>15225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4">
        <f>B24*100/B24</f>
        <v>100</v>
      </c>
      <c r="C31" s="94" t="s">
        <v>34</v>
      </c>
      <c r="D31" s="94" t="s">
        <v>34</v>
      </c>
      <c r="E31" s="94" t="s">
        <v>34</v>
      </c>
      <c r="F31" s="94" t="s">
        <v>34</v>
      </c>
      <c r="G31" s="94" t="s">
        <v>34</v>
      </c>
    </row>
    <row r="32" spans="1:7" ht="14.5" customHeight="1">
      <c r="A32" s="54" t="s">
        <v>108</v>
      </c>
      <c r="B32" s="65">
        <f t="shared" ref="B32:B36" si="4">B25*100/B25</f>
        <v>100</v>
      </c>
      <c r="C32" s="65" t="s">
        <v>34</v>
      </c>
      <c r="D32" s="65" t="s">
        <v>34</v>
      </c>
      <c r="E32" s="65" t="s">
        <v>34</v>
      </c>
      <c r="F32" s="65" t="s">
        <v>34</v>
      </c>
      <c r="G32" s="65" t="s">
        <v>34</v>
      </c>
    </row>
    <row r="33" spans="1:7" ht="14.5" customHeight="1">
      <c r="A33" s="53" t="s">
        <v>109</v>
      </c>
      <c r="B33" s="48">
        <f t="shared" si="4"/>
        <v>100</v>
      </c>
      <c r="C33" s="48" t="s">
        <v>34</v>
      </c>
      <c r="D33" s="48" t="s">
        <v>34</v>
      </c>
      <c r="E33" s="48" t="s">
        <v>34</v>
      </c>
      <c r="F33" s="48" t="s">
        <v>34</v>
      </c>
      <c r="G33" s="48" t="s">
        <v>34</v>
      </c>
    </row>
    <row r="34" spans="1:7" ht="14.5" customHeight="1">
      <c r="A34" s="54" t="s">
        <v>110</v>
      </c>
      <c r="B34" s="46">
        <f t="shared" si="4"/>
        <v>100</v>
      </c>
      <c r="C34" s="46" t="s">
        <v>34</v>
      </c>
      <c r="D34" s="46" t="s">
        <v>34</v>
      </c>
      <c r="E34" s="46" t="s">
        <v>34</v>
      </c>
      <c r="F34" s="46" t="s">
        <v>34</v>
      </c>
      <c r="G34" s="46" t="s">
        <v>34</v>
      </c>
    </row>
    <row r="35" spans="1:7" ht="14.5" customHeight="1">
      <c r="A35" s="53" t="s">
        <v>111</v>
      </c>
      <c r="B35" s="48">
        <f t="shared" si="4"/>
        <v>100</v>
      </c>
      <c r="C35" s="48" t="s">
        <v>34</v>
      </c>
      <c r="D35" s="48" t="s">
        <v>34</v>
      </c>
      <c r="E35" s="48" t="s">
        <v>34</v>
      </c>
      <c r="F35" s="48" t="s">
        <v>34</v>
      </c>
      <c r="G35" s="48" t="s">
        <v>34</v>
      </c>
    </row>
    <row r="36" spans="1:7" ht="14.5" customHeight="1">
      <c r="A36" s="54" t="s">
        <v>112</v>
      </c>
      <c r="B36" s="46">
        <f t="shared" si="4"/>
        <v>100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2491</v>
      </c>
      <c r="C39" s="94" t="s">
        <v>34</v>
      </c>
      <c r="D39" s="94" t="s">
        <v>34</v>
      </c>
      <c r="E39" s="94" t="s">
        <v>34</v>
      </c>
      <c r="F39" s="94" t="s">
        <v>34</v>
      </c>
      <c r="G39" s="94" t="s">
        <v>34</v>
      </c>
    </row>
    <row r="40" spans="1:7" ht="14.5" customHeight="1">
      <c r="A40" s="54" t="s">
        <v>108</v>
      </c>
      <c r="B40" s="65">
        <v>225</v>
      </c>
      <c r="C40" s="65" t="s">
        <v>34</v>
      </c>
      <c r="D40" s="65" t="s">
        <v>34</v>
      </c>
      <c r="E40" s="65" t="s">
        <v>34</v>
      </c>
      <c r="F40" s="65" t="s">
        <v>34</v>
      </c>
      <c r="G40" s="65" t="s">
        <v>34</v>
      </c>
    </row>
    <row r="41" spans="1:7" ht="14.5" customHeight="1">
      <c r="A41" s="53" t="s">
        <v>109</v>
      </c>
      <c r="B41" s="48">
        <v>437</v>
      </c>
      <c r="C41" s="48" t="s">
        <v>34</v>
      </c>
      <c r="D41" s="48" t="s">
        <v>34</v>
      </c>
      <c r="E41" s="48" t="s">
        <v>34</v>
      </c>
      <c r="F41" s="48" t="s">
        <v>34</v>
      </c>
      <c r="G41" s="48" t="s">
        <v>34</v>
      </c>
    </row>
    <row r="42" spans="1:7" ht="14.5" customHeight="1">
      <c r="A42" s="54" t="s">
        <v>110</v>
      </c>
      <c r="B42" s="46">
        <v>594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</row>
    <row r="43" spans="1:7" ht="14.5" customHeight="1">
      <c r="A43" s="53" t="s">
        <v>111</v>
      </c>
      <c r="B43" s="48">
        <v>779</v>
      </c>
      <c r="C43" s="48" t="s">
        <v>34</v>
      </c>
      <c r="D43" s="48" t="s">
        <v>34</v>
      </c>
      <c r="E43" s="48" t="s">
        <v>34</v>
      </c>
      <c r="F43" s="48" t="s">
        <v>34</v>
      </c>
      <c r="G43" s="48" t="s">
        <v>34</v>
      </c>
    </row>
    <row r="44" spans="1:7" ht="14.5" customHeight="1">
      <c r="A44" s="54" t="s">
        <v>112</v>
      </c>
      <c r="B44" s="46">
        <v>456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4">
        <f t="shared" ref="B46:B51" si="5">B39*100/B39</f>
        <v>100</v>
      </c>
      <c r="C46" s="94" t="s">
        <v>34</v>
      </c>
      <c r="D46" s="94" t="s">
        <v>34</v>
      </c>
      <c r="E46" s="94" t="s">
        <v>34</v>
      </c>
      <c r="F46" s="94" t="s">
        <v>34</v>
      </c>
      <c r="G46" s="94" t="s">
        <v>34</v>
      </c>
    </row>
    <row r="47" spans="1:7" ht="14.5" customHeight="1">
      <c r="A47" s="54" t="s">
        <v>108</v>
      </c>
      <c r="B47" s="65">
        <f t="shared" si="5"/>
        <v>100</v>
      </c>
      <c r="C47" s="65" t="s">
        <v>34</v>
      </c>
      <c r="D47" s="65" t="s">
        <v>34</v>
      </c>
      <c r="E47" s="65" t="s">
        <v>34</v>
      </c>
      <c r="F47" s="65" t="s">
        <v>34</v>
      </c>
      <c r="G47" s="65" t="s">
        <v>34</v>
      </c>
    </row>
    <row r="48" spans="1:7" ht="14.5" customHeight="1">
      <c r="A48" s="53" t="s">
        <v>109</v>
      </c>
      <c r="B48" s="48">
        <f t="shared" si="5"/>
        <v>100</v>
      </c>
      <c r="C48" s="48" t="s">
        <v>34</v>
      </c>
      <c r="D48" s="48" t="s">
        <v>34</v>
      </c>
      <c r="E48" s="48" t="s">
        <v>34</v>
      </c>
      <c r="F48" s="48" t="s">
        <v>34</v>
      </c>
      <c r="G48" s="48" t="s">
        <v>34</v>
      </c>
    </row>
    <row r="49" spans="1:7" ht="14.5" customHeight="1">
      <c r="A49" s="54" t="s">
        <v>110</v>
      </c>
      <c r="B49" s="46">
        <f t="shared" si="5"/>
        <v>100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</row>
    <row r="50" spans="1:7" ht="14.5" customHeight="1">
      <c r="A50" s="53" t="s">
        <v>111</v>
      </c>
      <c r="B50" s="48">
        <f t="shared" si="5"/>
        <v>100</v>
      </c>
      <c r="C50" s="48" t="s">
        <v>34</v>
      </c>
      <c r="D50" s="48" t="s">
        <v>34</v>
      </c>
      <c r="E50" s="48" t="s">
        <v>34</v>
      </c>
      <c r="F50" s="48" t="s">
        <v>34</v>
      </c>
      <c r="G50" s="48" t="s">
        <v>34</v>
      </c>
    </row>
    <row r="51" spans="1:7" ht="14.5" customHeight="1">
      <c r="A51" s="54" t="s">
        <v>112</v>
      </c>
      <c r="B51" s="46">
        <f t="shared" si="5"/>
        <v>100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/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116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SUM(B10:B14)</f>
        <v>28025</v>
      </c>
      <c r="C9" s="94">
        <f>SUM(C10:C14)</f>
        <v>1559</v>
      </c>
      <c r="D9" s="94">
        <f t="shared" ref="D9:G9" si="0">SUM(D10:D14)</f>
        <v>19904</v>
      </c>
      <c r="E9" s="94">
        <f t="shared" si="0"/>
        <v>3588</v>
      </c>
      <c r="F9" s="94">
        <f t="shared" si="0"/>
        <v>1089</v>
      </c>
      <c r="G9" s="94">
        <f t="shared" si="0"/>
        <v>1885</v>
      </c>
    </row>
    <row r="10" spans="1:7" ht="14.5" customHeight="1">
      <c r="A10" s="54" t="s">
        <v>108</v>
      </c>
      <c r="B10" s="46">
        <f t="shared" ref="B10:B13" si="1">SUM(C10:G10)</f>
        <v>3666</v>
      </c>
      <c r="C10" s="46">
        <f>C25+C40</f>
        <v>76</v>
      </c>
      <c r="D10" s="46">
        <f t="shared" ref="D10:G10" si="2">D25+D40</f>
        <v>1378</v>
      </c>
      <c r="E10" s="46">
        <f t="shared" si="2"/>
        <v>731</v>
      </c>
      <c r="F10" s="46">
        <f t="shared" si="2"/>
        <v>134</v>
      </c>
      <c r="G10" s="46">
        <f t="shared" si="2"/>
        <v>1347</v>
      </c>
    </row>
    <row r="11" spans="1:7" ht="14.5" customHeight="1">
      <c r="A11" s="53" t="s">
        <v>109</v>
      </c>
      <c r="B11" s="48">
        <f t="shared" si="1"/>
        <v>7132</v>
      </c>
      <c r="C11" s="48">
        <f t="shared" ref="C11:G14" si="3">C26+C41</f>
        <v>531</v>
      </c>
      <c r="D11" s="48">
        <f t="shared" si="3"/>
        <v>5008</v>
      </c>
      <c r="E11" s="48">
        <f t="shared" si="3"/>
        <v>1098</v>
      </c>
      <c r="F11" s="48">
        <f t="shared" si="3"/>
        <v>237</v>
      </c>
      <c r="G11" s="48">
        <f t="shared" si="3"/>
        <v>258</v>
      </c>
    </row>
    <row r="12" spans="1:7" ht="14.5" customHeight="1">
      <c r="A12" s="54" t="s">
        <v>110</v>
      </c>
      <c r="B12" s="46">
        <f t="shared" si="1"/>
        <v>6161</v>
      </c>
      <c r="C12" s="46">
        <f t="shared" si="3"/>
        <v>378</v>
      </c>
      <c r="D12" s="46">
        <f t="shared" si="3"/>
        <v>4574</v>
      </c>
      <c r="E12" s="46">
        <f t="shared" si="3"/>
        <v>864</v>
      </c>
      <c r="F12" s="46">
        <f t="shared" si="3"/>
        <v>199</v>
      </c>
      <c r="G12" s="46">
        <f t="shared" si="3"/>
        <v>146</v>
      </c>
    </row>
    <row r="13" spans="1:7" ht="14.5" customHeight="1">
      <c r="A13" s="53" t="s">
        <v>111</v>
      </c>
      <c r="B13" s="48">
        <f t="shared" si="1"/>
        <v>6690</v>
      </c>
      <c r="C13" s="48">
        <f t="shared" si="3"/>
        <v>368</v>
      </c>
      <c r="D13" s="48">
        <f t="shared" si="3"/>
        <v>5380</v>
      </c>
      <c r="E13" s="48">
        <f t="shared" si="3"/>
        <v>530</v>
      </c>
      <c r="F13" s="48">
        <f t="shared" si="3"/>
        <v>313</v>
      </c>
      <c r="G13" s="48">
        <f t="shared" si="3"/>
        <v>99</v>
      </c>
    </row>
    <row r="14" spans="1:7" ht="14.5" customHeight="1">
      <c r="A14" s="54" t="s">
        <v>112</v>
      </c>
      <c r="B14" s="46">
        <f>SUM(C14:G14)</f>
        <v>4376</v>
      </c>
      <c r="C14" s="46">
        <f t="shared" si="3"/>
        <v>206</v>
      </c>
      <c r="D14" s="46">
        <f t="shared" si="3"/>
        <v>3564</v>
      </c>
      <c r="E14" s="46">
        <f t="shared" si="3"/>
        <v>365</v>
      </c>
      <c r="F14" s="46">
        <f t="shared" si="3"/>
        <v>206</v>
      </c>
      <c r="G14" s="46">
        <f t="shared" si="3"/>
        <v>35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21" si="4">B9*100/$B9</f>
        <v>100</v>
      </c>
      <c r="C16" s="80">
        <f t="shared" si="4"/>
        <v>5.5628902765388046</v>
      </c>
      <c r="D16" s="80">
        <f t="shared" si="4"/>
        <v>71.02230151650312</v>
      </c>
      <c r="E16" s="80">
        <f t="shared" si="4"/>
        <v>12.8028545941124</v>
      </c>
      <c r="F16" s="80">
        <f t="shared" si="4"/>
        <v>3.8858162355040142</v>
      </c>
      <c r="G16" s="80">
        <f t="shared" si="4"/>
        <v>6.7261373773416588</v>
      </c>
    </row>
    <row r="17" spans="1:7" ht="14.5" customHeight="1">
      <c r="A17" s="54" t="s">
        <v>108</v>
      </c>
      <c r="B17" s="46">
        <f t="shared" si="4"/>
        <v>100</v>
      </c>
      <c r="C17" s="62">
        <f t="shared" si="4"/>
        <v>2.0731042007637752</v>
      </c>
      <c r="D17" s="62">
        <f t="shared" si="4"/>
        <v>37.588652482269502</v>
      </c>
      <c r="E17" s="62">
        <f t="shared" si="4"/>
        <v>19.939989088925259</v>
      </c>
      <c r="F17" s="62">
        <f t="shared" si="4"/>
        <v>3.6552100381887618</v>
      </c>
      <c r="G17" s="62">
        <f t="shared" si="4"/>
        <v>36.743044189852704</v>
      </c>
    </row>
    <row r="18" spans="1:7" ht="14.5" customHeight="1">
      <c r="A18" s="53" t="s">
        <v>109</v>
      </c>
      <c r="B18" s="48">
        <f t="shared" si="4"/>
        <v>100</v>
      </c>
      <c r="C18" s="61">
        <f t="shared" si="4"/>
        <v>7.4453168816601236</v>
      </c>
      <c r="D18" s="61">
        <f t="shared" si="4"/>
        <v>70.218732473359509</v>
      </c>
      <c r="E18" s="61">
        <f t="shared" si="4"/>
        <v>15.395401009534492</v>
      </c>
      <c r="F18" s="61">
        <f t="shared" si="4"/>
        <v>3.3230510375771174</v>
      </c>
      <c r="G18" s="61">
        <f t="shared" si="4"/>
        <v>3.6174985978687606</v>
      </c>
    </row>
    <row r="19" spans="1:7" ht="14.5" customHeight="1">
      <c r="A19" s="54" t="s">
        <v>110</v>
      </c>
      <c r="B19" s="46">
        <f t="shared" si="4"/>
        <v>100</v>
      </c>
      <c r="C19" s="62">
        <f t="shared" si="4"/>
        <v>6.1353676351241679</v>
      </c>
      <c r="D19" s="62">
        <f t="shared" si="4"/>
        <v>74.241194611264405</v>
      </c>
      <c r="E19" s="62">
        <f t="shared" si="4"/>
        <v>14.023697451712385</v>
      </c>
      <c r="F19" s="62">
        <f t="shared" si="4"/>
        <v>3.229995130660607</v>
      </c>
      <c r="G19" s="62">
        <f t="shared" si="4"/>
        <v>2.3697451712384354</v>
      </c>
    </row>
    <row r="20" spans="1:7" ht="14.5" customHeight="1">
      <c r="A20" s="53" t="s">
        <v>111</v>
      </c>
      <c r="B20" s="48">
        <f t="shared" si="4"/>
        <v>100</v>
      </c>
      <c r="C20" s="61">
        <f t="shared" si="4"/>
        <v>5.5007473841554555</v>
      </c>
      <c r="D20" s="61">
        <f t="shared" si="4"/>
        <v>80.418535127055307</v>
      </c>
      <c r="E20" s="61">
        <f t="shared" si="4"/>
        <v>7.9222720478325863</v>
      </c>
      <c r="F20" s="61">
        <f t="shared" si="4"/>
        <v>4.6786248131539612</v>
      </c>
      <c r="G20" s="61">
        <f t="shared" si="4"/>
        <v>1.4798206278026906</v>
      </c>
    </row>
    <row r="21" spans="1:7" ht="14.5" customHeight="1">
      <c r="A21" s="54" t="s">
        <v>112</v>
      </c>
      <c r="B21" s="46">
        <f t="shared" si="4"/>
        <v>100</v>
      </c>
      <c r="C21" s="62">
        <f t="shared" si="4"/>
        <v>4.7074954296160874</v>
      </c>
      <c r="D21" s="62">
        <f t="shared" si="4"/>
        <v>81.444241316270563</v>
      </c>
      <c r="E21" s="62">
        <f t="shared" si="4"/>
        <v>8.3409506398537481</v>
      </c>
      <c r="F21" s="62">
        <f t="shared" si="4"/>
        <v>4.7074954296160874</v>
      </c>
      <c r="G21" s="62">
        <f t="shared" si="4"/>
        <v>0.79981718464351004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19241</v>
      </c>
      <c r="C24" s="94">
        <f>SUM(C25:C29)</f>
        <v>1094</v>
      </c>
      <c r="D24" s="94">
        <f t="shared" ref="D24:G24" si="5">SUM(D25:D29)</f>
        <v>12164</v>
      </c>
      <c r="E24" s="94">
        <f t="shared" si="5"/>
        <v>3459</v>
      </c>
      <c r="F24" s="94">
        <f t="shared" si="5"/>
        <v>931</v>
      </c>
      <c r="G24" s="94">
        <f t="shared" si="5"/>
        <v>1593</v>
      </c>
    </row>
    <row r="25" spans="1:7" ht="14.5" customHeight="1">
      <c r="A25" s="54" t="s">
        <v>108</v>
      </c>
      <c r="B25" s="46">
        <f>SUM(C25:G25)</f>
        <v>3047</v>
      </c>
      <c r="C25" s="46">
        <v>47</v>
      </c>
      <c r="D25" s="46">
        <v>981</v>
      </c>
      <c r="E25" s="46">
        <v>700</v>
      </c>
      <c r="F25" s="46">
        <v>120</v>
      </c>
      <c r="G25" s="46">
        <v>1199</v>
      </c>
    </row>
    <row r="26" spans="1:7" ht="14.5" customHeight="1">
      <c r="A26" s="53" t="s">
        <v>109</v>
      </c>
      <c r="B26" s="48">
        <f t="shared" ref="B26:B28" si="6">SUM(C26:G26)</f>
        <v>5258</v>
      </c>
      <c r="C26" s="48">
        <v>363</v>
      </c>
      <c r="D26" s="48">
        <v>3460</v>
      </c>
      <c r="E26" s="48">
        <v>1043</v>
      </c>
      <c r="F26" s="48">
        <v>200</v>
      </c>
      <c r="G26" s="48">
        <v>192</v>
      </c>
    </row>
    <row r="27" spans="1:7" ht="14.5" customHeight="1">
      <c r="A27" s="54" t="s">
        <v>110</v>
      </c>
      <c r="B27" s="46">
        <f t="shared" si="6"/>
        <v>4673</v>
      </c>
      <c r="C27" s="46">
        <v>253</v>
      </c>
      <c r="D27" s="46">
        <v>3324</v>
      </c>
      <c r="E27" s="46">
        <v>838</v>
      </c>
      <c r="F27" s="46">
        <v>169</v>
      </c>
      <c r="G27" s="46">
        <v>89</v>
      </c>
    </row>
    <row r="28" spans="1:7" ht="14.5" customHeight="1">
      <c r="A28" s="53" t="s">
        <v>111</v>
      </c>
      <c r="B28" s="48">
        <f t="shared" si="6"/>
        <v>4057</v>
      </c>
      <c r="C28" s="48">
        <v>261</v>
      </c>
      <c r="D28" s="48">
        <v>2918</v>
      </c>
      <c r="E28" s="48">
        <v>522</v>
      </c>
      <c r="F28" s="48">
        <v>274</v>
      </c>
      <c r="G28" s="48">
        <v>82</v>
      </c>
    </row>
    <row r="29" spans="1:7" ht="14.5" customHeight="1">
      <c r="A29" s="54" t="s">
        <v>112</v>
      </c>
      <c r="B29" s="46">
        <f>SUM(C29:G29)</f>
        <v>2206</v>
      </c>
      <c r="C29" s="46">
        <v>170</v>
      </c>
      <c r="D29" s="46">
        <v>1481</v>
      </c>
      <c r="E29" s="46">
        <v>356</v>
      </c>
      <c r="F29" s="46">
        <v>168</v>
      </c>
      <c r="G29" s="46">
        <v>31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G36" si="7">B24*100/$B24</f>
        <v>100</v>
      </c>
      <c r="C31" s="80">
        <f t="shared" si="7"/>
        <v>5.6857751676108315</v>
      </c>
      <c r="D31" s="80">
        <f t="shared" si="7"/>
        <v>63.219167402941636</v>
      </c>
      <c r="E31" s="80">
        <f t="shared" si="7"/>
        <v>17.977236110389274</v>
      </c>
      <c r="F31" s="80">
        <f t="shared" si="7"/>
        <v>4.8386258510472429</v>
      </c>
      <c r="G31" s="80">
        <f t="shared" si="7"/>
        <v>8.279195468011018</v>
      </c>
    </row>
    <row r="32" spans="1:7" ht="14.5" customHeight="1">
      <c r="A32" s="54" t="s">
        <v>108</v>
      </c>
      <c r="B32" s="46">
        <f t="shared" si="7"/>
        <v>100</v>
      </c>
      <c r="C32" s="62">
        <f t="shared" si="7"/>
        <v>1.5425008204791599</v>
      </c>
      <c r="D32" s="62">
        <f t="shared" si="7"/>
        <v>32.195602231703312</v>
      </c>
      <c r="E32" s="62">
        <f t="shared" si="7"/>
        <v>22.97341647522153</v>
      </c>
      <c r="F32" s="62">
        <f t="shared" si="7"/>
        <v>3.9382999671808334</v>
      </c>
      <c r="G32" s="62">
        <f t="shared" si="7"/>
        <v>39.35018050541516</v>
      </c>
    </row>
    <row r="33" spans="1:7" ht="14.5" customHeight="1">
      <c r="A33" s="53" t="s">
        <v>109</v>
      </c>
      <c r="B33" s="48">
        <f t="shared" si="7"/>
        <v>100</v>
      </c>
      <c r="C33" s="61">
        <f t="shared" si="7"/>
        <v>6.9037656903765692</v>
      </c>
      <c r="D33" s="61">
        <f t="shared" si="7"/>
        <v>65.804488398630653</v>
      </c>
      <c r="E33" s="61">
        <f t="shared" si="7"/>
        <v>19.8364397109167</v>
      </c>
      <c r="F33" s="61">
        <f t="shared" si="7"/>
        <v>3.8037276531000379</v>
      </c>
      <c r="G33" s="61">
        <f t="shared" si="7"/>
        <v>3.6515785469760367</v>
      </c>
    </row>
    <row r="34" spans="1:7" ht="14.5" customHeight="1">
      <c r="A34" s="54" t="s">
        <v>110</v>
      </c>
      <c r="B34" s="46">
        <f t="shared" si="7"/>
        <v>100</v>
      </c>
      <c r="C34" s="62">
        <f t="shared" si="7"/>
        <v>5.4140808902204149</v>
      </c>
      <c r="D34" s="62">
        <f t="shared" si="7"/>
        <v>71.132035095227906</v>
      </c>
      <c r="E34" s="62">
        <f t="shared" si="7"/>
        <v>17.932805478279477</v>
      </c>
      <c r="F34" s="62">
        <f t="shared" si="7"/>
        <v>3.6165204365503958</v>
      </c>
      <c r="G34" s="62">
        <f t="shared" si="7"/>
        <v>1.9045580997218061</v>
      </c>
    </row>
    <row r="35" spans="1:7" ht="14.5" customHeight="1">
      <c r="A35" s="53" t="s">
        <v>111</v>
      </c>
      <c r="B35" s="48">
        <f t="shared" si="7"/>
        <v>100</v>
      </c>
      <c r="C35" s="61">
        <f t="shared" si="7"/>
        <v>6.4333251170815871</v>
      </c>
      <c r="D35" s="61">
        <f t="shared" si="7"/>
        <v>71.925067784076901</v>
      </c>
      <c r="E35" s="61">
        <f t="shared" si="7"/>
        <v>12.866650234163174</v>
      </c>
      <c r="F35" s="61">
        <f t="shared" si="7"/>
        <v>6.7537589351737735</v>
      </c>
      <c r="G35" s="61">
        <f t="shared" si="7"/>
        <v>2.0211979295045599</v>
      </c>
    </row>
    <row r="36" spans="1:7" ht="14.5" customHeight="1">
      <c r="A36" s="54" t="s">
        <v>112</v>
      </c>
      <c r="B36" s="46">
        <f t="shared" si="7"/>
        <v>100</v>
      </c>
      <c r="C36" s="62">
        <f t="shared" si="7"/>
        <v>7.7062556663644601</v>
      </c>
      <c r="D36" s="62">
        <f t="shared" si="7"/>
        <v>67.1350861287398</v>
      </c>
      <c r="E36" s="62">
        <f t="shared" si="7"/>
        <v>16.13780598368087</v>
      </c>
      <c r="F36" s="62">
        <f t="shared" si="7"/>
        <v>7.615593834995467</v>
      </c>
      <c r="G36" s="62">
        <f t="shared" si="7"/>
        <v>1.4052583862194017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8784</v>
      </c>
      <c r="C39" s="94">
        <f>SUM(C40:C44)</f>
        <v>465</v>
      </c>
      <c r="D39" s="94">
        <f t="shared" ref="D39:G39" si="8">SUM(D40:D44)</f>
        <v>7740</v>
      </c>
      <c r="E39" s="94">
        <f t="shared" si="8"/>
        <v>129</v>
      </c>
      <c r="F39" s="94">
        <f t="shared" si="8"/>
        <v>158</v>
      </c>
      <c r="G39" s="94">
        <f t="shared" si="8"/>
        <v>292</v>
      </c>
    </row>
    <row r="40" spans="1:7" ht="14.5" customHeight="1">
      <c r="A40" s="54" t="s">
        <v>108</v>
      </c>
      <c r="B40" s="46">
        <f>SUM(C40:G40)</f>
        <v>619</v>
      </c>
      <c r="C40" s="46">
        <v>29</v>
      </c>
      <c r="D40" s="46">
        <v>397</v>
      </c>
      <c r="E40" s="46">
        <v>31</v>
      </c>
      <c r="F40" s="46">
        <v>14</v>
      </c>
      <c r="G40" s="46">
        <v>148</v>
      </c>
    </row>
    <row r="41" spans="1:7" ht="14.5" customHeight="1">
      <c r="A41" s="53" t="s">
        <v>109</v>
      </c>
      <c r="B41" s="48">
        <f t="shared" ref="B41:B43" si="9">SUM(C41:G41)</f>
        <v>1874</v>
      </c>
      <c r="C41" s="48">
        <v>168</v>
      </c>
      <c r="D41" s="48">
        <v>1548</v>
      </c>
      <c r="E41" s="48">
        <v>55</v>
      </c>
      <c r="F41" s="48">
        <v>37</v>
      </c>
      <c r="G41" s="48">
        <v>66</v>
      </c>
    </row>
    <row r="42" spans="1:7" ht="14.5" customHeight="1">
      <c r="A42" s="54" t="s">
        <v>110</v>
      </c>
      <c r="B42" s="46">
        <f t="shared" si="9"/>
        <v>1488</v>
      </c>
      <c r="C42" s="46">
        <v>125</v>
      </c>
      <c r="D42" s="46">
        <v>1250</v>
      </c>
      <c r="E42" s="46">
        <v>26</v>
      </c>
      <c r="F42" s="46">
        <v>30</v>
      </c>
      <c r="G42" s="46">
        <v>57</v>
      </c>
    </row>
    <row r="43" spans="1:7" ht="14.5" customHeight="1">
      <c r="A43" s="53" t="s">
        <v>111</v>
      </c>
      <c r="B43" s="48">
        <f t="shared" si="9"/>
        <v>2633</v>
      </c>
      <c r="C43" s="48">
        <v>107</v>
      </c>
      <c r="D43" s="48">
        <v>2462</v>
      </c>
      <c r="E43" s="48">
        <v>8</v>
      </c>
      <c r="F43" s="48">
        <v>39</v>
      </c>
      <c r="G43" s="48">
        <v>17</v>
      </c>
    </row>
    <row r="44" spans="1:7" ht="14.5" customHeight="1">
      <c r="A44" s="54" t="s">
        <v>112</v>
      </c>
      <c r="B44" s="46">
        <f>SUM(C44:G44)</f>
        <v>2170</v>
      </c>
      <c r="C44" s="46">
        <v>36</v>
      </c>
      <c r="D44" s="46">
        <v>2083</v>
      </c>
      <c r="E44" s="46">
        <v>9</v>
      </c>
      <c r="F44" s="46">
        <v>38</v>
      </c>
      <c r="G44" s="46">
        <v>4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G51" si="10">B39*100/$B39</f>
        <v>100</v>
      </c>
      <c r="C46" s="80">
        <f t="shared" si="10"/>
        <v>5.2937158469945356</v>
      </c>
      <c r="D46" s="80">
        <f t="shared" si="10"/>
        <v>88.114754098360649</v>
      </c>
      <c r="E46" s="80">
        <f t="shared" si="10"/>
        <v>1.4685792349726776</v>
      </c>
      <c r="F46" s="80">
        <f t="shared" si="10"/>
        <v>1.7987249544626593</v>
      </c>
      <c r="G46" s="80">
        <f t="shared" si="10"/>
        <v>3.3242258652094718</v>
      </c>
    </row>
    <row r="47" spans="1:7" ht="14.5" customHeight="1">
      <c r="A47" s="54" t="s">
        <v>108</v>
      </c>
      <c r="B47" s="46">
        <f t="shared" si="10"/>
        <v>100</v>
      </c>
      <c r="C47" s="62">
        <f t="shared" si="10"/>
        <v>4.6849757673667209</v>
      </c>
      <c r="D47" s="62">
        <f t="shared" si="10"/>
        <v>64.135702746365098</v>
      </c>
      <c r="E47" s="62">
        <f t="shared" si="10"/>
        <v>5.0080775444264942</v>
      </c>
      <c r="F47" s="62">
        <f t="shared" si="10"/>
        <v>2.2617124394184169</v>
      </c>
      <c r="G47" s="62">
        <f t="shared" si="10"/>
        <v>23.909531502423263</v>
      </c>
    </row>
    <row r="48" spans="1:7" ht="14.5" customHeight="1">
      <c r="A48" s="53" t="s">
        <v>109</v>
      </c>
      <c r="B48" s="48">
        <f t="shared" si="10"/>
        <v>100</v>
      </c>
      <c r="C48" s="61">
        <f t="shared" si="10"/>
        <v>8.9647812166488787</v>
      </c>
      <c r="D48" s="61">
        <f t="shared" si="10"/>
        <v>82.604055496264678</v>
      </c>
      <c r="E48" s="61">
        <f t="shared" si="10"/>
        <v>2.9348986125933831</v>
      </c>
      <c r="F48" s="61">
        <f t="shared" si="10"/>
        <v>1.9743863393810033</v>
      </c>
      <c r="G48" s="61">
        <f t="shared" si="10"/>
        <v>3.5218783351120599</v>
      </c>
    </row>
    <row r="49" spans="1:7" ht="14.5" customHeight="1">
      <c r="A49" s="54" t="s">
        <v>110</v>
      </c>
      <c r="B49" s="46">
        <f t="shared" si="10"/>
        <v>100</v>
      </c>
      <c r="C49" s="62">
        <f t="shared" si="10"/>
        <v>8.400537634408602</v>
      </c>
      <c r="D49" s="62">
        <f t="shared" si="10"/>
        <v>84.005376344086017</v>
      </c>
      <c r="E49" s="62">
        <f t="shared" si="10"/>
        <v>1.7473118279569892</v>
      </c>
      <c r="F49" s="62">
        <f t="shared" si="10"/>
        <v>2.0161290322580645</v>
      </c>
      <c r="G49" s="62">
        <f t="shared" si="10"/>
        <v>3.8306451612903225</v>
      </c>
    </row>
    <row r="50" spans="1:7" ht="14.5" customHeight="1">
      <c r="A50" s="53" t="s">
        <v>111</v>
      </c>
      <c r="B50" s="48">
        <f t="shared" si="10"/>
        <v>100</v>
      </c>
      <c r="C50" s="61">
        <f t="shared" si="10"/>
        <v>4.0638055450056969</v>
      </c>
      <c r="D50" s="61">
        <f t="shared" si="10"/>
        <v>93.505507026205848</v>
      </c>
      <c r="E50" s="61">
        <f t="shared" si="10"/>
        <v>0.30383592859855679</v>
      </c>
      <c r="F50" s="61">
        <f t="shared" si="10"/>
        <v>1.4812001519179643</v>
      </c>
      <c r="G50" s="61">
        <f t="shared" si="10"/>
        <v>0.64565134827193316</v>
      </c>
    </row>
    <row r="51" spans="1:7" ht="14.5" customHeight="1">
      <c r="A51" s="54" t="s">
        <v>112</v>
      </c>
      <c r="B51" s="46">
        <f t="shared" si="10"/>
        <v>100</v>
      </c>
      <c r="C51" s="62">
        <f t="shared" si="10"/>
        <v>1.6589861751152073</v>
      </c>
      <c r="D51" s="62">
        <f t="shared" si="10"/>
        <v>95.990783410138249</v>
      </c>
      <c r="E51" s="62">
        <f t="shared" si="10"/>
        <v>0.41474654377880182</v>
      </c>
      <c r="F51" s="62">
        <f t="shared" si="10"/>
        <v>1.7511520737327189</v>
      </c>
      <c r="G51" s="62">
        <f t="shared" si="10"/>
        <v>0.18433179723502305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5" sqref="A5:A6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117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SUM(B10:B14)</f>
        <v>53169</v>
      </c>
      <c r="C9" s="94">
        <f>SUM(C10:C14)</f>
        <v>4107</v>
      </c>
      <c r="D9" s="94">
        <f t="shared" ref="D9:G9" si="0">SUM(D10:D14)</f>
        <v>38118</v>
      </c>
      <c r="E9" s="94">
        <f t="shared" si="0"/>
        <v>3360</v>
      </c>
      <c r="F9" s="94">
        <f t="shared" si="0"/>
        <v>2997</v>
      </c>
      <c r="G9" s="94">
        <f t="shared" si="0"/>
        <v>4587</v>
      </c>
    </row>
    <row r="10" spans="1:7" ht="14.5" customHeight="1">
      <c r="A10" s="54" t="s">
        <v>108</v>
      </c>
      <c r="B10" s="46">
        <f t="shared" ref="B10:B13" si="1">SUM(C10:G10)</f>
        <v>6503</v>
      </c>
      <c r="C10" s="46">
        <f>C25+C40</f>
        <v>155</v>
      </c>
      <c r="D10" s="46">
        <f t="shared" ref="D10:G10" si="2">D25+D40</f>
        <v>2600</v>
      </c>
      <c r="E10" s="46">
        <f t="shared" si="2"/>
        <v>677</v>
      </c>
      <c r="F10" s="46">
        <f t="shared" si="2"/>
        <v>187</v>
      </c>
      <c r="G10" s="46">
        <f t="shared" si="2"/>
        <v>2884</v>
      </c>
    </row>
    <row r="11" spans="1:7" ht="14.5" customHeight="1">
      <c r="A11" s="53" t="s">
        <v>109</v>
      </c>
      <c r="B11" s="48">
        <f t="shared" si="1"/>
        <v>14450</v>
      </c>
      <c r="C11" s="48">
        <f t="shared" ref="C11:G14" si="3">C26+C41</f>
        <v>1451</v>
      </c>
      <c r="D11" s="48">
        <f t="shared" si="3"/>
        <v>10359</v>
      </c>
      <c r="E11" s="48">
        <f t="shared" si="3"/>
        <v>1090</v>
      </c>
      <c r="F11" s="48">
        <f t="shared" si="3"/>
        <v>647</v>
      </c>
      <c r="G11" s="48">
        <f t="shared" si="3"/>
        <v>903</v>
      </c>
    </row>
    <row r="12" spans="1:7" ht="14.5" customHeight="1">
      <c r="A12" s="54" t="s">
        <v>110</v>
      </c>
      <c r="B12" s="46">
        <f t="shared" si="1"/>
        <v>11080</v>
      </c>
      <c r="C12" s="46">
        <f t="shared" si="3"/>
        <v>1076</v>
      </c>
      <c r="D12" s="46">
        <f t="shared" si="3"/>
        <v>8118</v>
      </c>
      <c r="E12" s="46">
        <f t="shared" si="3"/>
        <v>729</v>
      </c>
      <c r="F12" s="46">
        <f t="shared" si="3"/>
        <v>661</v>
      </c>
      <c r="G12" s="46">
        <f t="shared" si="3"/>
        <v>496</v>
      </c>
    </row>
    <row r="13" spans="1:7" ht="14.5" customHeight="1">
      <c r="A13" s="53" t="s">
        <v>111</v>
      </c>
      <c r="B13" s="48">
        <f t="shared" si="1"/>
        <v>12900</v>
      </c>
      <c r="C13" s="48">
        <f t="shared" si="3"/>
        <v>923</v>
      </c>
      <c r="D13" s="48">
        <f t="shared" si="3"/>
        <v>10287</v>
      </c>
      <c r="E13" s="48">
        <f t="shared" si="3"/>
        <v>507</v>
      </c>
      <c r="F13" s="48">
        <f t="shared" si="3"/>
        <v>930</v>
      </c>
      <c r="G13" s="48">
        <f t="shared" si="3"/>
        <v>253</v>
      </c>
    </row>
    <row r="14" spans="1:7" ht="14.5" customHeight="1">
      <c r="A14" s="54" t="s">
        <v>112</v>
      </c>
      <c r="B14" s="46">
        <f>SUM(C14:G14)</f>
        <v>8236</v>
      </c>
      <c r="C14" s="46">
        <f t="shared" si="3"/>
        <v>502</v>
      </c>
      <c r="D14" s="46">
        <f t="shared" si="3"/>
        <v>6754</v>
      </c>
      <c r="E14" s="46">
        <f t="shared" si="3"/>
        <v>357</v>
      </c>
      <c r="F14" s="46">
        <f t="shared" si="3"/>
        <v>572</v>
      </c>
      <c r="G14" s="46">
        <f t="shared" si="3"/>
        <v>51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21" si="4">B9*100/$B9</f>
        <v>100</v>
      </c>
      <c r="C16" s="80">
        <f t="shared" si="4"/>
        <v>7.7244258872651361</v>
      </c>
      <c r="D16" s="80">
        <f t="shared" si="4"/>
        <v>71.69215144162952</v>
      </c>
      <c r="E16" s="80">
        <f t="shared" si="4"/>
        <v>6.3194718727077808</v>
      </c>
      <c r="F16" s="80">
        <f t="shared" si="4"/>
        <v>5.6367432150313155</v>
      </c>
      <c r="G16" s="80">
        <f t="shared" si="4"/>
        <v>8.627207583366248</v>
      </c>
    </row>
    <row r="17" spans="1:7" ht="14.5" customHeight="1">
      <c r="A17" s="54" t="s">
        <v>108</v>
      </c>
      <c r="B17" s="46">
        <f t="shared" si="4"/>
        <v>100</v>
      </c>
      <c r="C17" s="62">
        <f t="shared" si="4"/>
        <v>2.3835153006304783</v>
      </c>
      <c r="D17" s="62">
        <f t="shared" si="4"/>
        <v>39.981546978317702</v>
      </c>
      <c r="E17" s="62">
        <f t="shared" si="4"/>
        <v>10.410579732431186</v>
      </c>
      <c r="F17" s="62">
        <f t="shared" si="4"/>
        <v>2.8755958788251577</v>
      </c>
      <c r="G17" s="62">
        <f t="shared" si="4"/>
        <v>44.34876210979548</v>
      </c>
    </row>
    <row r="18" spans="1:7" ht="14.5" customHeight="1">
      <c r="A18" s="53" t="s">
        <v>109</v>
      </c>
      <c r="B18" s="48">
        <f t="shared" si="4"/>
        <v>100</v>
      </c>
      <c r="C18" s="61">
        <f t="shared" si="4"/>
        <v>10.041522491349481</v>
      </c>
      <c r="D18" s="61">
        <f t="shared" si="4"/>
        <v>71.688581314878888</v>
      </c>
      <c r="E18" s="61">
        <f t="shared" si="4"/>
        <v>7.5432525951557095</v>
      </c>
      <c r="F18" s="61">
        <f t="shared" si="4"/>
        <v>4.4775086505190309</v>
      </c>
      <c r="G18" s="61">
        <f t="shared" si="4"/>
        <v>6.2491349480968861</v>
      </c>
    </row>
    <row r="19" spans="1:7" ht="14.5" customHeight="1">
      <c r="A19" s="54" t="s">
        <v>110</v>
      </c>
      <c r="B19" s="46">
        <f t="shared" si="4"/>
        <v>100</v>
      </c>
      <c r="C19" s="62">
        <f t="shared" si="4"/>
        <v>9.7111913357400717</v>
      </c>
      <c r="D19" s="62">
        <f t="shared" si="4"/>
        <v>73.267148014440437</v>
      </c>
      <c r="E19" s="62">
        <f t="shared" si="4"/>
        <v>6.5794223826714804</v>
      </c>
      <c r="F19" s="62">
        <f t="shared" si="4"/>
        <v>5.965703971119134</v>
      </c>
      <c r="G19" s="62">
        <f t="shared" si="4"/>
        <v>4.4765342960288805</v>
      </c>
    </row>
    <row r="20" spans="1:7" ht="14.5" customHeight="1">
      <c r="A20" s="53" t="s">
        <v>111</v>
      </c>
      <c r="B20" s="48">
        <f t="shared" si="4"/>
        <v>100</v>
      </c>
      <c r="C20" s="61">
        <f t="shared" si="4"/>
        <v>7.1550387596899228</v>
      </c>
      <c r="D20" s="61">
        <f t="shared" si="4"/>
        <v>79.744186046511629</v>
      </c>
      <c r="E20" s="61">
        <f t="shared" si="4"/>
        <v>3.9302325581395348</v>
      </c>
      <c r="F20" s="61">
        <f t="shared" si="4"/>
        <v>7.2093023255813957</v>
      </c>
      <c r="G20" s="61">
        <f t="shared" si="4"/>
        <v>1.9612403100775193</v>
      </c>
    </row>
    <row r="21" spans="1:7" ht="14.5" customHeight="1">
      <c r="A21" s="54" t="s">
        <v>112</v>
      </c>
      <c r="B21" s="46">
        <f t="shared" si="4"/>
        <v>100</v>
      </c>
      <c r="C21" s="62">
        <f t="shared" si="4"/>
        <v>6.0951918406993686</v>
      </c>
      <c r="D21" s="62">
        <f t="shared" si="4"/>
        <v>82.005828071879549</v>
      </c>
      <c r="E21" s="62">
        <f t="shared" si="4"/>
        <v>4.3346284604176786</v>
      </c>
      <c r="F21" s="62">
        <f t="shared" si="4"/>
        <v>6.9451189898008741</v>
      </c>
      <c r="G21" s="62">
        <f t="shared" si="4"/>
        <v>0.61923263720252553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29873</v>
      </c>
      <c r="C24" s="94">
        <f>SUM(C25:C29)</f>
        <v>2665</v>
      </c>
      <c r="D24" s="94">
        <f t="shared" ref="D24:G24" si="5">SUM(D25:D29)</f>
        <v>18603</v>
      </c>
      <c r="E24" s="94">
        <f t="shared" si="5"/>
        <v>3079</v>
      </c>
      <c r="F24" s="94">
        <f t="shared" si="5"/>
        <v>2147</v>
      </c>
      <c r="G24" s="94">
        <f t="shared" si="5"/>
        <v>3379</v>
      </c>
    </row>
    <row r="25" spans="1:7" ht="14.5" customHeight="1">
      <c r="A25" s="54" t="s">
        <v>108</v>
      </c>
      <c r="B25" s="46">
        <f>SUM(C25:G25)</f>
        <v>4841</v>
      </c>
      <c r="C25" s="46">
        <v>84</v>
      </c>
      <c r="D25" s="46">
        <v>1521</v>
      </c>
      <c r="E25" s="46">
        <v>607</v>
      </c>
      <c r="F25" s="46">
        <v>140</v>
      </c>
      <c r="G25" s="46">
        <v>2489</v>
      </c>
    </row>
    <row r="26" spans="1:7" ht="14.5" customHeight="1">
      <c r="A26" s="53" t="s">
        <v>109</v>
      </c>
      <c r="B26" s="48">
        <f t="shared" ref="B26:B28" si="6">SUM(C26:G26)</f>
        <v>8456</v>
      </c>
      <c r="C26" s="48">
        <v>863</v>
      </c>
      <c r="D26" s="48">
        <v>5745</v>
      </c>
      <c r="E26" s="48">
        <v>967</v>
      </c>
      <c r="F26" s="48">
        <v>394</v>
      </c>
      <c r="G26" s="48">
        <v>487</v>
      </c>
    </row>
    <row r="27" spans="1:7" ht="14.5" customHeight="1">
      <c r="A27" s="54" t="s">
        <v>110</v>
      </c>
      <c r="B27" s="46">
        <f t="shared" si="6"/>
        <v>6664</v>
      </c>
      <c r="C27" s="46">
        <v>647</v>
      </c>
      <c r="D27" s="46">
        <v>4632</v>
      </c>
      <c r="E27" s="46">
        <v>694</v>
      </c>
      <c r="F27" s="46">
        <v>468</v>
      </c>
      <c r="G27" s="46">
        <v>223</v>
      </c>
    </row>
    <row r="28" spans="1:7" ht="14.5" customHeight="1">
      <c r="A28" s="53" t="s">
        <v>111</v>
      </c>
      <c r="B28" s="48">
        <f t="shared" si="6"/>
        <v>6338</v>
      </c>
      <c r="C28" s="48">
        <v>662</v>
      </c>
      <c r="D28" s="48">
        <v>4327</v>
      </c>
      <c r="E28" s="48">
        <v>480</v>
      </c>
      <c r="F28" s="48">
        <v>724</v>
      </c>
      <c r="G28" s="48">
        <v>145</v>
      </c>
    </row>
    <row r="29" spans="1:7" ht="14.5" customHeight="1">
      <c r="A29" s="54" t="s">
        <v>112</v>
      </c>
      <c r="B29" s="46">
        <f>SUM(C29:G29)</f>
        <v>3574</v>
      </c>
      <c r="C29" s="46">
        <v>409</v>
      </c>
      <c r="D29" s="46">
        <v>2378</v>
      </c>
      <c r="E29" s="46">
        <v>331</v>
      </c>
      <c r="F29" s="46">
        <v>421</v>
      </c>
      <c r="G29" s="46">
        <v>35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G36" si="7">B24*100/$B24</f>
        <v>100</v>
      </c>
      <c r="C31" s="80">
        <f t="shared" si="7"/>
        <v>8.9210993204565998</v>
      </c>
      <c r="D31" s="80">
        <f t="shared" si="7"/>
        <v>62.27362501255314</v>
      </c>
      <c r="E31" s="80">
        <f t="shared" si="7"/>
        <v>10.306966156730157</v>
      </c>
      <c r="F31" s="80">
        <f t="shared" si="7"/>
        <v>7.1870920228969304</v>
      </c>
      <c r="G31" s="80">
        <f t="shared" si="7"/>
        <v>11.311217487363171</v>
      </c>
    </row>
    <row r="32" spans="1:7" ht="14.5" customHeight="1">
      <c r="A32" s="54" t="s">
        <v>108</v>
      </c>
      <c r="B32" s="46">
        <f t="shared" si="7"/>
        <v>100</v>
      </c>
      <c r="C32" s="62">
        <f t="shared" si="7"/>
        <v>1.7351786820904771</v>
      </c>
      <c r="D32" s="62">
        <f t="shared" si="7"/>
        <v>31.419128279281139</v>
      </c>
      <c r="E32" s="62">
        <f t="shared" si="7"/>
        <v>12.538731667010948</v>
      </c>
      <c r="F32" s="62">
        <f t="shared" si="7"/>
        <v>2.8919644701507954</v>
      </c>
      <c r="G32" s="62">
        <f t="shared" si="7"/>
        <v>51.414996901466637</v>
      </c>
    </row>
    <row r="33" spans="1:7" ht="14.5" customHeight="1">
      <c r="A33" s="53" t="s">
        <v>109</v>
      </c>
      <c r="B33" s="48">
        <f t="shared" si="7"/>
        <v>100</v>
      </c>
      <c r="C33" s="61">
        <f t="shared" si="7"/>
        <v>10.205771050141911</v>
      </c>
      <c r="D33" s="61">
        <f t="shared" si="7"/>
        <v>67.939924314096501</v>
      </c>
      <c r="E33" s="61">
        <f t="shared" si="7"/>
        <v>11.435666982024598</v>
      </c>
      <c r="F33" s="61">
        <f t="shared" si="7"/>
        <v>4.6594134342478712</v>
      </c>
      <c r="G33" s="61">
        <f t="shared" si="7"/>
        <v>5.7592242194891199</v>
      </c>
    </row>
    <row r="34" spans="1:7" ht="14.5" customHeight="1">
      <c r="A34" s="54" t="s">
        <v>110</v>
      </c>
      <c r="B34" s="46">
        <f t="shared" si="7"/>
        <v>100</v>
      </c>
      <c r="C34" s="62">
        <f t="shared" si="7"/>
        <v>9.7088835534213693</v>
      </c>
      <c r="D34" s="62">
        <f t="shared" si="7"/>
        <v>69.5078031212485</v>
      </c>
      <c r="E34" s="62">
        <f t="shared" si="7"/>
        <v>10.414165666266507</v>
      </c>
      <c r="F34" s="62">
        <f t="shared" si="7"/>
        <v>7.0228091236494601</v>
      </c>
      <c r="G34" s="62">
        <f t="shared" si="7"/>
        <v>3.3463385354141657</v>
      </c>
    </row>
    <row r="35" spans="1:7" ht="14.5" customHeight="1">
      <c r="A35" s="53" t="s">
        <v>111</v>
      </c>
      <c r="B35" s="48">
        <f t="shared" si="7"/>
        <v>100</v>
      </c>
      <c r="C35" s="61">
        <f t="shared" si="7"/>
        <v>10.444935310823604</v>
      </c>
      <c r="D35" s="61">
        <f t="shared" si="7"/>
        <v>68.270747869990529</v>
      </c>
      <c r="E35" s="61">
        <f t="shared" si="7"/>
        <v>7.5733669927421898</v>
      </c>
      <c r="F35" s="61">
        <f t="shared" si="7"/>
        <v>11.423161880719469</v>
      </c>
      <c r="G35" s="61">
        <f t="shared" si="7"/>
        <v>2.2877879457242032</v>
      </c>
    </row>
    <row r="36" spans="1:7" ht="14.5" customHeight="1">
      <c r="A36" s="54" t="s">
        <v>112</v>
      </c>
      <c r="B36" s="46">
        <f t="shared" si="7"/>
        <v>100</v>
      </c>
      <c r="C36" s="62">
        <f t="shared" si="7"/>
        <v>11.44376049244544</v>
      </c>
      <c r="D36" s="62">
        <f t="shared" si="7"/>
        <v>66.536094012311139</v>
      </c>
      <c r="E36" s="62">
        <f t="shared" si="7"/>
        <v>9.2613318410744263</v>
      </c>
      <c r="F36" s="62">
        <f t="shared" si="7"/>
        <v>11.779518746502518</v>
      </c>
      <c r="G36" s="62">
        <f t="shared" si="7"/>
        <v>0.97929490766648009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23296</v>
      </c>
      <c r="C39" s="94">
        <f>SUM(C40:C44)</f>
        <v>1442</v>
      </c>
      <c r="D39" s="94">
        <f t="shared" ref="D39:G39" si="8">SUM(D40:D44)</f>
        <v>19515</v>
      </c>
      <c r="E39" s="94">
        <f t="shared" si="8"/>
        <v>281</v>
      </c>
      <c r="F39" s="94">
        <f t="shared" si="8"/>
        <v>850</v>
      </c>
      <c r="G39" s="94">
        <f t="shared" si="8"/>
        <v>1208</v>
      </c>
    </row>
    <row r="40" spans="1:7" ht="14.5" customHeight="1">
      <c r="A40" s="54" t="s">
        <v>108</v>
      </c>
      <c r="B40" s="46">
        <f>SUM(C40:G40)</f>
        <v>1662</v>
      </c>
      <c r="C40" s="46">
        <v>71</v>
      </c>
      <c r="D40" s="46">
        <v>1079</v>
      </c>
      <c r="E40" s="46">
        <v>70</v>
      </c>
      <c r="F40" s="46">
        <v>47</v>
      </c>
      <c r="G40" s="46">
        <v>395</v>
      </c>
    </row>
    <row r="41" spans="1:7" ht="14.5" customHeight="1">
      <c r="A41" s="53" t="s">
        <v>109</v>
      </c>
      <c r="B41" s="48">
        <f t="shared" ref="B41:B43" si="9">SUM(C41:G41)</f>
        <v>5994</v>
      </c>
      <c r="C41" s="48">
        <v>588</v>
      </c>
      <c r="D41" s="48">
        <v>4614</v>
      </c>
      <c r="E41" s="48">
        <v>123</v>
      </c>
      <c r="F41" s="48">
        <v>253</v>
      </c>
      <c r="G41" s="48">
        <v>416</v>
      </c>
    </row>
    <row r="42" spans="1:7" ht="14.5" customHeight="1">
      <c r="A42" s="54" t="s">
        <v>110</v>
      </c>
      <c r="B42" s="46">
        <f t="shared" si="9"/>
        <v>4416</v>
      </c>
      <c r="C42" s="46">
        <v>429</v>
      </c>
      <c r="D42" s="46">
        <v>3486</v>
      </c>
      <c r="E42" s="46">
        <v>35</v>
      </c>
      <c r="F42" s="46">
        <v>193</v>
      </c>
      <c r="G42" s="46">
        <v>273</v>
      </c>
    </row>
    <row r="43" spans="1:7" ht="14.5" customHeight="1">
      <c r="A43" s="53" t="s">
        <v>111</v>
      </c>
      <c r="B43" s="48">
        <f t="shared" si="9"/>
        <v>6562</v>
      </c>
      <c r="C43" s="48">
        <v>261</v>
      </c>
      <c r="D43" s="48">
        <v>5960</v>
      </c>
      <c r="E43" s="48">
        <v>27</v>
      </c>
      <c r="F43" s="48">
        <v>206</v>
      </c>
      <c r="G43" s="48">
        <v>108</v>
      </c>
    </row>
    <row r="44" spans="1:7" ht="14.5" customHeight="1">
      <c r="A44" s="54" t="s">
        <v>112</v>
      </c>
      <c r="B44" s="46">
        <f>SUM(C44:G44)</f>
        <v>4662</v>
      </c>
      <c r="C44" s="46">
        <v>93</v>
      </c>
      <c r="D44" s="46">
        <v>4376</v>
      </c>
      <c r="E44" s="46">
        <v>26</v>
      </c>
      <c r="F44" s="46">
        <v>151</v>
      </c>
      <c r="G44" s="46">
        <v>16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G51" si="10">B39*100/$B39</f>
        <v>100</v>
      </c>
      <c r="C46" s="80">
        <f t="shared" si="10"/>
        <v>6.1899038461538458</v>
      </c>
      <c r="D46" s="80">
        <f t="shared" si="10"/>
        <v>83.769745879120876</v>
      </c>
      <c r="E46" s="80">
        <f t="shared" si="10"/>
        <v>1.2062156593406594</v>
      </c>
      <c r="F46" s="80">
        <f t="shared" si="10"/>
        <v>3.6486950549450547</v>
      </c>
      <c r="G46" s="80">
        <f t="shared" si="10"/>
        <v>5.1854395604395602</v>
      </c>
    </row>
    <row r="47" spans="1:7" ht="14.5" customHeight="1">
      <c r="A47" s="54" t="s">
        <v>108</v>
      </c>
      <c r="B47" s="46">
        <f t="shared" si="10"/>
        <v>100</v>
      </c>
      <c r="C47" s="62">
        <f t="shared" si="10"/>
        <v>4.2719614921780984</v>
      </c>
      <c r="D47" s="62">
        <f t="shared" si="10"/>
        <v>64.92178098676294</v>
      </c>
      <c r="E47" s="62">
        <f t="shared" si="10"/>
        <v>4.2117930204572804</v>
      </c>
      <c r="F47" s="62">
        <f t="shared" si="10"/>
        <v>2.8279181708784598</v>
      </c>
      <c r="G47" s="62">
        <f t="shared" si="10"/>
        <v>23.766546329723226</v>
      </c>
    </row>
    <row r="48" spans="1:7" ht="14.5" customHeight="1">
      <c r="A48" s="53" t="s">
        <v>109</v>
      </c>
      <c r="B48" s="48">
        <f t="shared" si="10"/>
        <v>100</v>
      </c>
      <c r="C48" s="61">
        <f t="shared" si="10"/>
        <v>9.8098098098098099</v>
      </c>
      <c r="D48" s="61">
        <f t="shared" si="10"/>
        <v>76.976976976976971</v>
      </c>
      <c r="E48" s="61">
        <f t="shared" si="10"/>
        <v>2.0520520520520522</v>
      </c>
      <c r="F48" s="61">
        <f t="shared" si="10"/>
        <v>4.2208875542208872</v>
      </c>
      <c r="G48" s="61">
        <f t="shared" si="10"/>
        <v>6.9402736069402735</v>
      </c>
    </row>
    <row r="49" spans="1:7" ht="14.5" customHeight="1">
      <c r="A49" s="54" t="s">
        <v>110</v>
      </c>
      <c r="B49" s="46">
        <f t="shared" si="10"/>
        <v>100</v>
      </c>
      <c r="C49" s="62">
        <f t="shared" si="10"/>
        <v>9.7146739130434785</v>
      </c>
      <c r="D49" s="62">
        <f t="shared" si="10"/>
        <v>78.940217391304344</v>
      </c>
      <c r="E49" s="62">
        <f t="shared" si="10"/>
        <v>0.79257246376811596</v>
      </c>
      <c r="F49" s="62">
        <f t="shared" si="10"/>
        <v>4.3704710144927539</v>
      </c>
      <c r="G49" s="62">
        <f t="shared" si="10"/>
        <v>6.1820652173913047</v>
      </c>
    </row>
    <row r="50" spans="1:7" ht="14.5" customHeight="1">
      <c r="A50" s="53" t="s">
        <v>111</v>
      </c>
      <c r="B50" s="48">
        <f t="shared" si="10"/>
        <v>100</v>
      </c>
      <c r="C50" s="61">
        <f t="shared" si="10"/>
        <v>3.9774459006400487</v>
      </c>
      <c r="D50" s="61">
        <f t="shared" si="10"/>
        <v>90.825967692776587</v>
      </c>
      <c r="E50" s="61">
        <f t="shared" si="10"/>
        <v>0.41145992075586713</v>
      </c>
      <c r="F50" s="61">
        <f t="shared" si="10"/>
        <v>3.1392868028040231</v>
      </c>
      <c r="G50" s="61">
        <f t="shared" si="10"/>
        <v>1.6458396830234685</v>
      </c>
    </row>
    <row r="51" spans="1:7" ht="14.5" customHeight="1">
      <c r="A51" s="54" t="s">
        <v>112</v>
      </c>
      <c r="B51" s="46">
        <f t="shared" si="10"/>
        <v>100</v>
      </c>
      <c r="C51" s="62">
        <f t="shared" si="10"/>
        <v>1.9948519948519949</v>
      </c>
      <c r="D51" s="62">
        <f t="shared" si="10"/>
        <v>93.865293865293864</v>
      </c>
      <c r="E51" s="62">
        <f t="shared" si="10"/>
        <v>0.55770055770055771</v>
      </c>
      <c r="F51" s="62">
        <f t="shared" si="10"/>
        <v>3.2389532389532389</v>
      </c>
      <c r="G51" s="62">
        <f t="shared" si="10"/>
        <v>0.34320034320034321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J12" sqref="J12"/>
    </sheetView>
  </sheetViews>
  <sheetFormatPr baseColWidth="10" defaultColWidth="8.7265625" defaultRowHeight="14"/>
  <cols>
    <col min="1" max="1" width="15.90625" style="40" customWidth="1"/>
    <col min="2" max="7" width="13.1796875" style="40" customWidth="1"/>
    <col min="8" max="16384" width="8.7265625" style="40"/>
  </cols>
  <sheetData>
    <row r="1" spans="1:7" s="49" customFormat="1" ht="20.149999999999999" customHeight="1">
      <c r="A1" s="52" t="s">
        <v>0</v>
      </c>
      <c r="B1" s="52"/>
    </row>
    <row r="2" spans="1:7" s="41" customFormat="1" ht="14.5" customHeight="1">
      <c r="A2" s="59"/>
      <c r="B2" s="59"/>
    </row>
    <row r="3" spans="1:7" s="42" customFormat="1" ht="14.5" customHeight="1">
      <c r="A3" s="56" t="s">
        <v>118</v>
      </c>
      <c r="B3" s="49"/>
    </row>
    <row r="4" spans="1:7" s="41" customFormat="1" ht="14.5" customHeight="1">
      <c r="A4" s="60"/>
    </row>
    <row r="5" spans="1:7" s="41" customFormat="1" ht="14.5" customHeight="1">
      <c r="A5" s="105" t="s">
        <v>39</v>
      </c>
      <c r="B5" s="106" t="s">
        <v>2</v>
      </c>
      <c r="C5" s="106" t="s">
        <v>9</v>
      </c>
      <c r="D5" s="106"/>
      <c r="E5" s="106"/>
      <c r="F5" s="106"/>
      <c r="G5" s="106"/>
    </row>
    <row r="6" spans="1:7" ht="54.65" customHeight="1">
      <c r="A6" s="112"/>
      <c r="B6" s="114"/>
      <c r="C6" s="96" t="s">
        <v>78</v>
      </c>
      <c r="D6" s="95" t="s">
        <v>79</v>
      </c>
      <c r="E6" s="96" t="s">
        <v>80</v>
      </c>
      <c r="F6" s="96" t="s">
        <v>15</v>
      </c>
      <c r="G6" s="96" t="s">
        <v>8</v>
      </c>
    </row>
    <row r="7" spans="1:7" s="27" customFormat="1" ht="14.5" customHeight="1">
      <c r="A7" s="26"/>
      <c r="B7" s="110" t="s">
        <v>7</v>
      </c>
      <c r="C7" s="110"/>
      <c r="D7" s="110"/>
      <c r="E7" s="110"/>
      <c r="F7" s="110"/>
      <c r="G7" s="110"/>
    </row>
    <row r="8" spans="1:7" ht="14.5" customHeight="1">
      <c r="A8" s="55"/>
      <c r="B8" s="99" t="s">
        <v>11</v>
      </c>
      <c r="C8" s="99"/>
      <c r="D8" s="99"/>
      <c r="E8" s="99"/>
      <c r="F8" s="99"/>
      <c r="G8" s="99"/>
    </row>
    <row r="9" spans="1:7" ht="14.5" customHeight="1">
      <c r="A9" s="43" t="s">
        <v>2</v>
      </c>
      <c r="B9" s="94">
        <f>'Tab. 4.6'!H172</f>
        <v>15944</v>
      </c>
      <c r="C9" s="94">
        <f>'Tab. 4.6'!I172</f>
        <v>707</v>
      </c>
      <c r="D9" s="94">
        <f>'Tab. 4.6'!J172</f>
        <v>11996</v>
      </c>
      <c r="E9" s="94">
        <f>'Tab. 4.6'!K172</f>
        <v>1895</v>
      </c>
      <c r="F9" s="94">
        <f>'Tab. 4.6'!L172</f>
        <v>520</v>
      </c>
      <c r="G9" s="94">
        <f>'Tab. 4.6'!M172</f>
        <v>826</v>
      </c>
    </row>
    <row r="10" spans="1:7" ht="14.5" customHeight="1">
      <c r="A10" s="54" t="s">
        <v>108</v>
      </c>
      <c r="B10" s="46">
        <f>'Tab. 4.6'!H173+'Tab. 4.6'!H174</f>
        <v>1984</v>
      </c>
      <c r="C10" s="65" t="s">
        <v>34</v>
      </c>
      <c r="D10" s="65" t="s">
        <v>34</v>
      </c>
      <c r="E10" s="65" t="s">
        <v>34</v>
      </c>
      <c r="F10" s="65" t="s">
        <v>34</v>
      </c>
      <c r="G10" s="65" t="s">
        <v>34</v>
      </c>
    </row>
    <row r="11" spans="1:7" ht="14.5" customHeight="1">
      <c r="A11" s="53" t="s">
        <v>109</v>
      </c>
      <c r="B11" s="48">
        <f>'Tab. 4.6'!H175+'Tab. 4.6'!H176</f>
        <v>3890</v>
      </c>
      <c r="C11" s="48">
        <f>'Tab. 4.6'!I175+'Tab. 4.6'!I176</f>
        <v>243</v>
      </c>
      <c r="D11" s="48">
        <f>'Tab. 4.6'!J175+'Tab. 4.6'!J176</f>
        <v>2912</v>
      </c>
      <c r="E11" s="48">
        <f>'Tab. 4.6'!K175+'Tab. 4.6'!K176</f>
        <v>511</v>
      </c>
      <c r="F11" s="48">
        <f>'Tab. 4.6'!L175+'Tab. 4.6'!L176</f>
        <v>97</v>
      </c>
      <c r="G11" s="48">
        <f>'Tab. 4.6'!M175+'Tab. 4.6'!M176</f>
        <v>127</v>
      </c>
    </row>
    <row r="12" spans="1:7" ht="14.5" customHeight="1">
      <c r="A12" s="54" t="s">
        <v>110</v>
      </c>
      <c r="B12" s="46">
        <f>'Tab. 4.6'!H177+'Tab. 4.6'!H178</f>
        <v>3674</v>
      </c>
      <c r="C12" s="46">
        <f>'Tab. 4.6'!I177+'Tab. 4.6'!I178</f>
        <v>178</v>
      </c>
      <c r="D12" s="46">
        <f>'Tab. 4.6'!J177+'Tab. 4.6'!J178</f>
        <v>2824</v>
      </c>
      <c r="E12" s="46">
        <f>'Tab. 4.6'!K177+'Tab. 4.6'!K178</f>
        <v>486</v>
      </c>
      <c r="F12" s="46">
        <f>'Tab. 4.6'!L177+'Tab. 4.6'!L178</f>
        <v>126</v>
      </c>
      <c r="G12" s="46">
        <f>'Tab. 4.6'!M177+'Tab. 4.6'!M178</f>
        <v>60</v>
      </c>
    </row>
    <row r="13" spans="1:7" ht="14.5" customHeight="1">
      <c r="A13" s="53" t="s">
        <v>111</v>
      </c>
      <c r="B13" s="48">
        <f>'Tab. 4.6'!H179+'Tab. 4.6'!H180</f>
        <v>3905</v>
      </c>
      <c r="C13" s="48">
        <f>'Tab. 4.6'!I179+'Tab. 4.6'!I180</f>
        <v>159</v>
      </c>
      <c r="D13" s="48">
        <f>'Tab. 4.6'!J179+'Tab. 4.6'!J180</f>
        <v>3188</v>
      </c>
      <c r="E13" s="48">
        <f>'Tab. 4.6'!K179+'Tab. 4.6'!K180</f>
        <v>334</v>
      </c>
      <c r="F13" s="48">
        <f>'Tab. 4.6'!L179+'Tab. 4.6'!L180</f>
        <v>186</v>
      </c>
      <c r="G13" s="48">
        <f>'Tab. 4.6'!M179+'Tab. 4.6'!M180</f>
        <v>38</v>
      </c>
    </row>
    <row r="14" spans="1:7" ht="14.5" customHeight="1">
      <c r="A14" s="54" t="s">
        <v>112</v>
      </c>
      <c r="B14" s="46">
        <f>'Tab. 4.6'!H181+'Tab. 4.6'!H182+'Tab. 4.6'!H183</f>
        <v>2491</v>
      </c>
      <c r="C14" s="65" t="s">
        <v>34</v>
      </c>
      <c r="D14" s="65" t="s">
        <v>34</v>
      </c>
      <c r="E14" s="65" t="s">
        <v>34</v>
      </c>
      <c r="F14" s="65" t="s">
        <v>34</v>
      </c>
      <c r="G14" s="65" t="s">
        <v>34</v>
      </c>
    </row>
    <row r="15" spans="1:7" ht="14.5" customHeight="1">
      <c r="A15" s="16"/>
      <c r="B15" s="99" t="s">
        <v>12</v>
      </c>
      <c r="C15" s="99"/>
      <c r="D15" s="99"/>
      <c r="E15" s="99"/>
      <c r="F15" s="99"/>
      <c r="G15" s="99"/>
    </row>
    <row r="16" spans="1:7" ht="14.5" customHeight="1">
      <c r="A16" s="43" t="s">
        <v>2</v>
      </c>
      <c r="B16" s="90">
        <f t="shared" ref="B16:G16" si="0">B9*100/$B9</f>
        <v>100</v>
      </c>
      <c r="C16" s="80">
        <f t="shared" si="0"/>
        <v>4.4342699448068235</v>
      </c>
      <c r="D16" s="80">
        <f t="shared" si="0"/>
        <v>75.238334169593571</v>
      </c>
      <c r="E16" s="80">
        <f t="shared" si="0"/>
        <v>11.885348720521826</v>
      </c>
      <c r="F16" s="80">
        <f t="shared" si="0"/>
        <v>3.2614149523331659</v>
      </c>
      <c r="G16" s="80">
        <f t="shared" si="0"/>
        <v>5.1806322127446061</v>
      </c>
    </row>
    <row r="17" spans="1:7" ht="14.5" customHeight="1">
      <c r="A17" s="54" t="s">
        <v>108</v>
      </c>
      <c r="B17" s="46">
        <f>B10*100/$B10</f>
        <v>100</v>
      </c>
      <c r="C17" s="65" t="s">
        <v>34</v>
      </c>
      <c r="D17" s="65" t="s">
        <v>34</v>
      </c>
      <c r="E17" s="65" t="s">
        <v>34</v>
      </c>
      <c r="F17" s="65" t="s">
        <v>34</v>
      </c>
      <c r="G17" s="65" t="s">
        <v>34</v>
      </c>
    </row>
    <row r="18" spans="1:7" ht="14.5" customHeight="1">
      <c r="A18" s="53" t="s">
        <v>109</v>
      </c>
      <c r="B18" s="48">
        <f>B11*100/$B11</f>
        <v>100</v>
      </c>
      <c r="C18" s="61">
        <f t="shared" ref="C18:G20" si="1">C11*100/$B11</f>
        <v>6.2467866323907453</v>
      </c>
      <c r="D18" s="61">
        <f t="shared" si="1"/>
        <v>74.858611825192796</v>
      </c>
      <c r="E18" s="61">
        <f t="shared" si="1"/>
        <v>13.136246786632391</v>
      </c>
      <c r="F18" s="61">
        <f t="shared" si="1"/>
        <v>2.493573264781491</v>
      </c>
      <c r="G18" s="61">
        <f t="shared" si="1"/>
        <v>3.2647814910025708</v>
      </c>
    </row>
    <row r="19" spans="1:7" ht="14.5" customHeight="1">
      <c r="A19" s="54" t="s">
        <v>110</v>
      </c>
      <c r="B19" s="46">
        <f>B12*100/$B12</f>
        <v>100</v>
      </c>
      <c r="C19" s="62">
        <f t="shared" si="1"/>
        <v>4.8448557430593358</v>
      </c>
      <c r="D19" s="62">
        <f t="shared" si="1"/>
        <v>76.864452912357109</v>
      </c>
      <c r="E19" s="62">
        <f t="shared" si="1"/>
        <v>13.228089275993467</v>
      </c>
      <c r="F19" s="62">
        <f t="shared" si="1"/>
        <v>3.4295046271094174</v>
      </c>
      <c r="G19" s="62">
        <f t="shared" si="1"/>
        <v>1.6330974414806749</v>
      </c>
    </row>
    <row r="20" spans="1:7" ht="14.5" customHeight="1">
      <c r="A20" s="53" t="s">
        <v>111</v>
      </c>
      <c r="B20" s="48">
        <f>B13*100/$B13</f>
        <v>100</v>
      </c>
      <c r="C20" s="61">
        <f t="shared" si="1"/>
        <v>4.0717029449423814</v>
      </c>
      <c r="D20" s="61">
        <f t="shared" si="1"/>
        <v>81.638924455825858</v>
      </c>
      <c r="E20" s="61">
        <f t="shared" si="1"/>
        <v>8.5531370038412291</v>
      </c>
      <c r="F20" s="61">
        <f t="shared" si="1"/>
        <v>4.7631241997439178</v>
      </c>
      <c r="G20" s="61">
        <f t="shared" si="1"/>
        <v>0.97311139564660687</v>
      </c>
    </row>
    <row r="21" spans="1:7" ht="14.5" customHeight="1">
      <c r="A21" s="54" t="s">
        <v>112</v>
      </c>
      <c r="B21" s="46">
        <f>B14*100/$B14</f>
        <v>100</v>
      </c>
      <c r="C21" s="65" t="s">
        <v>34</v>
      </c>
      <c r="D21" s="65" t="s">
        <v>34</v>
      </c>
      <c r="E21" s="65" t="s">
        <v>34</v>
      </c>
      <c r="F21" s="65" t="s">
        <v>34</v>
      </c>
      <c r="G21" s="65" t="s">
        <v>34</v>
      </c>
    </row>
    <row r="22" spans="1:7" s="27" customFormat="1" ht="14.5" customHeight="1">
      <c r="A22" s="26"/>
      <c r="B22" s="110" t="s">
        <v>13</v>
      </c>
      <c r="C22" s="110"/>
      <c r="D22" s="110"/>
      <c r="E22" s="110"/>
      <c r="F22" s="110"/>
      <c r="G22" s="110"/>
    </row>
    <row r="23" spans="1:7" ht="14.5" customHeight="1">
      <c r="A23" s="55"/>
      <c r="B23" s="99" t="s">
        <v>11</v>
      </c>
      <c r="C23" s="99"/>
      <c r="D23" s="99"/>
      <c r="E23" s="99"/>
      <c r="F23" s="99"/>
      <c r="G23" s="99"/>
    </row>
    <row r="24" spans="1:7" ht="14.5" customHeight="1">
      <c r="A24" s="43" t="s">
        <v>2</v>
      </c>
      <c r="B24" s="94">
        <f>SUM(B25:B29)</f>
        <v>11308</v>
      </c>
      <c r="C24" s="94" t="s">
        <v>34</v>
      </c>
      <c r="D24" s="94" t="s">
        <v>34</v>
      </c>
      <c r="E24" s="94" t="s">
        <v>34</v>
      </c>
      <c r="F24" s="94" t="s">
        <v>34</v>
      </c>
      <c r="G24" s="94" t="s">
        <v>34</v>
      </c>
    </row>
    <row r="25" spans="1:7" ht="14.5" customHeight="1">
      <c r="A25" s="54" t="s">
        <v>108</v>
      </c>
      <c r="B25" s="46">
        <v>1651</v>
      </c>
      <c r="C25" s="65" t="s">
        <v>34</v>
      </c>
      <c r="D25" s="65" t="s">
        <v>34</v>
      </c>
      <c r="E25" s="65" t="s">
        <v>34</v>
      </c>
      <c r="F25" s="65" t="s">
        <v>34</v>
      </c>
      <c r="G25" s="65" t="s">
        <v>34</v>
      </c>
    </row>
    <row r="26" spans="1:7" ht="14.5" customHeight="1">
      <c r="A26" s="53" t="s">
        <v>109</v>
      </c>
      <c r="B26" s="48">
        <v>2891</v>
      </c>
      <c r="C26" s="48" t="s">
        <v>34</v>
      </c>
      <c r="D26" s="48" t="s">
        <v>34</v>
      </c>
      <c r="E26" s="48" t="s">
        <v>34</v>
      </c>
      <c r="F26" s="48" t="s">
        <v>34</v>
      </c>
      <c r="G26" s="48" t="s">
        <v>34</v>
      </c>
    </row>
    <row r="27" spans="1:7" ht="14.5" customHeight="1">
      <c r="A27" s="54" t="s">
        <v>110</v>
      </c>
      <c r="B27" s="46">
        <v>2909</v>
      </c>
      <c r="C27" s="46" t="s">
        <v>34</v>
      </c>
      <c r="D27" s="46" t="s">
        <v>34</v>
      </c>
      <c r="E27" s="46" t="s">
        <v>34</v>
      </c>
      <c r="F27" s="46" t="s">
        <v>34</v>
      </c>
      <c r="G27" s="46" t="s">
        <v>34</v>
      </c>
    </row>
    <row r="28" spans="1:7" ht="14.5" customHeight="1">
      <c r="A28" s="53" t="s">
        <v>111</v>
      </c>
      <c r="B28" s="48">
        <v>2554</v>
      </c>
      <c r="C28" s="48" t="s">
        <v>34</v>
      </c>
      <c r="D28" s="48" t="s">
        <v>34</v>
      </c>
      <c r="E28" s="48" t="s">
        <v>34</v>
      </c>
      <c r="F28" s="48" t="s">
        <v>34</v>
      </c>
      <c r="G28" s="48" t="s">
        <v>34</v>
      </c>
    </row>
    <row r="29" spans="1:7" ht="14.5" customHeight="1">
      <c r="A29" s="54" t="s">
        <v>112</v>
      </c>
      <c r="B29" s="46">
        <v>1303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</row>
    <row r="30" spans="1:7" ht="14.5" customHeight="1">
      <c r="A30" s="16"/>
      <c r="B30" s="109" t="s">
        <v>12</v>
      </c>
      <c r="C30" s="109"/>
      <c r="D30" s="109"/>
      <c r="E30" s="109"/>
      <c r="F30" s="109"/>
      <c r="G30" s="109"/>
    </row>
    <row r="31" spans="1:7" ht="14.5" customHeight="1">
      <c r="A31" s="43" t="s">
        <v>2</v>
      </c>
      <c r="B31" s="90">
        <f t="shared" ref="B31:B36" si="2">B24*100/$B24</f>
        <v>100</v>
      </c>
      <c r="C31" s="94" t="s">
        <v>34</v>
      </c>
      <c r="D31" s="94" t="s">
        <v>34</v>
      </c>
      <c r="E31" s="94" t="s">
        <v>34</v>
      </c>
      <c r="F31" s="94" t="s">
        <v>34</v>
      </c>
      <c r="G31" s="94" t="s">
        <v>34</v>
      </c>
    </row>
    <row r="32" spans="1:7" ht="14.5" customHeight="1">
      <c r="A32" s="54" t="s">
        <v>108</v>
      </c>
      <c r="B32" s="46">
        <f t="shared" si="2"/>
        <v>100</v>
      </c>
      <c r="C32" s="65" t="s">
        <v>34</v>
      </c>
      <c r="D32" s="65" t="s">
        <v>34</v>
      </c>
      <c r="E32" s="65" t="s">
        <v>34</v>
      </c>
      <c r="F32" s="65" t="s">
        <v>34</v>
      </c>
      <c r="G32" s="65" t="s">
        <v>34</v>
      </c>
    </row>
    <row r="33" spans="1:7" ht="14.5" customHeight="1">
      <c r="A33" s="53" t="s">
        <v>109</v>
      </c>
      <c r="B33" s="48">
        <f t="shared" si="2"/>
        <v>100</v>
      </c>
      <c r="C33" s="48" t="s">
        <v>34</v>
      </c>
      <c r="D33" s="48" t="s">
        <v>34</v>
      </c>
      <c r="E33" s="48" t="s">
        <v>34</v>
      </c>
      <c r="F33" s="48" t="s">
        <v>34</v>
      </c>
      <c r="G33" s="48" t="s">
        <v>34</v>
      </c>
    </row>
    <row r="34" spans="1:7" ht="14.5" customHeight="1">
      <c r="A34" s="54" t="s">
        <v>110</v>
      </c>
      <c r="B34" s="46">
        <f t="shared" si="2"/>
        <v>100</v>
      </c>
      <c r="C34" s="46" t="s">
        <v>34</v>
      </c>
      <c r="D34" s="46" t="s">
        <v>34</v>
      </c>
      <c r="E34" s="46" t="s">
        <v>34</v>
      </c>
      <c r="F34" s="46" t="s">
        <v>34</v>
      </c>
      <c r="G34" s="46" t="s">
        <v>34</v>
      </c>
    </row>
    <row r="35" spans="1:7" ht="14.5" customHeight="1">
      <c r="A35" s="53" t="s">
        <v>111</v>
      </c>
      <c r="B35" s="48">
        <f t="shared" si="2"/>
        <v>100</v>
      </c>
      <c r="C35" s="48" t="s">
        <v>34</v>
      </c>
      <c r="D35" s="48" t="s">
        <v>34</v>
      </c>
      <c r="E35" s="48" t="s">
        <v>34</v>
      </c>
      <c r="F35" s="48" t="s">
        <v>34</v>
      </c>
      <c r="G35" s="48" t="s">
        <v>34</v>
      </c>
    </row>
    <row r="36" spans="1:7" ht="14.5" customHeight="1">
      <c r="A36" s="54" t="s">
        <v>112</v>
      </c>
      <c r="B36" s="46">
        <f t="shared" si="2"/>
        <v>100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</row>
    <row r="37" spans="1:7" s="27" customFormat="1" ht="14.5" customHeight="1">
      <c r="A37" s="26"/>
      <c r="B37" s="110" t="s">
        <v>14</v>
      </c>
      <c r="C37" s="110"/>
      <c r="D37" s="110"/>
      <c r="E37" s="110"/>
      <c r="F37" s="110"/>
      <c r="G37" s="110"/>
    </row>
    <row r="38" spans="1:7" ht="14.5" customHeight="1">
      <c r="A38" s="55"/>
      <c r="B38" s="99" t="s">
        <v>11</v>
      </c>
      <c r="C38" s="99"/>
      <c r="D38" s="99"/>
      <c r="E38" s="99"/>
      <c r="F38" s="99"/>
      <c r="G38" s="99"/>
    </row>
    <row r="39" spans="1:7" ht="14.5" customHeight="1">
      <c r="A39" s="43" t="s">
        <v>2</v>
      </c>
      <c r="B39" s="94">
        <f>SUM(B40:B44)</f>
        <v>4636</v>
      </c>
      <c r="C39" s="94" t="s">
        <v>34</v>
      </c>
      <c r="D39" s="94" t="s">
        <v>34</v>
      </c>
      <c r="E39" s="94" t="s">
        <v>34</v>
      </c>
      <c r="F39" s="94" t="s">
        <v>34</v>
      </c>
      <c r="G39" s="94" t="s">
        <v>34</v>
      </c>
    </row>
    <row r="40" spans="1:7" ht="14.5" customHeight="1">
      <c r="A40" s="54" t="s">
        <v>108</v>
      </c>
      <c r="B40" s="46">
        <v>333</v>
      </c>
      <c r="C40" s="65" t="s">
        <v>34</v>
      </c>
      <c r="D40" s="65" t="s">
        <v>34</v>
      </c>
      <c r="E40" s="65" t="s">
        <v>34</v>
      </c>
      <c r="F40" s="65" t="s">
        <v>34</v>
      </c>
      <c r="G40" s="65" t="s">
        <v>34</v>
      </c>
    </row>
    <row r="41" spans="1:7" ht="14.5" customHeight="1">
      <c r="A41" s="53" t="s">
        <v>109</v>
      </c>
      <c r="B41" s="48">
        <v>999</v>
      </c>
      <c r="C41" s="48" t="s">
        <v>34</v>
      </c>
      <c r="D41" s="48" t="s">
        <v>34</v>
      </c>
      <c r="E41" s="48" t="s">
        <v>34</v>
      </c>
      <c r="F41" s="48" t="s">
        <v>34</v>
      </c>
      <c r="G41" s="48" t="s">
        <v>34</v>
      </c>
    </row>
    <row r="42" spans="1:7" ht="14.5" customHeight="1">
      <c r="A42" s="54" t="s">
        <v>110</v>
      </c>
      <c r="B42" s="46">
        <v>765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</row>
    <row r="43" spans="1:7" ht="14.5" customHeight="1">
      <c r="A43" s="53" t="s">
        <v>111</v>
      </c>
      <c r="B43" s="48">
        <v>1351</v>
      </c>
      <c r="C43" s="48" t="s">
        <v>34</v>
      </c>
      <c r="D43" s="48" t="s">
        <v>34</v>
      </c>
      <c r="E43" s="48" t="s">
        <v>34</v>
      </c>
      <c r="F43" s="48" t="s">
        <v>34</v>
      </c>
      <c r="G43" s="48" t="s">
        <v>34</v>
      </c>
    </row>
    <row r="44" spans="1:7" ht="14.5" customHeight="1">
      <c r="A44" s="54" t="s">
        <v>112</v>
      </c>
      <c r="B44" s="46">
        <v>1188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</row>
    <row r="45" spans="1:7" ht="14.5" customHeight="1">
      <c r="A45" s="16"/>
      <c r="B45" s="109" t="s">
        <v>12</v>
      </c>
      <c r="C45" s="109"/>
      <c r="D45" s="109"/>
      <c r="E45" s="109"/>
      <c r="F45" s="109"/>
      <c r="G45" s="109"/>
    </row>
    <row r="46" spans="1:7" ht="14.5" customHeight="1">
      <c r="A46" s="43" t="s">
        <v>2</v>
      </c>
      <c r="B46" s="90">
        <f t="shared" ref="B46:B51" si="3">B39*100/$B39</f>
        <v>100</v>
      </c>
      <c r="C46" s="94" t="s">
        <v>34</v>
      </c>
      <c r="D46" s="94" t="s">
        <v>34</v>
      </c>
      <c r="E46" s="94" t="s">
        <v>34</v>
      </c>
      <c r="F46" s="94" t="s">
        <v>34</v>
      </c>
      <c r="G46" s="94" t="s">
        <v>34</v>
      </c>
    </row>
    <row r="47" spans="1:7" ht="14.5" customHeight="1">
      <c r="A47" s="54" t="s">
        <v>108</v>
      </c>
      <c r="B47" s="46">
        <f t="shared" si="3"/>
        <v>100</v>
      </c>
      <c r="C47" s="65" t="s">
        <v>34</v>
      </c>
      <c r="D47" s="65" t="s">
        <v>34</v>
      </c>
      <c r="E47" s="65" t="s">
        <v>34</v>
      </c>
      <c r="F47" s="65" t="s">
        <v>34</v>
      </c>
      <c r="G47" s="65" t="s">
        <v>34</v>
      </c>
    </row>
    <row r="48" spans="1:7" ht="14.5" customHeight="1">
      <c r="A48" s="53" t="s">
        <v>109</v>
      </c>
      <c r="B48" s="48">
        <f t="shared" si="3"/>
        <v>100</v>
      </c>
      <c r="C48" s="48" t="s">
        <v>34</v>
      </c>
      <c r="D48" s="48" t="s">
        <v>34</v>
      </c>
      <c r="E48" s="48" t="s">
        <v>34</v>
      </c>
      <c r="F48" s="48" t="s">
        <v>34</v>
      </c>
      <c r="G48" s="48" t="s">
        <v>34</v>
      </c>
    </row>
    <row r="49" spans="1:7" ht="14.5" customHeight="1">
      <c r="A49" s="54" t="s">
        <v>110</v>
      </c>
      <c r="B49" s="46">
        <f t="shared" si="3"/>
        <v>100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</row>
    <row r="50" spans="1:7" ht="14.5" customHeight="1">
      <c r="A50" s="53" t="s">
        <v>111</v>
      </c>
      <c r="B50" s="48">
        <f t="shared" si="3"/>
        <v>100</v>
      </c>
      <c r="C50" s="48" t="s">
        <v>34</v>
      </c>
      <c r="D50" s="48" t="s">
        <v>34</v>
      </c>
      <c r="E50" s="48" t="s">
        <v>34</v>
      </c>
      <c r="F50" s="48" t="s">
        <v>34</v>
      </c>
      <c r="G50" s="48" t="s">
        <v>34</v>
      </c>
    </row>
    <row r="51" spans="1:7" ht="14.5" customHeight="1">
      <c r="A51" s="54" t="s">
        <v>112</v>
      </c>
      <c r="B51" s="46">
        <f t="shared" si="3"/>
        <v>100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</row>
    <row r="52" spans="1:7" ht="30" customHeight="1">
      <c r="A52" s="102" t="s">
        <v>92</v>
      </c>
      <c r="B52" s="102"/>
      <c r="C52" s="102"/>
      <c r="D52" s="102"/>
      <c r="E52" s="102"/>
      <c r="F52" s="102"/>
      <c r="G52" s="102"/>
    </row>
  </sheetData>
  <mergeCells count="13">
    <mergeCell ref="B15:G15"/>
    <mergeCell ref="A5:A6"/>
    <mergeCell ref="B5:B6"/>
    <mergeCell ref="C5:G5"/>
    <mergeCell ref="B7:G7"/>
    <mergeCell ref="B8:G8"/>
    <mergeCell ref="A52:G52"/>
    <mergeCell ref="B22:G22"/>
    <mergeCell ref="B23:G23"/>
    <mergeCell ref="B30:G30"/>
    <mergeCell ref="B37:G37"/>
    <mergeCell ref="B38:G38"/>
    <mergeCell ref="B45:G4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" workbookViewId="0">
      <selection activeCell="C74" sqref="C74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93</v>
      </c>
    </row>
    <row r="4" spans="1:10" s="41" customFormat="1" ht="14.5" customHeight="1">
      <c r="A4" s="60"/>
    </row>
    <row r="5" spans="1:10" s="41" customFormat="1" ht="14.5" customHeight="1">
      <c r="A5" s="106" t="s">
        <v>16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3">
        <v>4.8290094339622636</v>
      </c>
      <c r="C9" s="63">
        <v>4.875</v>
      </c>
      <c r="D9" s="63">
        <v>9.7758637067267102</v>
      </c>
      <c r="E9" s="63">
        <v>8.7757352941176467</v>
      </c>
      <c r="F9" s="63">
        <v>7.7611940298507456</v>
      </c>
      <c r="G9" s="63">
        <v>8.9</v>
      </c>
      <c r="H9" s="63">
        <v>6.7</v>
      </c>
      <c r="I9" s="63">
        <v>8.4</v>
      </c>
      <c r="J9" s="63">
        <v>10.625748502994012</v>
      </c>
    </row>
    <row r="10" spans="1:10" ht="14.5" customHeight="1">
      <c r="A10" s="54" t="s">
        <v>13</v>
      </c>
      <c r="B10" s="62">
        <v>3.8890725436179983</v>
      </c>
      <c r="C10" s="62">
        <v>4.0396943300245347</v>
      </c>
      <c r="D10" s="62">
        <v>9.2293838862559259</v>
      </c>
      <c r="E10" s="62">
        <v>8.5681818181818183</v>
      </c>
      <c r="F10" s="62">
        <v>7.3964139344262305</v>
      </c>
      <c r="G10" s="62">
        <v>8.6</v>
      </c>
      <c r="H10" s="62">
        <v>6.2</v>
      </c>
      <c r="I10" s="62">
        <v>8.3000000000000007</v>
      </c>
      <c r="J10" s="62">
        <v>7</v>
      </c>
    </row>
    <row r="11" spans="1:10" ht="14.5" customHeight="1">
      <c r="A11" s="57" t="s">
        <v>17</v>
      </c>
      <c r="B11" s="61">
        <v>4.0024750985525568</v>
      </c>
      <c r="C11" s="61">
        <v>4.0588363636363596</v>
      </c>
      <c r="D11" s="61">
        <v>9.0606060606060606</v>
      </c>
      <c r="E11" s="61">
        <v>9.026833994232156</v>
      </c>
      <c r="F11" s="61">
        <v>6.25</v>
      </c>
      <c r="G11" s="61">
        <v>8.6</v>
      </c>
      <c r="H11" s="61">
        <v>5.2</v>
      </c>
      <c r="I11" s="61">
        <v>7</v>
      </c>
      <c r="J11" s="61">
        <v>6.8023255813953485</v>
      </c>
    </row>
    <row r="12" spans="1:10" ht="14.5" customHeight="1">
      <c r="A12" s="58" t="s">
        <v>18</v>
      </c>
      <c r="B12" s="62">
        <v>5.7047355336388934</v>
      </c>
      <c r="C12" s="62">
        <v>5.7047355336388934</v>
      </c>
      <c r="D12" s="62">
        <v>9.3647698082136159</v>
      </c>
      <c r="E12" s="62">
        <v>9.6890625000000004</v>
      </c>
      <c r="F12" s="62">
        <v>8.0242229680431922</v>
      </c>
      <c r="G12" s="62">
        <v>9.6</v>
      </c>
      <c r="H12" s="62">
        <v>7.1</v>
      </c>
      <c r="I12" s="62">
        <v>9.6</v>
      </c>
      <c r="J12" s="62">
        <v>7.5214285714285714</v>
      </c>
    </row>
    <row r="13" spans="1:10" ht="14.5" customHeight="1">
      <c r="A13" s="57" t="s">
        <v>19</v>
      </c>
      <c r="B13" s="61">
        <v>4.2338046150936259</v>
      </c>
      <c r="C13" s="61">
        <v>4.411004183345594</v>
      </c>
      <c r="D13" s="61">
        <v>8.8159311087190506</v>
      </c>
      <c r="E13" s="61">
        <v>8.5197147279964618</v>
      </c>
      <c r="F13" s="61">
        <v>6.81370983935743</v>
      </c>
      <c r="G13" s="61">
        <v>8.4</v>
      </c>
      <c r="H13" s="61">
        <v>5.4</v>
      </c>
      <c r="I13" s="61">
        <v>6.9</v>
      </c>
      <c r="J13" s="61">
        <v>6.1601315270052037</v>
      </c>
    </row>
    <row r="14" spans="1:10" ht="14.5" customHeight="1">
      <c r="A14" s="58" t="s">
        <v>20</v>
      </c>
      <c r="B14" s="62">
        <v>3.214285714285714</v>
      </c>
      <c r="C14" s="62">
        <v>3.1930350553505531</v>
      </c>
      <c r="D14" s="62">
        <v>8.1022058823529406</v>
      </c>
      <c r="E14" s="62">
        <v>7.6163940570632782</v>
      </c>
      <c r="F14" s="62">
        <v>3.6664328161109276</v>
      </c>
      <c r="G14" s="62">
        <v>6.5</v>
      </c>
      <c r="H14" s="62">
        <v>3.4</v>
      </c>
      <c r="I14" s="62">
        <v>8.6999999999999993</v>
      </c>
      <c r="J14" s="62">
        <v>6.5303738317757016</v>
      </c>
    </row>
    <row r="15" spans="1:10" ht="14.5" customHeight="1">
      <c r="A15" s="57" t="s">
        <v>21</v>
      </c>
      <c r="B15" s="61">
        <v>3.7218969555035128</v>
      </c>
      <c r="C15" s="61">
        <v>3.8706844155569353</v>
      </c>
      <c r="D15" s="61">
        <v>9.75</v>
      </c>
      <c r="E15" s="61">
        <v>8.3403614457831328</v>
      </c>
      <c r="F15" s="61">
        <v>7.5415515653775316</v>
      </c>
      <c r="G15" s="61">
        <v>8.6999999999999993</v>
      </c>
      <c r="H15" s="61">
        <v>6.7</v>
      </c>
      <c r="I15" s="61">
        <v>8.9</v>
      </c>
      <c r="J15" s="61">
        <v>8.0372030775132384</v>
      </c>
    </row>
    <row r="16" spans="1:10" ht="14.5" customHeight="1">
      <c r="A16" s="58" t="s">
        <v>22</v>
      </c>
      <c r="B16" s="64">
        <v>4.0752477977522279</v>
      </c>
      <c r="C16" s="64">
        <v>4.1937878511015967</v>
      </c>
      <c r="D16" s="64">
        <v>10.011559857587894</v>
      </c>
      <c r="E16" s="64">
        <v>9.3275220881828211</v>
      </c>
      <c r="F16" s="64">
        <v>7.894007679320298</v>
      </c>
      <c r="G16" s="64">
        <v>9.3000000000000007</v>
      </c>
      <c r="H16" s="64">
        <v>6.2</v>
      </c>
      <c r="I16" s="64">
        <v>8.4</v>
      </c>
      <c r="J16" s="64">
        <v>8.5514478764478774</v>
      </c>
    </row>
    <row r="17" spans="1:10" ht="14.5" customHeight="1">
      <c r="A17" s="57" t="s">
        <v>23</v>
      </c>
      <c r="B17" s="61">
        <v>3.9907704654895668</v>
      </c>
      <c r="C17" s="61">
        <v>4.5672757475083055</v>
      </c>
      <c r="D17" s="61">
        <v>9.6966379984362785</v>
      </c>
      <c r="E17" s="61">
        <v>8.7123681687440087</v>
      </c>
      <c r="F17" s="61">
        <v>7.7299999999999995</v>
      </c>
      <c r="G17" s="61">
        <v>8.8000000000000007</v>
      </c>
      <c r="H17" s="61">
        <v>7.3</v>
      </c>
      <c r="I17" s="61">
        <v>8.4</v>
      </c>
      <c r="J17" s="61">
        <v>6.6242038216560504</v>
      </c>
    </row>
    <row r="18" spans="1:10" ht="14.5" customHeight="1">
      <c r="A18" s="58" t="s">
        <v>24</v>
      </c>
      <c r="B18" s="62">
        <v>3.459813691507799</v>
      </c>
      <c r="C18" s="62">
        <v>3.5208333333333335</v>
      </c>
      <c r="D18" s="62">
        <v>8.5724195321550258</v>
      </c>
      <c r="E18" s="62">
        <v>8.3820895522388064</v>
      </c>
      <c r="F18" s="62">
        <v>7.4899617271105825</v>
      </c>
      <c r="G18" s="62">
        <v>8.3000000000000007</v>
      </c>
      <c r="H18" s="62">
        <v>6.2</v>
      </c>
      <c r="I18" s="62">
        <v>7.7</v>
      </c>
      <c r="J18" s="62">
        <v>7.9449279243093684</v>
      </c>
    </row>
    <row r="19" spans="1:10" ht="14.5" customHeight="1">
      <c r="A19" s="57" t="s">
        <v>25</v>
      </c>
      <c r="B19" s="61">
        <v>4.002424242424242</v>
      </c>
      <c r="C19" s="61">
        <v>4.0888701448321267</v>
      </c>
      <c r="D19" s="61">
        <v>9.0374999999999996</v>
      </c>
      <c r="E19" s="61">
        <v>8.7983495296308689</v>
      </c>
      <c r="F19" s="61">
        <v>7.0603448275862064</v>
      </c>
      <c r="G19" s="61">
        <v>8.6999999999999993</v>
      </c>
      <c r="H19" s="61">
        <v>4.8</v>
      </c>
      <c r="I19" s="61">
        <v>8.6</v>
      </c>
      <c r="J19" s="61">
        <v>6.8125</v>
      </c>
    </row>
    <row r="20" spans="1:10" ht="14.5" customHeight="1">
      <c r="A20" s="58" t="s">
        <v>26</v>
      </c>
      <c r="B20" s="62">
        <v>3.6261160714285712</v>
      </c>
      <c r="C20" s="62">
        <v>3.7379975589451258</v>
      </c>
      <c r="D20" s="62">
        <v>10.004146919431278</v>
      </c>
      <c r="E20" s="62">
        <v>9.5603112840466924</v>
      </c>
      <c r="F20" s="62">
        <v>7.83</v>
      </c>
      <c r="G20" s="62">
        <v>9.9</v>
      </c>
      <c r="H20" s="62">
        <v>6.3</v>
      </c>
      <c r="I20" s="62">
        <v>8.9</v>
      </c>
      <c r="J20" s="62">
        <v>7.625</v>
      </c>
    </row>
    <row r="21" spans="1:10" ht="14.5" customHeight="1">
      <c r="A21" s="53" t="s">
        <v>14</v>
      </c>
      <c r="B21" s="61">
        <v>6.3540912382331651</v>
      </c>
      <c r="C21" s="61">
        <v>6.8015060240963852</v>
      </c>
      <c r="D21" s="61">
        <v>12.821322436849927</v>
      </c>
      <c r="E21" s="61">
        <v>11.808510638297873</v>
      </c>
      <c r="F21" s="61">
        <v>9.8143571366329745</v>
      </c>
      <c r="G21" s="61">
        <v>11.8</v>
      </c>
      <c r="H21" s="61">
        <v>9</v>
      </c>
      <c r="I21" s="61">
        <v>12.2</v>
      </c>
      <c r="J21" s="61">
        <v>14.254063691548339</v>
      </c>
    </row>
    <row r="22" spans="1:10" ht="14.5" customHeight="1">
      <c r="A22" s="58" t="s">
        <v>27</v>
      </c>
      <c r="B22" s="64">
        <v>5.2707067918277195</v>
      </c>
      <c r="C22" s="64">
        <v>5.2759783959138602</v>
      </c>
      <c r="D22" s="64">
        <v>8.456329330512693</v>
      </c>
      <c r="E22" s="64">
        <v>7.8381369016984053</v>
      </c>
      <c r="F22" s="64">
        <v>6.737773359840955</v>
      </c>
      <c r="G22" s="64">
        <v>7.3</v>
      </c>
      <c r="H22" s="64">
        <v>5.9</v>
      </c>
      <c r="I22" s="83" t="s">
        <v>81</v>
      </c>
      <c r="J22" s="64" t="s">
        <v>81</v>
      </c>
    </row>
    <row r="23" spans="1:10" ht="14.5" customHeight="1">
      <c r="A23" s="57" t="s">
        <v>28</v>
      </c>
      <c r="B23" s="61">
        <v>6.6031746031746037</v>
      </c>
      <c r="C23" s="61">
        <v>7.0679320469798661</v>
      </c>
      <c r="D23" s="61">
        <v>11.589622641509401</v>
      </c>
      <c r="E23" s="61">
        <v>11.021698742378049</v>
      </c>
      <c r="F23" s="61">
        <v>9.4017857142857153</v>
      </c>
      <c r="G23" s="61">
        <v>10.7</v>
      </c>
      <c r="H23" s="61">
        <v>8.8000000000000007</v>
      </c>
      <c r="I23" s="61">
        <v>10</v>
      </c>
      <c r="J23" s="61">
        <v>10.966803115015974</v>
      </c>
    </row>
    <row r="24" spans="1:10" ht="14.5" customHeight="1">
      <c r="A24" s="58" t="s">
        <v>29</v>
      </c>
      <c r="B24" s="62">
        <v>6.1052042160737816</v>
      </c>
      <c r="C24" s="62">
        <v>6.3375000000000004</v>
      </c>
      <c r="D24" s="62">
        <v>14.670198675496689</v>
      </c>
      <c r="E24" s="62">
        <v>15.01316037735849</v>
      </c>
      <c r="F24" s="62">
        <v>11.19</v>
      </c>
      <c r="G24" s="62">
        <v>13.7</v>
      </c>
      <c r="H24" s="62">
        <v>8.9</v>
      </c>
      <c r="I24" s="62">
        <v>13.2</v>
      </c>
      <c r="J24" s="62">
        <v>14.137499999999999</v>
      </c>
    </row>
    <row r="25" spans="1:10" ht="14.5" customHeight="1">
      <c r="A25" s="57" t="s">
        <v>30</v>
      </c>
      <c r="B25" s="61">
        <v>6.5718429408891064</v>
      </c>
      <c r="C25" s="61">
        <v>6.971060311284047</v>
      </c>
      <c r="D25" s="61">
        <v>13.664064445828144</v>
      </c>
      <c r="E25" s="61">
        <v>12.70546875</v>
      </c>
      <c r="F25" s="61">
        <v>10.494485565110566</v>
      </c>
      <c r="G25" s="61">
        <v>12.7</v>
      </c>
      <c r="H25" s="61">
        <v>9.3000000000000007</v>
      </c>
      <c r="I25" s="61">
        <v>13</v>
      </c>
      <c r="J25" s="61">
        <v>15.198529411764707</v>
      </c>
    </row>
    <row r="26" spans="1:10" ht="14.5" customHeight="1">
      <c r="A26" s="58" t="s">
        <v>31</v>
      </c>
      <c r="B26" s="62">
        <v>6.9046250000000002</v>
      </c>
      <c r="C26" s="62">
        <v>7.257518796992481</v>
      </c>
      <c r="D26" s="62">
        <v>12.501908396946565</v>
      </c>
      <c r="E26" s="62">
        <v>11.627699452036923</v>
      </c>
      <c r="F26" s="62">
        <v>9.9758553100498943</v>
      </c>
      <c r="G26" s="62">
        <v>11.2</v>
      </c>
      <c r="H26" s="62">
        <v>9.5</v>
      </c>
      <c r="I26" s="62">
        <v>13.2</v>
      </c>
      <c r="J26" s="62">
        <v>17.282608695652172</v>
      </c>
    </row>
    <row r="27" spans="1:10" ht="14.5" customHeight="1">
      <c r="A27" s="57" t="s">
        <v>32</v>
      </c>
      <c r="B27" s="61">
        <v>5.3167346938775513</v>
      </c>
      <c r="C27" s="61">
        <v>6.0038053505535052</v>
      </c>
      <c r="D27" s="61">
        <v>11.429166666666667</v>
      </c>
      <c r="E27" s="61">
        <v>10.53</v>
      </c>
      <c r="F27" s="61">
        <v>8.9693420550038194</v>
      </c>
      <c r="G27" s="61">
        <v>10.5</v>
      </c>
      <c r="H27" s="61">
        <v>8.6</v>
      </c>
      <c r="I27" s="61">
        <v>9.5</v>
      </c>
      <c r="J27" s="61">
        <v>8.6943750000000009</v>
      </c>
    </row>
    <row r="28" spans="1:10" ht="14.5" customHeight="1">
      <c r="A28" s="16"/>
      <c r="B28" s="101">
        <v>2015</v>
      </c>
      <c r="C28" s="101"/>
      <c r="D28" s="101"/>
      <c r="E28" s="101"/>
      <c r="F28" s="101"/>
      <c r="G28" s="101"/>
      <c r="H28" s="101"/>
      <c r="I28" s="101"/>
      <c r="J28" s="101"/>
    </row>
    <row r="29" spans="1:10" ht="14.5" customHeight="1">
      <c r="A29" s="43" t="s">
        <v>7</v>
      </c>
      <c r="B29" s="63">
        <v>4.3125</v>
      </c>
      <c r="C29" s="63">
        <v>4.3874999999999993</v>
      </c>
      <c r="D29" s="63">
        <v>9.3000000000000007</v>
      </c>
      <c r="E29" s="63">
        <v>8.25</v>
      </c>
      <c r="F29" s="63">
        <v>6.9548157150671424</v>
      </c>
      <c r="G29" s="63">
        <v>8.4</v>
      </c>
      <c r="H29" s="63">
        <v>6</v>
      </c>
      <c r="I29" s="63">
        <v>8</v>
      </c>
      <c r="J29" s="63">
        <v>10.819656275870853</v>
      </c>
    </row>
    <row r="30" spans="1:10" ht="14.5" customHeight="1">
      <c r="A30" s="54" t="s">
        <v>13</v>
      </c>
      <c r="B30" s="62">
        <v>3.5784574468085109</v>
      </c>
      <c r="C30" s="62">
        <v>3.7531899042802963</v>
      </c>
      <c r="D30" s="62">
        <v>8.6174242424242422</v>
      </c>
      <c r="E30" s="62">
        <v>8.050703291447455</v>
      </c>
      <c r="F30" s="62">
        <v>6.5280301237406171</v>
      </c>
      <c r="G30" s="62">
        <v>8.1</v>
      </c>
      <c r="H30" s="62">
        <v>5.5</v>
      </c>
      <c r="I30" s="62">
        <v>7.8</v>
      </c>
      <c r="J30" s="62">
        <v>6.8250000000000002</v>
      </c>
    </row>
    <row r="31" spans="1:10" ht="14.5" customHeight="1">
      <c r="A31" s="57" t="s">
        <v>17</v>
      </c>
      <c r="B31" s="61">
        <v>3.6990909090909092</v>
      </c>
      <c r="C31" s="61">
        <v>3.7705078125000004</v>
      </c>
      <c r="D31" s="61">
        <v>8.6224489795918373</v>
      </c>
      <c r="E31" s="61">
        <v>8.3509933774834444</v>
      </c>
      <c r="F31" s="61">
        <v>5.4695121951219514</v>
      </c>
      <c r="G31" s="61">
        <v>8</v>
      </c>
      <c r="H31" s="61">
        <v>4.4000000000000004</v>
      </c>
      <c r="I31" s="61">
        <v>8.1999999999999993</v>
      </c>
      <c r="J31" s="61">
        <v>7.4265505984766049</v>
      </c>
    </row>
    <row r="32" spans="1:10" ht="14.5" customHeight="1">
      <c r="A32" s="58" t="s">
        <v>18</v>
      </c>
      <c r="B32" s="62">
        <v>5.1241687133950506</v>
      </c>
      <c r="C32" s="62">
        <v>5.2254637320044299</v>
      </c>
      <c r="D32" s="62">
        <v>8.7035775127768318</v>
      </c>
      <c r="E32" s="62">
        <v>8.7398463804713806</v>
      </c>
      <c r="F32" s="62">
        <v>7.0441513761467887</v>
      </c>
      <c r="G32" s="62">
        <v>8.3000000000000007</v>
      </c>
      <c r="H32" s="62">
        <v>6.2</v>
      </c>
      <c r="I32" s="62">
        <v>7.8</v>
      </c>
      <c r="J32" s="62">
        <v>10.2141</v>
      </c>
    </row>
    <row r="33" spans="1:10" ht="14.5" customHeight="1">
      <c r="A33" s="57" t="s">
        <v>19</v>
      </c>
      <c r="B33" s="61">
        <v>3.9535294117647064</v>
      </c>
      <c r="C33" s="61">
        <v>4.1072106261859584</v>
      </c>
      <c r="D33" s="61">
        <v>8.4375</v>
      </c>
      <c r="E33" s="61">
        <v>8.1931524249422623</v>
      </c>
      <c r="F33" s="61">
        <v>5.625</v>
      </c>
      <c r="G33" s="61">
        <v>8.1</v>
      </c>
      <c r="H33" s="61">
        <v>4.7</v>
      </c>
      <c r="I33" s="61">
        <v>7.1</v>
      </c>
      <c r="J33" s="61">
        <v>6.0030000000000001</v>
      </c>
    </row>
    <row r="34" spans="1:10" ht="14.5" customHeight="1">
      <c r="A34" s="58" t="s">
        <v>20</v>
      </c>
      <c r="B34" s="62">
        <v>3.2853260869565215</v>
      </c>
      <c r="C34" s="62">
        <v>3.308589607635207</v>
      </c>
      <c r="D34" s="62">
        <v>7.7268245714496828</v>
      </c>
      <c r="E34" s="62">
        <v>8.1087500000000006</v>
      </c>
      <c r="F34" s="62">
        <v>3.7681159420289854</v>
      </c>
      <c r="G34" s="62">
        <v>7</v>
      </c>
      <c r="H34" s="62">
        <v>3.5</v>
      </c>
      <c r="I34" s="62">
        <v>6.1</v>
      </c>
      <c r="J34" s="62">
        <v>6.1999528968440893</v>
      </c>
    </row>
    <row r="35" spans="1:10" ht="14.5" customHeight="1">
      <c r="A35" s="57" t="s">
        <v>21</v>
      </c>
      <c r="B35" s="61">
        <v>3.6422413793103448</v>
      </c>
      <c r="C35" s="61">
        <v>3.8342696629213484</v>
      </c>
      <c r="D35" s="61">
        <v>9.0981507823613086</v>
      </c>
      <c r="E35" s="61">
        <v>7.8300803093396789</v>
      </c>
      <c r="F35" s="61">
        <v>6.9927113702623913</v>
      </c>
      <c r="G35" s="61">
        <v>8</v>
      </c>
      <c r="H35" s="61">
        <v>6.5</v>
      </c>
      <c r="I35" s="61">
        <v>8.1999999999999993</v>
      </c>
      <c r="J35" s="61">
        <v>8.0850933202357567</v>
      </c>
    </row>
    <row r="36" spans="1:10" ht="14.5" customHeight="1">
      <c r="A36" s="58" t="s">
        <v>22</v>
      </c>
      <c r="B36" s="64">
        <v>3.8207337973949271</v>
      </c>
      <c r="C36" s="64">
        <v>3.8639832916571946</v>
      </c>
      <c r="D36" s="64">
        <v>9.8003876103566441</v>
      </c>
      <c r="E36" s="64">
        <v>9.2343936381709746</v>
      </c>
      <c r="F36" s="64">
        <v>7.5819078947368421</v>
      </c>
      <c r="G36" s="64">
        <v>9.1999999999999993</v>
      </c>
      <c r="H36" s="64">
        <v>5.9</v>
      </c>
      <c r="I36" s="64">
        <v>8.9</v>
      </c>
      <c r="J36" s="64">
        <v>9.2443296237413897</v>
      </c>
    </row>
    <row r="37" spans="1:10" ht="14.5" customHeight="1">
      <c r="A37" s="57" t="s">
        <v>23</v>
      </c>
      <c r="B37" s="61">
        <v>3.5884567929538171</v>
      </c>
      <c r="C37" s="61">
        <v>4.0013513513513512</v>
      </c>
      <c r="D37" s="61">
        <v>8.76190451458619</v>
      </c>
      <c r="E37" s="61">
        <v>8.2010309278350526</v>
      </c>
      <c r="F37" s="61">
        <v>6.916256157635468</v>
      </c>
      <c r="G37" s="61">
        <v>8.1999999999999993</v>
      </c>
      <c r="H37" s="61">
        <v>6.4</v>
      </c>
      <c r="I37" s="61">
        <v>7.4</v>
      </c>
      <c r="J37" s="61">
        <v>6.25</v>
      </c>
    </row>
    <row r="38" spans="1:10" ht="14.5" customHeight="1">
      <c r="A38" s="58" t="s">
        <v>24</v>
      </c>
      <c r="B38" s="62">
        <v>3.0089901477832512</v>
      </c>
      <c r="C38" s="62">
        <v>3.0642857142857141</v>
      </c>
      <c r="D38" s="62">
        <v>7.3125</v>
      </c>
      <c r="E38" s="62">
        <v>7.3703072272215975</v>
      </c>
      <c r="F38" s="62">
        <v>6.2734954526153421</v>
      </c>
      <c r="G38" s="62">
        <v>7.2</v>
      </c>
      <c r="H38" s="62">
        <v>4.8</v>
      </c>
      <c r="I38" s="62">
        <v>6.6</v>
      </c>
      <c r="J38" s="62">
        <v>7.125</v>
      </c>
    </row>
    <row r="39" spans="1:10" ht="14.5" customHeight="1">
      <c r="A39" s="57" t="s">
        <v>25</v>
      </c>
      <c r="B39" s="61">
        <v>3.7499999999999996</v>
      </c>
      <c r="C39" s="61">
        <v>3.85851063829787</v>
      </c>
      <c r="D39" s="61">
        <v>8.7561290322580643</v>
      </c>
      <c r="E39" s="61">
        <v>8.5753412969283289</v>
      </c>
      <c r="F39" s="61">
        <v>5.5669092966981495</v>
      </c>
      <c r="G39" s="61">
        <v>8.5</v>
      </c>
      <c r="H39" s="61">
        <v>4.2</v>
      </c>
      <c r="I39" s="61">
        <v>8.4</v>
      </c>
      <c r="J39" s="61">
        <v>6.6304131355932201</v>
      </c>
    </row>
    <row r="40" spans="1:10" ht="14.5" customHeight="1">
      <c r="A40" s="58" t="s">
        <v>26</v>
      </c>
      <c r="B40" s="62">
        <v>3.5747051114023591</v>
      </c>
      <c r="C40" s="62">
        <v>3.6035087719298247</v>
      </c>
      <c r="D40" s="62">
        <v>9.5625</v>
      </c>
      <c r="E40" s="62">
        <v>10.016842105263159</v>
      </c>
      <c r="F40" s="62">
        <v>7.709602649006623</v>
      </c>
      <c r="G40" s="62">
        <v>10.199999999999999</v>
      </c>
      <c r="H40" s="62">
        <v>5.9</v>
      </c>
      <c r="I40" s="62">
        <v>12.5</v>
      </c>
      <c r="J40" s="62">
        <v>8.9215686274509807</v>
      </c>
    </row>
    <row r="41" spans="1:10" ht="14.5" customHeight="1">
      <c r="A41" s="53" t="s">
        <v>14</v>
      </c>
      <c r="B41" s="61">
        <v>6.1177098795508398</v>
      </c>
      <c r="C41" s="61">
        <v>6.5</v>
      </c>
      <c r="D41" s="61">
        <v>12.284999999999998</v>
      </c>
      <c r="E41" s="61">
        <v>11.181547619047619</v>
      </c>
      <c r="F41" s="61">
        <v>8.9836824835941442</v>
      </c>
      <c r="G41" s="61">
        <v>11.1</v>
      </c>
      <c r="H41" s="61">
        <v>8.1</v>
      </c>
      <c r="I41" s="61">
        <v>12.3</v>
      </c>
      <c r="J41" s="61">
        <v>14.380842391304348</v>
      </c>
    </row>
    <row r="42" spans="1:10" ht="14.5" customHeight="1">
      <c r="A42" s="58" t="s">
        <v>27</v>
      </c>
      <c r="B42" s="64">
        <v>5.8391866913123849</v>
      </c>
      <c r="C42" s="64">
        <v>6.1078395953757232</v>
      </c>
      <c r="D42" s="64">
        <v>8.8117559523809526</v>
      </c>
      <c r="E42" s="64">
        <v>8.9649260382062916</v>
      </c>
      <c r="F42" s="64">
        <v>7.4285714285714288</v>
      </c>
      <c r="G42" s="64">
        <v>8.5</v>
      </c>
      <c r="H42" s="64">
        <v>7.1</v>
      </c>
      <c r="I42" s="64">
        <v>7.4</v>
      </c>
      <c r="J42" s="64" t="s">
        <v>81</v>
      </c>
    </row>
    <row r="43" spans="1:10" ht="14.5" customHeight="1">
      <c r="A43" s="57" t="s">
        <v>28</v>
      </c>
      <c r="B43" s="61">
        <v>6.3030964109781848</v>
      </c>
      <c r="C43" s="61">
        <v>6.6857142857142851</v>
      </c>
      <c r="D43" s="61">
        <v>11.567045454545454</v>
      </c>
      <c r="E43" s="61">
        <v>10.758620689655199</v>
      </c>
      <c r="F43" s="61">
        <v>8.806451612903226</v>
      </c>
      <c r="G43" s="61">
        <v>10.5</v>
      </c>
      <c r="H43" s="61">
        <v>8.1999999999999993</v>
      </c>
      <c r="I43" s="61">
        <v>10.4</v>
      </c>
      <c r="J43" s="61">
        <v>11.192373853211008</v>
      </c>
    </row>
    <row r="44" spans="1:10" ht="14.5" customHeight="1">
      <c r="A44" s="58" t="s">
        <v>29</v>
      </c>
      <c r="B44" s="62">
        <v>6</v>
      </c>
      <c r="C44" s="62">
        <v>6.25</v>
      </c>
      <c r="D44" s="62">
        <v>14.051577990746861</v>
      </c>
      <c r="E44" s="62">
        <v>13.183098591549296</v>
      </c>
      <c r="F44" s="62">
        <v>10.116341911764707</v>
      </c>
      <c r="G44" s="62">
        <v>12.6</v>
      </c>
      <c r="H44" s="62">
        <v>7.6</v>
      </c>
      <c r="I44" s="62">
        <v>12.9</v>
      </c>
      <c r="J44" s="62">
        <v>13.855263157894736</v>
      </c>
    </row>
    <row r="45" spans="1:10" ht="14.5" customHeight="1">
      <c r="A45" s="57" t="s">
        <v>30</v>
      </c>
      <c r="B45" s="61">
        <v>6.4384615384615387</v>
      </c>
      <c r="C45" s="61">
        <v>6.7947159090909093</v>
      </c>
      <c r="D45" s="61">
        <v>13.53529411764706</v>
      </c>
      <c r="E45" s="61">
        <v>12.451380557153422</v>
      </c>
      <c r="F45" s="61">
        <v>10.332532394517028</v>
      </c>
      <c r="G45" s="61">
        <v>12.3</v>
      </c>
      <c r="H45" s="61">
        <v>8.9</v>
      </c>
      <c r="I45" s="61">
        <v>12.9</v>
      </c>
      <c r="J45" s="61">
        <v>15.436592178770951</v>
      </c>
    </row>
    <row r="46" spans="1:10" ht="14.5" customHeight="1">
      <c r="A46" s="58" t="s">
        <v>31</v>
      </c>
      <c r="B46" s="62">
        <v>6.330223880597015</v>
      </c>
      <c r="C46" s="62">
        <v>6.6672794117647101</v>
      </c>
      <c r="D46" s="62">
        <v>11.877272727272727</v>
      </c>
      <c r="E46" s="62">
        <v>10.864285714285714</v>
      </c>
      <c r="F46" s="62">
        <v>9.0142556941431664</v>
      </c>
      <c r="G46" s="62">
        <v>10.8</v>
      </c>
      <c r="H46" s="62">
        <v>8.4</v>
      </c>
      <c r="I46" s="62">
        <v>10.6</v>
      </c>
      <c r="J46" s="62">
        <v>16.97443548387097</v>
      </c>
    </row>
    <row r="47" spans="1:10" ht="14.5" customHeight="1">
      <c r="A47" s="57" t="s">
        <v>32</v>
      </c>
      <c r="B47" s="61">
        <v>5.3265925327837431</v>
      </c>
      <c r="C47" s="61">
        <v>5.9290540540540544</v>
      </c>
      <c r="D47" s="61">
        <v>11.408363841524572</v>
      </c>
      <c r="E47" s="61">
        <v>10.385417407381071</v>
      </c>
      <c r="F47" s="61">
        <v>9.0313888888888876</v>
      </c>
      <c r="G47" s="61">
        <v>10.3</v>
      </c>
      <c r="H47" s="61">
        <v>8.5</v>
      </c>
      <c r="I47" s="61">
        <v>12.9</v>
      </c>
      <c r="J47" s="61">
        <v>10.446428571428571</v>
      </c>
    </row>
    <row r="48" spans="1:10" s="27" customFormat="1" ht="14.5" customHeight="1">
      <c r="A48" s="26"/>
      <c r="B48" s="101" t="s">
        <v>52</v>
      </c>
      <c r="C48" s="101"/>
      <c r="D48" s="101"/>
      <c r="E48" s="101"/>
      <c r="F48" s="101"/>
      <c r="G48" s="101"/>
      <c r="H48" s="101"/>
      <c r="I48" s="101"/>
      <c r="J48" s="101"/>
    </row>
    <row r="49" spans="1:10" ht="14.5" customHeight="1">
      <c r="A49" s="43" t="s">
        <v>7</v>
      </c>
      <c r="B49" s="50">
        <f>B29-B9</f>
        <v>-0.51650943396226356</v>
      </c>
      <c r="C49" s="50">
        <f t="shared" ref="C49:J49" si="0">C29-C9</f>
        <v>-0.48750000000000071</v>
      </c>
      <c r="D49" s="50">
        <f t="shared" si="0"/>
        <v>-0.47586370672670952</v>
      </c>
      <c r="E49" s="50">
        <f t="shared" si="0"/>
        <v>-0.52573529411764675</v>
      </c>
      <c r="F49" s="50">
        <f t="shared" si="0"/>
        <v>-0.80637831478360322</v>
      </c>
      <c r="G49" s="50">
        <f t="shared" ref="G49:H49" si="1">G29-G9</f>
        <v>-0.5</v>
      </c>
      <c r="H49" s="50">
        <f t="shared" si="1"/>
        <v>-0.70000000000000018</v>
      </c>
      <c r="I49" s="50">
        <f t="shared" ref="I49" si="2">I29-I9</f>
        <v>-0.40000000000000036</v>
      </c>
      <c r="J49" s="50">
        <f t="shared" si="0"/>
        <v>0.19390777287684102</v>
      </c>
    </row>
    <row r="50" spans="1:10" ht="14.5" customHeight="1">
      <c r="A50" s="54" t="s">
        <v>13</v>
      </c>
      <c r="B50" s="39">
        <f t="shared" ref="B50:J50" si="3">B30-B10</f>
        <v>-0.3106150968094874</v>
      </c>
      <c r="C50" s="39">
        <f t="shared" si="3"/>
        <v>-0.2865044257442384</v>
      </c>
      <c r="D50" s="39">
        <f t="shared" si="3"/>
        <v>-0.61195964383168366</v>
      </c>
      <c r="E50" s="39">
        <f t="shared" si="3"/>
        <v>-0.51747852673436334</v>
      </c>
      <c r="F50" s="39">
        <f t="shared" si="3"/>
        <v>-0.86838381068561343</v>
      </c>
      <c r="G50" s="39">
        <f t="shared" ref="G50:H50" si="4">G30-G10</f>
        <v>-0.5</v>
      </c>
      <c r="H50" s="39">
        <f t="shared" si="4"/>
        <v>-0.70000000000000018</v>
      </c>
      <c r="I50" s="39">
        <f t="shared" ref="I50" si="5">I30-I10</f>
        <v>-0.50000000000000089</v>
      </c>
      <c r="J50" s="39">
        <f t="shared" si="3"/>
        <v>-0.17499999999999982</v>
      </c>
    </row>
    <row r="51" spans="1:10" ht="14.5" customHeight="1">
      <c r="A51" s="57" t="s">
        <v>17</v>
      </c>
      <c r="B51" s="38">
        <f t="shared" ref="B51:J51" si="6">B31-B11</f>
        <v>-0.30338418946164758</v>
      </c>
      <c r="C51" s="38">
        <f t="shared" si="6"/>
        <v>-0.28832855113635913</v>
      </c>
      <c r="D51" s="38">
        <f t="shared" si="6"/>
        <v>-0.43815708101422324</v>
      </c>
      <c r="E51" s="38">
        <f t="shared" si="6"/>
        <v>-0.67584061674871165</v>
      </c>
      <c r="F51" s="38">
        <f t="shared" si="6"/>
        <v>-0.78048780487804859</v>
      </c>
      <c r="G51" s="38">
        <f t="shared" ref="G51:H51" si="7">G31-G11</f>
        <v>-0.59999999999999964</v>
      </c>
      <c r="H51" s="38">
        <f t="shared" si="7"/>
        <v>-0.79999999999999982</v>
      </c>
      <c r="I51" s="38">
        <f t="shared" ref="I51" si="8">I31-I11</f>
        <v>1.1999999999999993</v>
      </c>
      <c r="J51" s="38">
        <f t="shared" si="6"/>
        <v>0.62422501708125644</v>
      </c>
    </row>
    <row r="52" spans="1:10" ht="14.5" customHeight="1">
      <c r="A52" s="58" t="s">
        <v>18</v>
      </c>
      <c r="B52" s="39">
        <f t="shared" ref="B52:J52" si="9">B32-B12</f>
        <v>-0.58056682024384276</v>
      </c>
      <c r="C52" s="39">
        <f t="shared" si="9"/>
        <v>-0.47927180163446348</v>
      </c>
      <c r="D52" s="39">
        <f t="shared" si="9"/>
        <v>-0.66119229543678415</v>
      </c>
      <c r="E52" s="39">
        <f t="shared" si="9"/>
        <v>-0.94921611952861973</v>
      </c>
      <c r="F52" s="39">
        <f t="shared" si="9"/>
        <v>-0.98007159189640358</v>
      </c>
      <c r="G52" s="39">
        <f t="shared" ref="G52:H52" si="10">G32-G12</f>
        <v>-1.2999999999999989</v>
      </c>
      <c r="H52" s="39">
        <f t="shared" si="10"/>
        <v>-0.89999999999999947</v>
      </c>
      <c r="I52" s="39">
        <f t="shared" ref="I52" si="11">I32-I12</f>
        <v>-1.7999999999999998</v>
      </c>
      <c r="J52" s="39">
        <f t="shared" si="9"/>
        <v>2.6926714285714288</v>
      </c>
    </row>
    <row r="53" spans="1:10" ht="14.5" customHeight="1">
      <c r="A53" s="57" t="s">
        <v>19</v>
      </c>
      <c r="B53" s="38">
        <f t="shared" ref="B53:J53" si="12">B33-B13</f>
        <v>-0.28027520332891953</v>
      </c>
      <c r="C53" s="38">
        <f t="shared" si="12"/>
        <v>-0.30379355715963552</v>
      </c>
      <c r="D53" s="38">
        <f t="shared" si="12"/>
        <v>-0.37843110871905061</v>
      </c>
      <c r="E53" s="38">
        <f t="shared" si="12"/>
        <v>-0.32656230305419953</v>
      </c>
      <c r="F53" s="38">
        <f t="shared" si="12"/>
        <v>-1.18870983935743</v>
      </c>
      <c r="G53" s="38">
        <f t="shared" ref="G53:H53" si="13">G33-G13</f>
        <v>-0.30000000000000071</v>
      </c>
      <c r="H53" s="38">
        <f t="shared" si="13"/>
        <v>-0.70000000000000018</v>
      </c>
      <c r="I53" s="38">
        <f t="shared" ref="I53" si="14">I33-I13</f>
        <v>0.19999999999999929</v>
      </c>
      <c r="J53" s="38">
        <f t="shared" si="12"/>
        <v>-0.15713152700520361</v>
      </c>
    </row>
    <row r="54" spans="1:10" ht="14.5" customHeight="1">
      <c r="A54" s="58" t="s">
        <v>20</v>
      </c>
      <c r="B54" s="39">
        <f t="shared" ref="B54:J54" si="15">B34-B14</f>
        <v>7.1040372670807539E-2</v>
      </c>
      <c r="C54" s="39">
        <f t="shared" si="15"/>
        <v>0.11555455228465394</v>
      </c>
      <c r="D54" s="39">
        <f t="shared" si="15"/>
        <v>-0.37538131090325777</v>
      </c>
      <c r="E54" s="39">
        <f t="shared" si="15"/>
        <v>0.49235594293672236</v>
      </c>
      <c r="F54" s="39">
        <f t="shared" si="15"/>
        <v>0.10168312591805773</v>
      </c>
      <c r="G54" s="39">
        <f t="shared" ref="G54:H54" si="16">G34-G14</f>
        <v>0.5</v>
      </c>
      <c r="H54" s="39">
        <f t="shared" si="16"/>
        <v>0.10000000000000009</v>
      </c>
      <c r="I54" s="39">
        <f t="shared" ref="I54" si="17">I34-I14</f>
        <v>-2.5999999999999996</v>
      </c>
      <c r="J54" s="39">
        <f t="shared" si="15"/>
        <v>-0.33042093493161229</v>
      </c>
    </row>
    <row r="55" spans="1:10" ht="14.5" customHeight="1">
      <c r="A55" s="57" t="s">
        <v>21</v>
      </c>
      <c r="B55" s="38">
        <f t="shared" ref="B55:J55" si="18">B35-B15</f>
        <v>-7.9655576193168098E-2</v>
      </c>
      <c r="C55" s="38">
        <f t="shared" si="18"/>
        <v>-3.6414752635586911E-2</v>
      </c>
      <c r="D55" s="38">
        <f t="shared" si="18"/>
        <v>-0.65184921763869141</v>
      </c>
      <c r="E55" s="38">
        <f t="shared" si="18"/>
        <v>-0.51028113644345385</v>
      </c>
      <c r="F55" s="38">
        <f t="shared" si="18"/>
        <v>-0.54884019511514026</v>
      </c>
      <c r="G55" s="38">
        <f t="shared" ref="G55:H55" si="19">G35-G15</f>
        <v>-0.69999999999999929</v>
      </c>
      <c r="H55" s="38">
        <f t="shared" si="19"/>
        <v>-0.20000000000000018</v>
      </c>
      <c r="I55" s="38">
        <f t="shared" ref="I55" si="20">I35-I15</f>
        <v>-0.70000000000000107</v>
      </c>
      <c r="J55" s="38">
        <f t="shared" si="18"/>
        <v>4.7890242722518295E-2</v>
      </c>
    </row>
    <row r="56" spans="1:10" ht="14.5" customHeight="1">
      <c r="A56" s="58" t="s">
        <v>22</v>
      </c>
      <c r="B56" s="51">
        <f t="shared" ref="B56:J56" si="21">B36-B16</f>
        <v>-0.25451400035730076</v>
      </c>
      <c r="C56" s="51">
        <f t="shared" si="21"/>
        <v>-0.32980455944440212</v>
      </c>
      <c r="D56" s="51">
        <f t="shared" si="21"/>
        <v>-0.21117224723125005</v>
      </c>
      <c r="E56" s="51">
        <f t="shared" si="21"/>
        <v>-9.3128450011846553E-2</v>
      </c>
      <c r="F56" s="51">
        <f t="shared" si="21"/>
        <v>-0.31209978458345589</v>
      </c>
      <c r="G56" s="51">
        <f t="shared" ref="G56:H56" si="22">G36-G16</f>
        <v>-0.10000000000000142</v>
      </c>
      <c r="H56" s="51">
        <f t="shared" si="22"/>
        <v>-0.29999999999999982</v>
      </c>
      <c r="I56" s="51">
        <f t="shared" ref="I56" si="23">I36-I16</f>
        <v>0.5</v>
      </c>
      <c r="J56" s="51">
        <f t="shared" si="21"/>
        <v>0.69288174729351226</v>
      </c>
    </row>
    <row r="57" spans="1:10" ht="14.5" customHeight="1">
      <c r="A57" s="57" t="s">
        <v>23</v>
      </c>
      <c r="B57" s="50">
        <f t="shared" ref="B57:J57" si="24">B37-B17</f>
        <v>-0.40231367253574968</v>
      </c>
      <c r="C57" s="50">
        <f t="shared" si="24"/>
        <v>-0.56592439615695422</v>
      </c>
      <c r="D57" s="50">
        <f t="shared" si="24"/>
        <v>-0.93473348385008848</v>
      </c>
      <c r="E57" s="50">
        <f t="shared" si="24"/>
        <v>-0.51133724090895605</v>
      </c>
      <c r="F57" s="50">
        <f t="shared" si="24"/>
        <v>-0.81374384236453157</v>
      </c>
      <c r="G57" s="50">
        <f t="shared" ref="G57:H57" si="25">G37-G17</f>
        <v>-0.60000000000000142</v>
      </c>
      <c r="H57" s="50">
        <f t="shared" si="25"/>
        <v>-0.89999999999999947</v>
      </c>
      <c r="I57" s="50">
        <f t="shared" ref="I57" si="26">I37-I17</f>
        <v>-1</v>
      </c>
      <c r="J57" s="50">
        <f t="shared" si="24"/>
        <v>-0.37420382165605037</v>
      </c>
    </row>
    <row r="58" spans="1:10" ht="14.5" customHeight="1">
      <c r="A58" s="58" t="s">
        <v>24</v>
      </c>
      <c r="B58" s="39">
        <f t="shared" ref="B58:J58" si="27">B38-B18</f>
        <v>-0.4508235437245478</v>
      </c>
      <c r="C58" s="39">
        <f t="shared" si="27"/>
        <v>-0.45654761904761942</v>
      </c>
      <c r="D58" s="39">
        <f t="shared" si="27"/>
        <v>-1.2599195321550258</v>
      </c>
      <c r="E58" s="39">
        <f t="shared" si="27"/>
        <v>-1.0117823250172089</v>
      </c>
      <c r="F58" s="39">
        <f t="shared" si="27"/>
        <v>-1.2164662744952404</v>
      </c>
      <c r="G58" s="39">
        <f t="shared" ref="G58:H58" si="28">G38-G18</f>
        <v>-1.1000000000000005</v>
      </c>
      <c r="H58" s="39">
        <f t="shared" si="28"/>
        <v>-1.4000000000000004</v>
      </c>
      <c r="I58" s="39">
        <f t="shared" ref="I58" si="29">I38-I18</f>
        <v>-1.1000000000000005</v>
      </c>
      <c r="J58" s="39">
        <f t="shared" si="27"/>
        <v>-0.81992792430936845</v>
      </c>
    </row>
    <row r="59" spans="1:10" ht="14.5" customHeight="1">
      <c r="A59" s="57" t="s">
        <v>25</v>
      </c>
      <c r="B59" s="38">
        <f t="shared" ref="B59:J59" si="30">B39-B19</f>
        <v>-0.25242424242424244</v>
      </c>
      <c r="C59" s="38">
        <f t="shared" si="30"/>
        <v>-0.23035950653425674</v>
      </c>
      <c r="D59" s="38">
        <f t="shared" si="30"/>
        <v>-0.28137096774193537</v>
      </c>
      <c r="E59" s="38">
        <f t="shared" si="30"/>
        <v>-0.22300823270254</v>
      </c>
      <c r="F59" s="38">
        <f t="shared" si="30"/>
        <v>-1.4934355308880569</v>
      </c>
      <c r="G59" s="38">
        <f t="shared" ref="G59:H59" si="31">G39-G19</f>
        <v>-0.19999999999999929</v>
      </c>
      <c r="H59" s="38">
        <f t="shared" si="31"/>
        <v>-0.59999999999999964</v>
      </c>
      <c r="I59" s="38">
        <f t="shared" ref="I59" si="32">I39-I19</f>
        <v>-0.19999999999999929</v>
      </c>
      <c r="J59" s="38">
        <f t="shared" si="30"/>
        <v>-0.1820868644067799</v>
      </c>
    </row>
    <row r="60" spans="1:10" ht="14.5" customHeight="1">
      <c r="A60" s="58" t="s">
        <v>26</v>
      </c>
      <c r="B60" s="39">
        <f t="shared" ref="B60:J60" si="33">B40-B20</f>
        <v>-5.1410960026212038E-2</v>
      </c>
      <c r="C60" s="39">
        <f t="shared" si="33"/>
        <v>-0.13448878701530109</v>
      </c>
      <c r="D60" s="39">
        <f t="shared" si="33"/>
        <v>-0.44164691943127821</v>
      </c>
      <c r="E60" s="39">
        <f t="shared" si="33"/>
        <v>0.45653082121646626</v>
      </c>
      <c r="F60" s="39">
        <f t="shared" si="33"/>
        <v>-0.12039735099337712</v>
      </c>
      <c r="G60" s="39">
        <f t="shared" ref="G60:H60" si="34">G40-G20</f>
        <v>0.29999999999999893</v>
      </c>
      <c r="H60" s="39">
        <f t="shared" si="34"/>
        <v>-0.39999999999999947</v>
      </c>
      <c r="I60" s="39">
        <f t="shared" ref="I60" si="35">I40-I20</f>
        <v>3.5999999999999996</v>
      </c>
      <c r="J60" s="39">
        <f t="shared" si="33"/>
        <v>1.2965686274509807</v>
      </c>
    </row>
    <row r="61" spans="1:10" ht="14.5" customHeight="1">
      <c r="A61" s="53" t="s">
        <v>14</v>
      </c>
      <c r="B61" s="38">
        <f t="shared" ref="B61:J61" si="36">B41-B21</f>
        <v>-0.23638135868232535</v>
      </c>
      <c r="C61" s="38">
        <f t="shared" si="36"/>
        <v>-0.30150602409638516</v>
      </c>
      <c r="D61" s="38">
        <f t="shared" si="36"/>
        <v>-0.53632243684992886</v>
      </c>
      <c r="E61" s="38">
        <f t="shared" si="36"/>
        <v>-0.62696301925025466</v>
      </c>
      <c r="F61" s="38">
        <f t="shared" si="36"/>
        <v>-0.83067465303883026</v>
      </c>
      <c r="G61" s="38">
        <f t="shared" ref="G61:H61" si="37">G41-G21</f>
        <v>-0.70000000000000107</v>
      </c>
      <c r="H61" s="38">
        <f t="shared" si="37"/>
        <v>-0.90000000000000036</v>
      </c>
      <c r="I61" s="38">
        <f t="shared" ref="I61" si="38">I41-I21</f>
        <v>0.10000000000000142</v>
      </c>
      <c r="J61" s="38">
        <f t="shared" si="36"/>
        <v>0.12677869975600942</v>
      </c>
    </row>
    <row r="62" spans="1:10" ht="14.5" customHeight="1">
      <c r="A62" s="58" t="s">
        <v>27</v>
      </c>
      <c r="B62" s="39">
        <f t="shared" ref="B62:F62" si="39">B42-B22</f>
        <v>0.56847989948466537</v>
      </c>
      <c r="C62" s="39">
        <f t="shared" si="39"/>
        <v>0.83186119946186299</v>
      </c>
      <c r="D62" s="39">
        <f t="shared" si="39"/>
        <v>0.35542662186825957</v>
      </c>
      <c r="E62" s="39">
        <f t="shared" si="39"/>
        <v>1.1267891365078864</v>
      </c>
      <c r="F62" s="39">
        <f t="shared" si="39"/>
        <v>0.69079806873047378</v>
      </c>
      <c r="G62" s="39">
        <f t="shared" ref="G62:H62" si="40">G42-G22</f>
        <v>1.2000000000000002</v>
      </c>
      <c r="H62" s="39">
        <f t="shared" si="40"/>
        <v>1.1999999999999993</v>
      </c>
      <c r="I62" s="39" t="s">
        <v>81</v>
      </c>
      <c r="J62" s="39" t="s">
        <v>81</v>
      </c>
    </row>
    <row r="63" spans="1:10" ht="14.5" customHeight="1">
      <c r="A63" s="57" t="s">
        <v>28</v>
      </c>
      <c r="B63" s="38">
        <f t="shared" ref="B63:J63" si="41">B43-B23</f>
        <v>-0.30007819219641885</v>
      </c>
      <c r="C63" s="38">
        <f t="shared" si="41"/>
        <v>-0.38221776126558105</v>
      </c>
      <c r="D63" s="38">
        <f t="shared" si="41"/>
        <v>-2.2577186963946616E-2</v>
      </c>
      <c r="E63" s="38">
        <f t="shared" si="41"/>
        <v>-0.26307805272285023</v>
      </c>
      <c r="F63" s="38">
        <f t="shared" si="41"/>
        <v>-0.59533410138248932</v>
      </c>
      <c r="G63" s="38">
        <f t="shared" ref="G63:H63" si="42">G43-G23</f>
        <v>-0.19999999999999929</v>
      </c>
      <c r="H63" s="38">
        <f t="shared" si="42"/>
        <v>-0.60000000000000142</v>
      </c>
      <c r="I63" s="38">
        <f t="shared" ref="I63" si="43">I43-I23</f>
        <v>0.40000000000000036</v>
      </c>
      <c r="J63" s="38">
        <f t="shared" si="41"/>
        <v>0.22557073819503337</v>
      </c>
    </row>
    <row r="64" spans="1:10" ht="14.5" customHeight="1">
      <c r="A64" s="58" t="s">
        <v>29</v>
      </c>
      <c r="B64" s="51">
        <f t="shared" ref="B64:J64" si="44">B44-B24</f>
        <v>-0.10520421607378161</v>
      </c>
      <c r="C64" s="51">
        <f t="shared" si="44"/>
        <v>-8.7500000000000355E-2</v>
      </c>
      <c r="D64" s="51">
        <f t="shared" si="44"/>
        <v>-0.61862068474982834</v>
      </c>
      <c r="E64" s="51">
        <f t="shared" si="44"/>
        <v>-1.8300617858091943</v>
      </c>
      <c r="F64" s="51">
        <f>F44-F24</f>
        <v>-1.0736580882352929</v>
      </c>
      <c r="G64" s="51">
        <f t="shared" ref="G64:H64" si="45">G44-G24</f>
        <v>-1.0999999999999996</v>
      </c>
      <c r="H64" s="51">
        <f t="shared" si="45"/>
        <v>-1.3000000000000007</v>
      </c>
      <c r="I64" s="51">
        <f t="shared" ref="I64" si="46">I44-I24</f>
        <v>-0.29999999999999893</v>
      </c>
      <c r="J64" s="51">
        <f t="shared" si="44"/>
        <v>-0.28223684210526301</v>
      </c>
    </row>
    <row r="65" spans="1:10" ht="14.5" customHeight="1">
      <c r="A65" s="57" t="s">
        <v>30</v>
      </c>
      <c r="B65" s="38">
        <f t="shared" ref="B65:J65" si="47">B45-B25</f>
        <v>-0.13338140242756769</v>
      </c>
      <c r="C65" s="38">
        <f t="shared" si="47"/>
        <v>-0.17634440219313774</v>
      </c>
      <c r="D65" s="38">
        <f t="shared" si="47"/>
        <v>-0.12877032818108347</v>
      </c>
      <c r="E65" s="38">
        <f t="shared" si="47"/>
        <v>-0.25408819284657724</v>
      </c>
      <c r="F65" s="38">
        <f t="shared" si="47"/>
        <v>-0.16195317059353798</v>
      </c>
      <c r="G65" s="38">
        <f t="shared" ref="G65:H65" si="48">G45-G25</f>
        <v>-0.39999999999999858</v>
      </c>
      <c r="H65" s="38">
        <f t="shared" si="48"/>
        <v>-0.40000000000000036</v>
      </c>
      <c r="I65" s="38">
        <f t="shared" ref="I65" si="49">I45-I25</f>
        <v>-9.9999999999999645E-2</v>
      </c>
      <c r="J65" s="38">
        <f t="shared" si="47"/>
        <v>0.23806276700624451</v>
      </c>
    </row>
    <row r="66" spans="1:10" ht="14.5" customHeight="1">
      <c r="A66" s="58" t="s">
        <v>31</v>
      </c>
      <c r="B66" s="39">
        <f t="shared" ref="B66:J66" si="50">B46-B26</f>
        <v>-0.57440111940298522</v>
      </c>
      <c r="C66" s="39">
        <f t="shared" si="50"/>
        <v>-0.59023938522777097</v>
      </c>
      <c r="D66" s="39">
        <f t="shared" si="50"/>
        <v>-0.62463566967383777</v>
      </c>
      <c r="E66" s="39">
        <f t="shared" si="50"/>
        <v>-0.76341373775120935</v>
      </c>
      <c r="F66" s="39">
        <f t="shared" si="50"/>
        <v>-0.96159961590672793</v>
      </c>
      <c r="G66" s="39">
        <f t="shared" ref="G66:H66" si="51">G46-G26</f>
        <v>-0.39999999999999858</v>
      </c>
      <c r="H66" s="39">
        <f t="shared" si="51"/>
        <v>-1.0999999999999996</v>
      </c>
      <c r="I66" s="39">
        <f t="shared" ref="I66" si="52">I46-I26</f>
        <v>-2.5999999999999996</v>
      </c>
      <c r="J66" s="39">
        <f t="shared" si="50"/>
        <v>-0.30817321178120238</v>
      </c>
    </row>
    <row r="67" spans="1:10" ht="14.5" customHeight="1">
      <c r="A67" s="57" t="s">
        <v>32</v>
      </c>
      <c r="B67" s="38">
        <f t="shared" ref="B67:J67" si="53">B47-B27</f>
        <v>9.8578389061918514E-3</v>
      </c>
      <c r="C67" s="38">
        <f t="shared" si="53"/>
        <v>-7.4751296499450781E-2</v>
      </c>
      <c r="D67" s="38">
        <f t="shared" si="53"/>
        <v>-2.0802825142094861E-2</v>
      </c>
      <c r="E67" s="38">
        <f t="shared" si="53"/>
        <v>-0.14458259261892792</v>
      </c>
      <c r="F67" s="38">
        <f t="shared" si="53"/>
        <v>6.2046833885068153E-2</v>
      </c>
      <c r="G67" s="38">
        <f t="shared" ref="G67:H67" si="54">G47-G27</f>
        <v>-0.19999999999999929</v>
      </c>
      <c r="H67" s="38">
        <f t="shared" si="54"/>
        <v>-9.9999999999999645E-2</v>
      </c>
      <c r="I67" s="38">
        <f t="shared" ref="I67" si="55">I47-I27</f>
        <v>3.4000000000000004</v>
      </c>
      <c r="J67" s="38">
        <f t="shared" si="53"/>
        <v>1.7520535714285703</v>
      </c>
    </row>
    <row r="68" spans="1:10" ht="20" customHeight="1">
      <c r="A68" s="102" t="s">
        <v>84</v>
      </c>
      <c r="B68" s="102"/>
      <c r="C68" s="102"/>
      <c r="D68" s="102"/>
      <c r="E68" s="102"/>
      <c r="F68" s="102"/>
      <c r="G68" s="102"/>
      <c r="H68" s="102"/>
      <c r="I68" s="102"/>
      <c r="J68" s="102"/>
    </row>
    <row r="69" spans="1:10">
      <c r="A69" s="76"/>
      <c r="B69" s="76"/>
      <c r="C69" s="76"/>
      <c r="D69" s="76"/>
      <c r="E69" s="76"/>
      <c r="F69" s="76"/>
      <c r="G69" s="76"/>
      <c r="H69" s="76"/>
      <c r="I69" s="76"/>
      <c r="J69" s="76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68:J68"/>
    <mergeCell ref="B7:J7"/>
    <mergeCell ref="B8:J8"/>
    <mergeCell ref="B28:J28"/>
    <mergeCell ref="B48:J4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5" sqref="D25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101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80">
        <v>5.0208102588951959</v>
      </c>
      <c r="C9" s="80">
        <v>6.7841302710843401</v>
      </c>
      <c r="D9" s="80">
        <v>9.7245024407919924</v>
      </c>
      <c r="E9" s="80">
        <v>8.6382971884107675</v>
      </c>
      <c r="F9" s="80">
        <v>7.7780102278010235</v>
      </c>
      <c r="G9" s="80">
        <v>8.8000000000000007</v>
      </c>
      <c r="H9" s="80">
        <v>6.9</v>
      </c>
      <c r="I9" s="80">
        <v>8.3000000000000007</v>
      </c>
      <c r="J9" s="80">
        <v>11.467550473579262</v>
      </c>
    </row>
    <row r="10" spans="1:10" ht="14.5" customHeight="1">
      <c r="A10" s="54" t="s">
        <v>13</v>
      </c>
      <c r="B10" s="62">
        <v>3.7166541850220267</v>
      </c>
      <c r="C10" s="62">
        <v>5.1724137931034484</v>
      </c>
      <c r="D10" s="62">
        <v>9.074257425742573</v>
      </c>
      <c r="E10" s="62">
        <v>8.425636226420762</v>
      </c>
      <c r="F10" s="62">
        <v>7.3784936511314463</v>
      </c>
      <c r="G10" s="62">
        <v>8.5</v>
      </c>
      <c r="H10" s="62">
        <v>6.3</v>
      </c>
      <c r="I10" s="62">
        <v>8.1</v>
      </c>
      <c r="J10" s="62">
        <v>7.3395404120443741</v>
      </c>
    </row>
    <row r="11" spans="1:10" ht="14.5" customHeight="1">
      <c r="A11" s="53" t="s">
        <v>14</v>
      </c>
      <c r="B11" s="61">
        <v>6.3374999999999995</v>
      </c>
      <c r="C11" s="61">
        <v>6.7841302710843374</v>
      </c>
      <c r="D11" s="61">
        <v>12.470930232558141</v>
      </c>
      <c r="E11" s="61">
        <v>11.44915248857288</v>
      </c>
      <c r="F11" s="61">
        <v>9.5256771481942728</v>
      </c>
      <c r="G11" s="61">
        <v>11.3</v>
      </c>
      <c r="H11" s="61">
        <v>8.8000000000000007</v>
      </c>
      <c r="I11" s="61">
        <v>11.7</v>
      </c>
      <c r="J11" s="61">
        <v>14.194852941176471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1">
        <v>4.3440846767922867</v>
      </c>
      <c r="C13" s="61">
        <v>4.4540092122579429</v>
      </c>
      <c r="D13" s="61">
        <v>9.2782258064516139</v>
      </c>
      <c r="E13" s="61">
        <v>8.1368824281831262</v>
      </c>
      <c r="F13" s="61">
        <v>7</v>
      </c>
      <c r="G13" s="61">
        <v>8.3000000000000007</v>
      </c>
      <c r="H13" s="61">
        <v>6.1</v>
      </c>
      <c r="I13" s="61">
        <v>7.7</v>
      </c>
      <c r="J13" s="61">
        <v>11.602499999999999</v>
      </c>
    </row>
    <row r="14" spans="1:10" ht="14.5" customHeight="1">
      <c r="A14" s="54" t="s">
        <v>13</v>
      </c>
      <c r="B14" s="62">
        <v>3.3884943181818188</v>
      </c>
      <c r="C14" s="62">
        <v>3.6071146245059285</v>
      </c>
      <c r="D14" s="62">
        <v>8.4696061487731669</v>
      </c>
      <c r="E14" s="62">
        <v>7.916666666666667</v>
      </c>
      <c r="F14" s="62">
        <v>6.5625</v>
      </c>
      <c r="G14" s="62">
        <v>7.9</v>
      </c>
      <c r="H14" s="62">
        <v>5.5</v>
      </c>
      <c r="I14" s="62">
        <v>7.5</v>
      </c>
      <c r="J14" s="62">
        <v>6.8932366304750996</v>
      </c>
    </row>
    <row r="15" spans="1:10" ht="14.5" customHeight="1">
      <c r="A15" s="53" t="s">
        <v>14</v>
      </c>
      <c r="B15" s="61">
        <v>6.086363636363636</v>
      </c>
      <c r="C15" s="61">
        <v>6.5044638477386441</v>
      </c>
      <c r="D15" s="61">
        <v>12.222321428571428</v>
      </c>
      <c r="E15" s="61">
        <v>11.108445378151261</v>
      </c>
      <c r="F15" s="61">
        <v>8.9191630401781197</v>
      </c>
      <c r="G15" s="61">
        <v>10.9</v>
      </c>
      <c r="H15" s="61">
        <v>8.1</v>
      </c>
      <c r="I15" s="61">
        <v>11.9</v>
      </c>
      <c r="J15" s="61">
        <v>14.399999999999999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-0.67672558210290923</v>
      </c>
      <c r="C17" s="50">
        <f t="shared" si="0"/>
        <v>-2.3301210588263972</v>
      </c>
      <c r="D17" s="50">
        <f t="shared" si="0"/>
        <v>-0.44627663434037856</v>
      </c>
      <c r="E17" s="50">
        <f t="shared" si="0"/>
        <v>-0.50141476022764131</v>
      </c>
      <c r="F17" s="50">
        <f t="shared" si="0"/>
        <v>-0.77801022780102347</v>
      </c>
      <c r="G17" s="50">
        <f t="shared" ref="G17" si="1">G13-G9</f>
        <v>-0.5</v>
      </c>
      <c r="H17" s="50">
        <f t="shared" ref="H17:I17" si="2">H13-H9</f>
        <v>-0.80000000000000071</v>
      </c>
      <c r="I17" s="50">
        <f t="shared" si="2"/>
        <v>-0.60000000000000053</v>
      </c>
      <c r="J17" s="50">
        <f>J13-J9</f>
        <v>0.13494952642073699</v>
      </c>
    </row>
    <row r="18" spans="1:10" ht="14.5" customHeight="1">
      <c r="A18" s="54" t="s">
        <v>13</v>
      </c>
      <c r="B18" s="39">
        <f t="shared" si="0"/>
        <v>-0.32815986684020793</v>
      </c>
      <c r="C18" s="39">
        <f t="shared" si="0"/>
        <v>-1.5652991685975199</v>
      </c>
      <c r="D18" s="39">
        <f t="shared" si="0"/>
        <v>-0.60465127696940613</v>
      </c>
      <c r="E18" s="39">
        <f t="shared" si="0"/>
        <v>-0.50896955975409508</v>
      </c>
      <c r="F18" s="39">
        <f t="shared" si="0"/>
        <v>-0.81599365113144628</v>
      </c>
      <c r="G18" s="39">
        <f t="shared" ref="G18" si="3">G14-G10</f>
        <v>-0.59999999999999964</v>
      </c>
      <c r="H18" s="39">
        <f t="shared" ref="H18:I18" si="4">H14-H10</f>
        <v>-0.79999999999999982</v>
      </c>
      <c r="I18" s="39">
        <f t="shared" si="4"/>
        <v>-0.59999999999999964</v>
      </c>
      <c r="J18" s="39">
        <f>J14-J10</f>
        <v>-0.44630378156927453</v>
      </c>
    </row>
    <row r="19" spans="1:10" ht="14.5" customHeight="1">
      <c r="A19" s="53" t="s">
        <v>14</v>
      </c>
      <c r="B19" s="38">
        <f t="shared" si="0"/>
        <v>-0.25113636363636349</v>
      </c>
      <c r="C19" s="38">
        <f t="shared" si="0"/>
        <v>-0.27966642334569336</v>
      </c>
      <c r="D19" s="38">
        <f t="shared" si="0"/>
        <v>-0.2486088039867127</v>
      </c>
      <c r="E19" s="38">
        <f t="shared" si="0"/>
        <v>-0.34070711042161861</v>
      </c>
      <c r="F19" s="38">
        <f t="shared" si="0"/>
        <v>-0.60651410801615313</v>
      </c>
      <c r="G19" s="38">
        <f t="shared" ref="G19" si="5">G15-G11</f>
        <v>-0.40000000000000036</v>
      </c>
      <c r="H19" s="38">
        <f t="shared" ref="H19:I19" si="6">H15-H11</f>
        <v>-0.70000000000000107</v>
      </c>
      <c r="I19" s="38">
        <f t="shared" si="6"/>
        <v>0.20000000000000107</v>
      </c>
      <c r="J19" s="38">
        <f>J15-J11</f>
        <v>0.20514705882352757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12:J12"/>
    <mergeCell ref="B16:J16"/>
    <mergeCell ref="B7:J7"/>
    <mergeCell ref="B8:J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" sqref="G1:G1048576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102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3">
        <v>4.6090657722513093</v>
      </c>
      <c r="C9" s="63">
        <v>4.717741935483871</v>
      </c>
      <c r="D9" s="63">
        <v>9.6932618683001532</v>
      </c>
      <c r="E9" s="63">
        <v>8.9176829268292686</v>
      </c>
      <c r="F9" s="63">
        <v>8.0526000797978465</v>
      </c>
      <c r="G9" s="63">
        <v>9</v>
      </c>
      <c r="H9" s="63">
        <v>7.1</v>
      </c>
      <c r="I9" s="63">
        <v>8.5</v>
      </c>
      <c r="J9" s="63">
        <v>8.6747663551401875</v>
      </c>
    </row>
    <row r="10" spans="1:10" ht="14.5" customHeight="1">
      <c r="A10" s="54" t="s">
        <v>13</v>
      </c>
      <c r="B10" s="62">
        <v>4.0396231198242347</v>
      </c>
      <c r="C10" s="62">
        <v>4.1720930232558135</v>
      </c>
      <c r="D10" s="62">
        <v>9.3888888888888875</v>
      </c>
      <c r="E10" s="62">
        <v>8.7750000000000004</v>
      </c>
      <c r="F10" s="62">
        <v>7.8155999999999999</v>
      </c>
      <c r="G10" s="62">
        <v>8.8000000000000007</v>
      </c>
      <c r="H10" s="62">
        <v>6.8</v>
      </c>
      <c r="I10" s="62">
        <v>8.5</v>
      </c>
      <c r="J10" s="62">
        <v>6.75</v>
      </c>
    </row>
    <row r="11" spans="1:10" ht="14.5" customHeight="1">
      <c r="A11" s="53" t="s">
        <v>14</v>
      </c>
      <c r="B11" s="61">
        <v>6.2907817282787857</v>
      </c>
      <c r="C11" s="61">
        <v>6.7708333333333339</v>
      </c>
      <c r="D11" s="61">
        <v>13.096729167468165</v>
      </c>
      <c r="E11" s="61">
        <v>11.856249999999999</v>
      </c>
      <c r="F11" s="61">
        <v>10.072134760705289</v>
      </c>
      <c r="G11" s="61">
        <v>12.5</v>
      </c>
      <c r="H11" s="61">
        <v>9.1999999999999993</v>
      </c>
      <c r="I11" s="61">
        <v>11.5</v>
      </c>
      <c r="J11" s="61">
        <v>15.154724409448818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3">
        <v>4.24</v>
      </c>
      <c r="C13" s="63">
        <v>4.34765625</v>
      </c>
      <c r="D13" s="63">
        <v>4.24</v>
      </c>
      <c r="E13" s="63">
        <v>8.4647727272727273</v>
      </c>
      <c r="F13" s="63">
        <v>7.2983049771457598</v>
      </c>
      <c r="G13" s="63">
        <v>8.6999999999999993</v>
      </c>
      <c r="H13" s="63">
        <v>6.2</v>
      </c>
      <c r="I13" s="63">
        <v>8.9</v>
      </c>
      <c r="J13" s="63">
        <v>8.6089116719242913</v>
      </c>
    </row>
    <row r="14" spans="1:10" ht="14.5" customHeight="1">
      <c r="A14" s="54" t="s">
        <v>13</v>
      </c>
      <c r="B14" s="62">
        <v>3.7295081967213113</v>
      </c>
      <c r="C14" s="62">
        <v>3.9175891758917589</v>
      </c>
      <c r="D14" s="62">
        <v>3.72950819672131</v>
      </c>
      <c r="E14" s="62">
        <v>8.2827669902912628</v>
      </c>
      <c r="F14" s="62">
        <v>6.9642857142857135</v>
      </c>
      <c r="G14" s="62">
        <v>8.3000000000000007</v>
      </c>
      <c r="H14" s="62">
        <v>5.9</v>
      </c>
      <c r="I14" s="62">
        <v>8.8000000000000007</v>
      </c>
      <c r="J14" s="62">
        <v>6.8042759608698784</v>
      </c>
    </row>
    <row r="15" spans="1:10" ht="14.5" customHeight="1">
      <c r="A15" s="53" t="s">
        <v>14</v>
      </c>
      <c r="B15" s="61">
        <v>6.1800663576995998</v>
      </c>
      <c r="C15" s="61">
        <v>6.5348230912476719</v>
      </c>
      <c r="D15" s="61">
        <v>6.1800663576995998</v>
      </c>
      <c r="E15" s="61">
        <v>11.342886000778815</v>
      </c>
      <c r="F15" s="61">
        <v>9.8279999999999994</v>
      </c>
      <c r="G15" s="61">
        <v>11.5</v>
      </c>
      <c r="H15" s="61">
        <v>8.6999999999999993</v>
      </c>
      <c r="I15" s="61">
        <v>11.7</v>
      </c>
      <c r="J15" s="61">
        <v>14.8916015625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-0.3690657722513091</v>
      </c>
      <c r="C17" s="50">
        <f t="shared" si="0"/>
        <v>-0.370085685483871</v>
      </c>
      <c r="D17" s="50">
        <f t="shared" si="0"/>
        <v>-5.453261868300153</v>
      </c>
      <c r="E17" s="50">
        <f t="shared" si="0"/>
        <v>-0.45291019955654122</v>
      </c>
      <c r="F17" s="50">
        <f t="shared" si="0"/>
        <v>-0.75429510265208677</v>
      </c>
      <c r="G17" s="50">
        <f t="shared" ref="G17:H17" si="1">G13-G9</f>
        <v>-0.30000000000000071</v>
      </c>
      <c r="H17" s="50">
        <f t="shared" si="1"/>
        <v>-0.89999999999999947</v>
      </c>
      <c r="I17" s="50">
        <f t="shared" ref="I17" si="2">I13-I9</f>
        <v>0.40000000000000036</v>
      </c>
      <c r="J17" s="50">
        <f>J13-J9</f>
        <v>-6.5854683215896159E-2</v>
      </c>
    </row>
    <row r="18" spans="1:10" ht="14.5" customHeight="1">
      <c r="A18" s="54" t="s">
        <v>13</v>
      </c>
      <c r="B18" s="39">
        <f t="shared" si="0"/>
        <v>-0.31011492310292343</v>
      </c>
      <c r="C18" s="39">
        <f t="shared" si="0"/>
        <v>-0.25450384736405463</v>
      </c>
      <c r="D18" s="39">
        <f t="shared" si="0"/>
        <v>-5.6593806921675771</v>
      </c>
      <c r="E18" s="39">
        <f t="shared" si="0"/>
        <v>-0.49223300970873751</v>
      </c>
      <c r="F18" s="39">
        <f t="shared" si="0"/>
        <v>-0.85131428571428636</v>
      </c>
      <c r="G18" s="39">
        <f t="shared" ref="G18:H18" si="3">G14-G10</f>
        <v>-0.5</v>
      </c>
      <c r="H18" s="39">
        <f t="shared" si="3"/>
        <v>-0.89999999999999947</v>
      </c>
      <c r="I18" s="39">
        <f t="shared" ref="I18" si="4">I14-I10</f>
        <v>0.30000000000000071</v>
      </c>
      <c r="J18" s="39">
        <f>J14-J10</f>
        <v>5.4275960869878404E-2</v>
      </c>
    </row>
    <row r="19" spans="1:10" ht="14.5" customHeight="1">
      <c r="A19" s="53" t="s">
        <v>14</v>
      </c>
      <c r="B19" s="38">
        <f t="shared" si="0"/>
        <v>-0.1107153705791859</v>
      </c>
      <c r="C19" s="38">
        <f t="shared" si="0"/>
        <v>-0.23601024208566201</v>
      </c>
      <c r="D19" s="38">
        <f t="shared" si="0"/>
        <v>-6.9166628097685656</v>
      </c>
      <c r="E19" s="38">
        <f t="shared" si="0"/>
        <v>-0.51336399922118403</v>
      </c>
      <c r="F19" s="38">
        <f t="shared" si="0"/>
        <v>-0.24413476070528972</v>
      </c>
      <c r="G19" s="38">
        <f t="shared" ref="G19:H19" si="5">G15-G11</f>
        <v>-1</v>
      </c>
      <c r="H19" s="38">
        <f t="shared" si="5"/>
        <v>-0.5</v>
      </c>
      <c r="I19" s="38">
        <f t="shared" ref="I19" si="6">I15-I11</f>
        <v>0.19999999999999929</v>
      </c>
      <c r="J19" s="38">
        <f>J15-J11</f>
        <v>-0.26312284694881782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7:J7"/>
    <mergeCell ref="B8:J8"/>
    <mergeCell ref="B12:J12"/>
    <mergeCell ref="B16:J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" sqref="G1:G1048576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103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1">
        <v>3.8385826771653542</v>
      </c>
      <c r="C9" s="61">
        <v>4.0336879432624118</v>
      </c>
      <c r="D9" s="61">
        <v>9.601685388826656</v>
      </c>
      <c r="E9" s="61">
        <v>8.8516780863448936</v>
      </c>
      <c r="F9" s="61">
        <v>8.0861434172924831</v>
      </c>
      <c r="G9" s="61">
        <v>9</v>
      </c>
      <c r="H9" s="61">
        <v>6.9</v>
      </c>
      <c r="I9" s="61">
        <v>8.5</v>
      </c>
      <c r="J9" s="61">
        <v>6.75</v>
      </c>
    </row>
    <row r="10" spans="1:10" ht="14.5" customHeight="1">
      <c r="A10" s="54" t="s">
        <v>13</v>
      </c>
      <c r="B10" s="62">
        <v>3.7587743732590533</v>
      </c>
      <c r="C10" s="62">
        <v>3.9678106962240216</v>
      </c>
      <c r="D10" s="62">
        <v>9.5713958033544131</v>
      </c>
      <c r="E10" s="62">
        <v>8.8188202247191008</v>
      </c>
      <c r="F10" s="62">
        <v>8.0400000000000009</v>
      </c>
      <c r="G10" s="62">
        <v>9</v>
      </c>
      <c r="H10" s="62">
        <v>6.8</v>
      </c>
      <c r="I10" s="62">
        <v>8.5</v>
      </c>
      <c r="J10" s="62">
        <v>6.5834841363102221</v>
      </c>
    </row>
    <row r="11" spans="1:10" ht="14.5" customHeight="1">
      <c r="A11" s="53" t="s">
        <v>14</v>
      </c>
      <c r="B11" s="61">
        <v>5.7968620974401315</v>
      </c>
      <c r="C11" s="61">
        <v>6.4235294117647062</v>
      </c>
      <c r="D11" s="61">
        <v>11.980528851368453</v>
      </c>
      <c r="E11" s="61">
        <v>11.115</v>
      </c>
      <c r="F11" s="61">
        <v>10.403225806451612</v>
      </c>
      <c r="G11" s="61">
        <v>11.6</v>
      </c>
      <c r="H11" s="61">
        <v>9.4</v>
      </c>
      <c r="I11" s="61">
        <v>13.2</v>
      </c>
      <c r="J11" s="61">
        <v>13.810030395136778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1">
        <v>3.5847744360902256</v>
      </c>
      <c r="C13" s="61">
        <v>3.7963046112663572</v>
      </c>
      <c r="D13" s="61">
        <v>9.0215517241379306</v>
      </c>
      <c r="E13" s="61">
        <v>8.2408695652173929</v>
      </c>
      <c r="F13" s="61">
        <v>7.1708497246262786</v>
      </c>
      <c r="G13" s="61">
        <v>8.4</v>
      </c>
      <c r="H13" s="61">
        <v>6.2</v>
      </c>
      <c r="I13" s="61">
        <v>8.1</v>
      </c>
      <c r="J13" s="61">
        <v>6.7125831485587577</v>
      </c>
    </row>
    <row r="14" spans="1:10" ht="14.5" customHeight="1">
      <c r="A14" s="54" t="s">
        <v>13</v>
      </c>
      <c r="B14" s="62">
        <v>3.4931818181818182</v>
      </c>
      <c r="C14" s="62">
        <v>3.7399999999999998</v>
      </c>
      <c r="D14" s="62">
        <v>8.9834152334152328</v>
      </c>
      <c r="E14" s="62">
        <v>8.205391311603071</v>
      </c>
      <c r="F14" s="62">
        <v>7.1111727229458381</v>
      </c>
      <c r="G14" s="62">
        <v>8.3000000000000007</v>
      </c>
      <c r="H14" s="62">
        <v>6.1</v>
      </c>
      <c r="I14" s="66" t="s">
        <v>34</v>
      </c>
      <c r="J14" s="66" t="s">
        <v>34</v>
      </c>
    </row>
    <row r="15" spans="1:10" ht="14.5" customHeight="1">
      <c r="A15" s="53" t="s">
        <v>14</v>
      </c>
      <c r="B15" s="61">
        <v>5.915</v>
      </c>
      <c r="C15" s="61">
        <v>6.2750944733112881</v>
      </c>
      <c r="D15" s="61">
        <v>11.285106382978723</v>
      </c>
      <c r="E15" s="61">
        <v>10.773809523809524</v>
      </c>
      <c r="F15" s="61">
        <v>9.3556985294117645</v>
      </c>
      <c r="G15" s="61">
        <v>11</v>
      </c>
      <c r="H15" s="61">
        <v>8.5</v>
      </c>
      <c r="I15" s="81" t="s">
        <v>34</v>
      </c>
      <c r="J15" s="61" t="s">
        <v>34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-0.25380824107512856</v>
      </c>
      <c r="C17" s="50">
        <f t="shared" si="0"/>
        <v>-0.23738333199605455</v>
      </c>
      <c r="D17" s="50">
        <f t="shared" si="0"/>
        <v>-0.5801336646887254</v>
      </c>
      <c r="E17" s="50">
        <f t="shared" si="0"/>
        <v>-0.61080852112750073</v>
      </c>
      <c r="F17" s="50">
        <f t="shared" si="0"/>
        <v>-0.91529369266620453</v>
      </c>
      <c r="G17" s="50">
        <f t="shared" ref="G17:H17" si="1">G13-G9</f>
        <v>-0.59999999999999964</v>
      </c>
      <c r="H17" s="50">
        <f t="shared" si="1"/>
        <v>-0.70000000000000018</v>
      </c>
      <c r="I17" s="50">
        <f t="shared" ref="I17" si="2">I13-I9</f>
        <v>-0.40000000000000036</v>
      </c>
      <c r="J17" s="50">
        <f>J13-J9</f>
        <v>-3.7416851441242294E-2</v>
      </c>
    </row>
    <row r="18" spans="1:10" ht="14.5" customHeight="1">
      <c r="A18" s="54" t="s">
        <v>13</v>
      </c>
      <c r="B18" s="39">
        <f t="shared" si="0"/>
        <v>-0.26559255507723512</v>
      </c>
      <c r="C18" s="39">
        <f t="shared" si="0"/>
        <v>-0.22781069622402184</v>
      </c>
      <c r="D18" s="39">
        <f t="shared" si="0"/>
        <v>-0.58798056993918024</v>
      </c>
      <c r="E18" s="39">
        <f t="shared" si="0"/>
        <v>-0.61342891311602976</v>
      </c>
      <c r="F18" s="39">
        <f t="shared" si="0"/>
        <v>-0.92882727705416279</v>
      </c>
      <c r="G18" s="39">
        <f t="shared" ref="G18:H18" si="3">G14-G10</f>
        <v>-0.69999999999999929</v>
      </c>
      <c r="H18" s="39">
        <f t="shared" si="3"/>
        <v>-0.70000000000000018</v>
      </c>
      <c r="I18" s="62" t="s">
        <v>81</v>
      </c>
      <c r="J18" s="62" t="s">
        <v>81</v>
      </c>
    </row>
    <row r="19" spans="1:10" ht="14.5" customHeight="1">
      <c r="A19" s="53" t="s">
        <v>14</v>
      </c>
      <c r="B19" s="38">
        <f t="shared" si="0"/>
        <v>0.11813790255986856</v>
      </c>
      <c r="C19" s="38">
        <f t="shared" si="0"/>
        <v>-0.14843493845341804</v>
      </c>
      <c r="D19" s="38">
        <f t="shared" si="0"/>
        <v>-0.69542246838972943</v>
      </c>
      <c r="E19" s="38">
        <f t="shared" si="0"/>
        <v>-0.34119047619047649</v>
      </c>
      <c r="F19" s="38">
        <f t="shared" si="0"/>
        <v>-1.0475272770398476</v>
      </c>
      <c r="G19" s="38">
        <f t="shared" ref="G19:H19" si="4">G15-G11</f>
        <v>-0.59999999999999964</v>
      </c>
      <c r="H19" s="38">
        <f t="shared" si="4"/>
        <v>-0.90000000000000036</v>
      </c>
      <c r="I19" s="61" t="s">
        <v>81</v>
      </c>
      <c r="J19" s="61" t="s">
        <v>81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12:J12"/>
    <mergeCell ref="B16:J16"/>
    <mergeCell ref="B7:J7"/>
    <mergeCell ref="B8:J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" sqref="G1:G1048576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104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3">
        <v>5.5217111650485435</v>
      </c>
      <c r="C9" s="63">
        <v>5.5358918918918913</v>
      </c>
      <c r="D9" s="63">
        <v>10.570613409415122</v>
      </c>
      <c r="E9" s="63">
        <v>8.7602768456375841</v>
      </c>
      <c r="F9" s="63">
        <v>7.7190729332273449</v>
      </c>
      <c r="G9" s="63">
        <v>9.4</v>
      </c>
      <c r="H9" s="63">
        <v>6.7</v>
      </c>
      <c r="I9" s="63">
        <v>8.1999999999999993</v>
      </c>
      <c r="J9" s="63">
        <v>9.9036363636363625</v>
      </c>
    </row>
    <row r="10" spans="1:10" ht="14.5" customHeight="1">
      <c r="A10" s="54" t="s">
        <v>13</v>
      </c>
      <c r="B10" s="62">
        <v>3.9605825242718447</v>
      </c>
      <c r="C10" s="62">
        <v>4.078172588832488</v>
      </c>
      <c r="D10" s="62">
        <v>9.2502371916508537</v>
      </c>
      <c r="E10" s="62">
        <v>8.2475409836065587</v>
      </c>
      <c r="F10" s="62">
        <v>6.9796369575609498</v>
      </c>
      <c r="G10" s="62">
        <v>8.6</v>
      </c>
      <c r="H10" s="62">
        <v>6</v>
      </c>
      <c r="I10" s="62">
        <v>7.8</v>
      </c>
      <c r="J10" s="62">
        <v>6.8730941704035864</v>
      </c>
    </row>
    <row r="11" spans="1:10" ht="14.5" customHeight="1">
      <c r="A11" s="53" t="s">
        <v>14</v>
      </c>
      <c r="B11" s="61">
        <v>6.2146759608138664</v>
      </c>
      <c r="C11" s="61">
        <v>6.8268156424580999</v>
      </c>
      <c r="D11" s="61">
        <v>13.1015625</v>
      </c>
      <c r="E11" s="61">
        <v>11.370060790273556</v>
      </c>
      <c r="F11" s="61">
        <v>10.028571428571428</v>
      </c>
      <c r="G11" s="61">
        <v>11.7</v>
      </c>
      <c r="H11" s="61">
        <v>9</v>
      </c>
      <c r="I11" s="61">
        <v>11.8</v>
      </c>
      <c r="J11" s="61">
        <v>13.330033871667029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3">
        <v>4.9546803695077095</v>
      </c>
      <c r="C13" s="63">
        <v>4.9201284875107341</v>
      </c>
      <c r="D13" s="63">
        <v>9.9767441860465116</v>
      </c>
      <c r="E13" s="63">
        <v>8.25</v>
      </c>
      <c r="F13" s="63">
        <v>6.9939209726443767</v>
      </c>
      <c r="G13" s="63">
        <v>8.9</v>
      </c>
      <c r="H13" s="63">
        <v>6.2</v>
      </c>
      <c r="I13" s="63">
        <v>8.5</v>
      </c>
      <c r="J13" s="63">
        <v>9.9006352899069441</v>
      </c>
    </row>
    <row r="14" spans="1:10" ht="14.5" customHeight="1">
      <c r="A14" s="54" t="s">
        <v>13</v>
      </c>
      <c r="B14" s="62">
        <v>3.7480519480519479</v>
      </c>
      <c r="C14" s="62">
        <v>3.9111502089289645</v>
      </c>
      <c r="D14" s="62">
        <v>8.4231635388739949</v>
      </c>
      <c r="E14" s="62">
        <v>7.8640793774319064</v>
      </c>
      <c r="F14" s="62">
        <v>6.2368032786885248</v>
      </c>
      <c r="G14" s="62">
        <v>8.1</v>
      </c>
      <c r="H14" s="62">
        <v>5.4</v>
      </c>
      <c r="I14" s="62">
        <v>7.6</v>
      </c>
      <c r="J14" s="62">
        <v>7.02</v>
      </c>
    </row>
    <row r="15" spans="1:10" ht="14.5" customHeight="1">
      <c r="A15" s="53" t="s">
        <v>14</v>
      </c>
      <c r="B15" s="61">
        <v>6.0666666666666673</v>
      </c>
      <c r="C15" s="61">
        <v>6.5144352791878166</v>
      </c>
      <c r="D15" s="61">
        <v>12.813837129054519</v>
      </c>
      <c r="E15" s="61">
        <v>10.752916224814422</v>
      </c>
      <c r="F15" s="61">
        <v>8.9475760992108224</v>
      </c>
      <c r="G15" s="61">
        <v>11.3</v>
      </c>
      <c r="H15" s="61">
        <v>8.1</v>
      </c>
      <c r="I15" s="61">
        <v>12.4</v>
      </c>
      <c r="J15" s="61">
        <v>13.513499999999999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-0.56703079554083402</v>
      </c>
      <c r="C17" s="50">
        <f t="shared" si="0"/>
        <v>-0.61576340438115729</v>
      </c>
      <c r="D17" s="50">
        <f t="shared" si="0"/>
        <v>-0.59386922336861048</v>
      </c>
      <c r="E17" s="50">
        <f t="shared" si="0"/>
        <v>-0.51027684563758413</v>
      </c>
      <c r="F17" s="50">
        <f t="shared" si="0"/>
        <v>-0.72515196058296816</v>
      </c>
      <c r="G17" s="50">
        <f t="shared" ref="G17:H17" si="1">G13-G9</f>
        <v>-0.5</v>
      </c>
      <c r="H17" s="50">
        <f t="shared" si="1"/>
        <v>-0.5</v>
      </c>
      <c r="I17" s="50">
        <f t="shared" ref="I17" si="2">I13-I9</f>
        <v>0.30000000000000071</v>
      </c>
      <c r="J17" s="50">
        <f>J13-J9</f>
        <v>-3.0010737294183798E-3</v>
      </c>
    </row>
    <row r="18" spans="1:10" ht="14.5" customHeight="1">
      <c r="A18" s="54" t="s">
        <v>13</v>
      </c>
      <c r="B18" s="39">
        <f t="shared" si="0"/>
        <v>-0.21253057621989679</v>
      </c>
      <c r="C18" s="39">
        <f t="shared" si="0"/>
        <v>-0.16702237990352353</v>
      </c>
      <c r="D18" s="39">
        <f t="shared" si="0"/>
        <v>-0.82707365277685874</v>
      </c>
      <c r="E18" s="39">
        <f t="shared" si="0"/>
        <v>-0.3834616061746523</v>
      </c>
      <c r="F18" s="39">
        <f t="shared" si="0"/>
        <v>-0.74283367887242502</v>
      </c>
      <c r="G18" s="39">
        <f t="shared" ref="G18:H18" si="3">G14-G10</f>
        <v>-0.5</v>
      </c>
      <c r="H18" s="39">
        <f t="shared" si="3"/>
        <v>-0.59999999999999964</v>
      </c>
      <c r="I18" s="39">
        <f t="shared" ref="I18" si="4">I14-I10</f>
        <v>-0.20000000000000018</v>
      </c>
      <c r="J18" s="39">
        <f>J14-J10</f>
        <v>0.14690582959641318</v>
      </c>
    </row>
    <row r="19" spans="1:10" ht="14.5" customHeight="1">
      <c r="A19" s="53" t="s">
        <v>14</v>
      </c>
      <c r="B19" s="38">
        <f t="shared" si="0"/>
        <v>-0.1480092941471991</v>
      </c>
      <c r="C19" s="38">
        <f t="shared" si="0"/>
        <v>-0.31238036327028329</v>
      </c>
      <c r="D19" s="38">
        <f t="shared" si="0"/>
        <v>-0.28772537094548056</v>
      </c>
      <c r="E19" s="38">
        <f t="shared" si="0"/>
        <v>-0.61714456545913343</v>
      </c>
      <c r="F19" s="38">
        <f t="shared" si="0"/>
        <v>-1.080995329360606</v>
      </c>
      <c r="G19" s="38">
        <f t="shared" ref="G19:H19" si="5">G15-G11</f>
        <v>-0.39999999999999858</v>
      </c>
      <c r="H19" s="38">
        <f t="shared" si="5"/>
        <v>-0.90000000000000036</v>
      </c>
      <c r="I19" s="38">
        <f t="shared" ref="I19" si="6">I15-I11</f>
        <v>0.59999999999999964</v>
      </c>
      <c r="J19" s="38">
        <f>J15-J11</f>
        <v>0.18346612833297016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12:J12"/>
    <mergeCell ref="B16:J16"/>
    <mergeCell ref="B7:J7"/>
    <mergeCell ref="B8:J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" sqref="G1:G1048576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105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1">
        <v>5.7515914513996016</v>
      </c>
      <c r="C9" s="61">
        <v>5.6899696048632213</v>
      </c>
      <c r="D9" s="61">
        <v>10.725</v>
      </c>
      <c r="E9" s="61">
        <v>8.8589758739741331</v>
      </c>
      <c r="F9" s="61">
        <v>7.5</v>
      </c>
      <c r="G9" s="61">
        <v>9.1999999999999993</v>
      </c>
      <c r="H9" s="61">
        <v>6.5</v>
      </c>
      <c r="I9" s="61">
        <v>8.4</v>
      </c>
      <c r="J9" s="61">
        <v>12.796875</v>
      </c>
    </row>
    <row r="10" spans="1:10" ht="14.5" customHeight="1">
      <c r="A10" s="54" t="s">
        <v>13</v>
      </c>
      <c r="B10" s="62">
        <v>4.0071428571428598</v>
      </c>
      <c r="C10" s="62">
        <v>3.9822289156626502</v>
      </c>
      <c r="D10" s="62">
        <v>8.5770676691729335</v>
      </c>
      <c r="E10" s="62">
        <v>8.1308142119006597</v>
      </c>
      <c r="F10" s="62">
        <v>6.3028436018957343</v>
      </c>
      <c r="G10" s="62">
        <v>8.1999999999999993</v>
      </c>
      <c r="H10" s="62">
        <v>5.4</v>
      </c>
      <c r="I10" s="62">
        <v>7.5</v>
      </c>
      <c r="J10" s="62">
        <v>6.76</v>
      </c>
    </row>
    <row r="11" spans="1:10" ht="14.5" customHeight="1">
      <c r="A11" s="53" t="s">
        <v>14</v>
      </c>
      <c r="B11" s="61">
        <v>6.5049846625766872</v>
      </c>
      <c r="C11" s="61">
        <v>6.9117372241902428</v>
      </c>
      <c r="D11" s="61">
        <v>13.245044106836559</v>
      </c>
      <c r="E11" s="61">
        <v>12.492284688995216</v>
      </c>
      <c r="F11" s="61">
        <v>10.1640625</v>
      </c>
      <c r="G11" s="61">
        <v>12.5</v>
      </c>
      <c r="H11" s="61">
        <v>9.1999999999999993</v>
      </c>
      <c r="I11" s="61">
        <v>12.7</v>
      </c>
      <c r="J11" s="61">
        <v>14.592500000000001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1">
        <v>5.3800872093023253</v>
      </c>
      <c r="C13" s="61">
        <v>5.2768946395563772</v>
      </c>
      <c r="D13" s="61">
        <v>10.357273706896553</v>
      </c>
      <c r="E13" s="61">
        <v>8.3014062916555584</v>
      </c>
      <c r="F13" s="61">
        <v>6.957659372026642</v>
      </c>
      <c r="G13" s="61">
        <v>8.6999999999999993</v>
      </c>
      <c r="H13" s="61">
        <v>6.3</v>
      </c>
      <c r="I13" s="61">
        <v>6.8</v>
      </c>
      <c r="J13" s="61">
        <v>12.753217503217503</v>
      </c>
    </row>
    <row r="14" spans="1:10" ht="14.5" customHeight="1">
      <c r="A14" s="54" t="s">
        <v>13</v>
      </c>
      <c r="B14" s="62">
        <v>3.7233352680455889</v>
      </c>
      <c r="C14" s="62">
        <v>3.7482837528604125</v>
      </c>
      <c r="D14" s="62">
        <v>8.0634728323147442</v>
      </c>
      <c r="E14" s="62">
        <v>7.6542056074766363</v>
      </c>
      <c r="F14" s="62">
        <v>5.7374999999999998</v>
      </c>
      <c r="G14" s="62">
        <v>7.4</v>
      </c>
      <c r="H14" s="62">
        <v>5</v>
      </c>
      <c r="I14" s="62">
        <v>6.4</v>
      </c>
      <c r="J14" s="62">
        <v>7.0245614035087716</v>
      </c>
    </row>
    <row r="15" spans="1:10" ht="14.5" customHeight="1">
      <c r="A15" s="53" t="s">
        <v>14</v>
      </c>
      <c r="B15" s="61">
        <v>6.3586956521739131</v>
      </c>
      <c r="C15" s="61">
        <v>6.7255186575090278</v>
      </c>
      <c r="D15" s="61">
        <v>12.835251976284585</v>
      </c>
      <c r="E15" s="61">
        <v>11.314469914040099</v>
      </c>
      <c r="F15" s="61">
        <v>9.36</v>
      </c>
      <c r="G15" s="61">
        <v>11.6</v>
      </c>
      <c r="H15" s="61">
        <v>8.5</v>
      </c>
      <c r="I15" s="61">
        <v>15.4</v>
      </c>
      <c r="J15" s="61">
        <v>14.259375000000002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-0.37150424209727628</v>
      </c>
      <c r="C17" s="50">
        <f t="shared" si="0"/>
        <v>-0.41307496530684418</v>
      </c>
      <c r="D17" s="50">
        <f t="shared" si="0"/>
        <v>-0.36772629310344662</v>
      </c>
      <c r="E17" s="50">
        <f t="shared" si="0"/>
        <v>-0.55756958231857467</v>
      </c>
      <c r="F17" s="50">
        <f t="shared" si="0"/>
        <v>-0.54234062797335802</v>
      </c>
      <c r="G17" s="50">
        <f t="shared" ref="G17:H17" si="1">G13-G9</f>
        <v>-0.5</v>
      </c>
      <c r="H17" s="50">
        <f t="shared" si="1"/>
        <v>-0.20000000000000018</v>
      </c>
      <c r="I17" s="50">
        <f t="shared" ref="I17" si="2">I13-I9</f>
        <v>-1.6000000000000005</v>
      </c>
      <c r="J17" s="50">
        <f>J13-J9</f>
        <v>-4.3657496782497418E-2</v>
      </c>
    </row>
    <row r="18" spans="1:10" ht="14.5" customHeight="1">
      <c r="A18" s="54" t="s">
        <v>13</v>
      </c>
      <c r="B18" s="39">
        <f t="shared" si="0"/>
        <v>-0.28380758909727088</v>
      </c>
      <c r="C18" s="39">
        <f t="shared" si="0"/>
        <v>-0.23394516280223776</v>
      </c>
      <c r="D18" s="39">
        <f t="shared" si="0"/>
        <v>-0.5135948368581893</v>
      </c>
      <c r="E18" s="39">
        <f t="shared" si="0"/>
        <v>-0.47660860442402342</v>
      </c>
      <c r="F18" s="39">
        <f t="shared" si="0"/>
        <v>-0.56534360189573452</v>
      </c>
      <c r="G18" s="39">
        <f t="shared" ref="G18:H18" si="3">G14-G10</f>
        <v>-0.79999999999999893</v>
      </c>
      <c r="H18" s="39">
        <f t="shared" si="3"/>
        <v>-0.40000000000000036</v>
      </c>
      <c r="I18" s="39">
        <f t="shared" ref="I18" si="4">I14-I10</f>
        <v>-1.0999999999999996</v>
      </c>
      <c r="J18" s="39">
        <f>J14-J10</f>
        <v>0.26456140350877178</v>
      </c>
    </row>
    <row r="19" spans="1:10" ht="14.5" customHeight="1">
      <c r="A19" s="53" t="s">
        <v>14</v>
      </c>
      <c r="B19" s="38">
        <f t="shared" si="0"/>
        <v>-0.14628901040277409</v>
      </c>
      <c r="C19" s="38">
        <f t="shared" si="0"/>
        <v>-0.18621856668121506</v>
      </c>
      <c r="D19" s="38">
        <f t="shared" si="0"/>
        <v>-0.40979213055197405</v>
      </c>
      <c r="E19" s="38">
        <f t="shared" si="0"/>
        <v>-1.1778147749551167</v>
      </c>
      <c r="F19" s="38">
        <f t="shared" si="0"/>
        <v>-0.80406250000000057</v>
      </c>
      <c r="G19" s="38">
        <f t="shared" ref="G19:H19" si="5">G15-G11</f>
        <v>-0.90000000000000036</v>
      </c>
      <c r="H19" s="38">
        <f t="shared" si="5"/>
        <v>-0.69999999999999929</v>
      </c>
      <c r="I19" s="38">
        <f t="shared" ref="I19" si="6">I15-I11</f>
        <v>2.7000000000000011</v>
      </c>
      <c r="J19" s="38">
        <f>J15-J11</f>
        <v>-0.33312499999999901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12:J12"/>
    <mergeCell ref="B16:J16"/>
    <mergeCell ref="B7:J7"/>
    <mergeCell ref="B8:J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6" sqref="B16:J16"/>
    </sheetView>
  </sheetViews>
  <sheetFormatPr baseColWidth="10" defaultColWidth="8.7265625" defaultRowHeight="14"/>
  <cols>
    <col min="1" max="1" width="20.6328125" style="40" customWidth="1"/>
    <col min="2" max="8" width="15.6328125" style="40" customWidth="1"/>
    <col min="9" max="9" width="16.6328125" style="40" customWidth="1"/>
    <col min="10" max="10" width="15.6328125" style="40" customWidth="1"/>
    <col min="11" max="16384" width="8.7265625" style="40"/>
  </cols>
  <sheetData>
    <row r="1" spans="1:10" s="49" customFormat="1" ht="20.149999999999999" customHeight="1">
      <c r="A1" s="52" t="s">
        <v>0</v>
      </c>
    </row>
    <row r="2" spans="1:10" s="41" customFormat="1" ht="14.5" customHeight="1">
      <c r="A2" s="59"/>
    </row>
    <row r="3" spans="1:10" s="42" customFormat="1" ht="14.5" customHeight="1">
      <c r="A3" s="56" t="s">
        <v>106</v>
      </c>
    </row>
    <row r="4" spans="1:10" s="41" customFormat="1" ht="14.5" customHeight="1">
      <c r="A4" s="60"/>
    </row>
    <row r="5" spans="1:10" s="41" customFormat="1" ht="14.5" customHeight="1">
      <c r="A5" s="106" t="s">
        <v>95</v>
      </c>
      <c r="B5" s="103" t="s">
        <v>55</v>
      </c>
      <c r="C5" s="103" t="s">
        <v>56</v>
      </c>
      <c r="D5" s="103" t="s">
        <v>53</v>
      </c>
      <c r="E5" s="103" t="s">
        <v>98</v>
      </c>
      <c r="F5" s="103" t="s">
        <v>100</v>
      </c>
      <c r="G5" s="104" t="s">
        <v>9</v>
      </c>
      <c r="H5" s="105"/>
      <c r="I5" s="103" t="s">
        <v>99</v>
      </c>
      <c r="J5" s="103" t="s">
        <v>54</v>
      </c>
    </row>
    <row r="6" spans="1:10" s="41" customFormat="1" ht="47.15" customHeight="1" thickBot="1">
      <c r="A6" s="106"/>
      <c r="B6" s="103"/>
      <c r="C6" s="103"/>
      <c r="D6" s="103"/>
      <c r="E6" s="103"/>
      <c r="F6" s="103"/>
      <c r="G6" s="44" t="s">
        <v>96</v>
      </c>
      <c r="H6" s="44" t="s">
        <v>97</v>
      </c>
      <c r="I6" s="103"/>
      <c r="J6" s="103"/>
    </row>
    <row r="7" spans="1:10" s="27" customFormat="1" ht="14.5" customHeight="1">
      <c r="A7" s="26"/>
      <c r="B7" s="107" t="s">
        <v>77</v>
      </c>
      <c r="C7" s="107"/>
      <c r="D7" s="107"/>
      <c r="E7" s="107"/>
      <c r="F7" s="107"/>
      <c r="G7" s="107"/>
      <c r="H7" s="107"/>
      <c r="I7" s="107"/>
      <c r="J7" s="107"/>
    </row>
    <row r="8" spans="1:10" ht="14.5" customHeight="1">
      <c r="A8" s="55"/>
      <c r="B8" s="100">
        <v>2012</v>
      </c>
      <c r="C8" s="100"/>
      <c r="D8" s="100"/>
      <c r="E8" s="100"/>
      <c r="F8" s="100"/>
      <c r="G8" s="100"/>
      <c r="H8" s="100"/>
      <c r="I8" s="100"/>
      <c r="J8" s="100"/>
    </row>
    <row r="9" spans="1:10" ht="14.5" customHeight="1">
      <c r="A9" s="43" t="s">
        <v>7</v>
      </c>
      <c r="B9" s="63">
        <v>5.6741835699797161</v>
      </c>
      <c r="C9" s="63">
        <v>5.7524999999999995</v>
      </c>
      <c r="D9" s="63">
        <v>10.281818181818181</v>
      </c>
      <c r="E9" s="63">
        <v>9.1309523809523814</v>
      </c>
      <c r="F9" s="63">
        <v>7.9054054054054061</v>
      </c>
      <c r="G9" s="63">
        <v>9.4</v>
      </c>
      <c r="H9" s="63">
        <v>6.8</v>
      </c>
      <c r="I9" s="63">
        <v>8.1999999999999993</v>
      </c>
      <c r="J9" s="63">
        <v>10.96875</v>
      </c>
    </row>
    <row r="10" spans="1:10" ht="14.5" customHeight="1">
      <c r="A10" s="54" t="s">
        <v>13</v>
      </c>
      <c r="B10" s="62">
        <v>4.3282710280373831</v>
      </c>
      <c r="C10" s="62">
        <v>4.5027932960893855</v>
      </c>
      <c r="D10" s="62">
        <v>9.3205261715538512</v>
      </c>
      <c r="E10" s="62">
        <v>8.6018508163721776</v>
      </c>
      <c r="F10" s="62">
        <v>7.242857142857142</v>
      </c>
      <c r="G10" s="62">
        <v>8.8000000000000007</v>
      </c>
      <c r="H10" s="62">
        <v>6</v>
      </c>
      <c r="I10" s="62">
        <v>7.8</v>
      </c>
      <c r="J10" s="62">
        <v>6.5205721241631167</v>
      </c>
    </row>
    <row r="11" spans="1:10" ht="14.5" customHeight="1">
      <c r="A11" s="53" t="s">
        <v>14</v>
      </c>
      <c r="B11" s="61">
        <v>6.1778017241379315</v>
      </c>
      <c r="C11" s="61">
        <v>6.6376483190507587</v>
      </c>
      <c r="D11" s="61">
        <v>13.472727272727273</v>
      </c>
      <c r="E11" s="61">
        <v>12.881250000000001</v>
      </c>
      <c r="F11" s="61">
        <v>9.75</v>
      </c>
      <c r="G11" s="61">
        <v>12.5</v>
      </c>
      <c r="H11" s="61">
        <v>8.6999999999999993</v>
      </c>
      <c r="I11" s="61">
        <v>12.2</v>
      </c>
      <c r="J11" s="61">
        <v>14.258542141230066</v>
      </c>
    </row>
    <row r="12" spans="1:10" ht="14.5" customHeight="1">
      <c r="A12" s="16"/>
      <c r="B12" s="101">
        <v>2015</v>
      </c>
      <c r="C12" s="101"/>
      <c r="D12" s="101"/>
      <c r="E12" s="101"/>
      <c r="F12" s="101"/>
      <c r="G12" s="101"/>
      <c r="H12" s="101"/>
      <c r="I12" s="101"/>
      <c r="J12" s="101"/>
    </row>
    <row r="13" spans="1:10" ht="14.5" customHeight="1">
      <c r="A13" s="43" t="s">
        <v>7</v>
      </c>
      <c r="B13" s="63">
        <v>5.1231390540191271</v>
      </c>
      <c r="C13" s="63">
        <v>5.0375000000000005</v>
      </c>
      <c r="D13" s="63">
        <v>10.115123518624113</v>
      </c>
      <c r="E13" s="63">
        <v>5.5848808163429471</v>
      </c>
      <c r="F13" s="63">
        <v>7.1207174776564051</v>
      </c>
      <c r="G13" s="63">
        <v>8.9</v>
      </c>
      <c r="H13" s="63">
        <v>6</v>
      </c>
      <c r="I13" s="63">
        <v>7.9</v>
      </c>
      <c r="J13" s="63">
        <v>11.60953947368421</v>
      </c>
    </row>
    <row r="14" spans="1:10" ht="14.5" customHeight="1">
      <c r="A14" s="54" t="s">
        <v>13</v>
      </c>
      <c r="B14" s="62">
        <v>3.7408647990255788</v>
      </c>
      <c r="C14" s="62">
        <v>3.9313460085620746</v>
      </c>
      <c r="D14" s="62">
        <v>8.9213414634146346</v>
      </c>
      <c r="E14" s="62">
        <v>8.0935279187817262</v>
      </c>
      <c r="F14" s="62">
        <v>6.3491766467065869</v>
      </c>
      <c r="G14" s="62">
        <v>8.1</v>
      </c>
      <c r="H14" s="62">
        <v>5.2</v>
      </c>
      <c r="I14" s="66" t="s">
        <v>34</v>
      </c>
      <c r="J14" s="62" t="s">
        <v>34</v>
      </c>
    </row>
    <row r="15" spans="1:10" ht="14.5" customHeight="1">
      <c r="A15" s="53" t="s">
        <v>14</v>
      </c>
      <c r="B15" s="61">
        <v>6.1346476510067118</v>
      </c>
      <c r="C15" s="61">
        <v>6.4207317073170733</v>
      </c>
      <c r="D15" s="61">
        <v>12.955075230316726</v>
      </c>
      <c r="E15" s="61">
        <v>12.281427388836329</v>
      </c>
      <c r="F15" s="61">
        <v>9.4292763157894743</v>
      </c>
      <c r="G15" s="61">
        <v>12.2</v>
      </c>
      <c r="H15" s="61">
        <v>8</v>
      </c>
      <c r="I15" s="81" t="s">
        <v>34</v>
      </c>
      <c r="J15" s="61" t="s">
        <v>34</v>
      </c>
    </row>
    <row r="16" spans="1:10" s="27" customFormat="1" ht="14.5" customHeight="1">
      <c r="A16" s="26"/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</row>
    <row r="17" spans="1:10" ht="14.5" customHeight="1">
      <c r="A17" s="43" t="s">
        <v>7</v>
      </c>
      <c r="B17" s="50">
        <f t="shared" ref="B17:F19" si="0">B13-B9</f>
        <v>-0.55104451596058901</v>
      </c>
      <c r="C17" s="50">
        <f t="shared" si="0"/>
        <v>-0.71499999999999897</v>
      </c>
      <c r="D17" s="50">
        <f t="shared" si="0"/>
        <v>-0.16669466319406823</v>
      </c>
      <c r="E17" s="50">
        <f t="shared" si="0"/>
        <v>-3.5460715646094343</v>
      </c>
      <c r="F17" s="50">
        <f t="shared" si="0"/>
        <v>-0.78468792774900109</v>
      </c>
      <c r="G17" s="50">
        <f t="shared" ref="G17:H17" si="1">G13-G9</f>
        <v>-0.5</v>
      </c>
      <c r="H17" s="50">
        <f t="shared" si="1"/>
        <v>-0.79999999999999982</v>
      </c>
      <c r="I17" s="50">
        <f t="shared" ref="I17" si="2">I13-I9</f>
        <v>-0.29999999999999893</v>
      </c>
      <c r="J17" s="50">
        <f>J13-J9</f>
        <v>0.64078947368420991</v>
      </c>
    </row>
    <row r="18" spans="1:10" ht="14.5" customHeight="1">
      <c r="A18" s="54" t="s">
        <v>13</v>
      </c>
      <c r="B18" s="39">
        <f t="shared" si="0"/>
        <v>-0.58740622901180428</v>
      </c>
      <c r="C18" s="39">
        <f t="shared" si="0"/>
        <v>-0.57144728752731089</v>
      </c>
      <c r="D18" s="39">
        <f t="shared" si="0"/>
        <v>-0.39918470813921658</v>
      </c>
      <c r="E18" s="39">
        <f t="shared" si="0"/>
        <v>-0.50832289759045146</v>
      </c>
      <c r="F18" s="39">
        <f t="shared" si="0"/>
        <v>-0.89368049615055511</v>
      </c>
      <c r="G18" s="39">
        <f t="shared" ref="G18:H18" si="3">G14-G10</f>
        <v>-0.70000000000000107</v>
      </c>
      <c r="H18" s="39">
        <f t="shared" si="3"/>
        <v>-0.79999999999999982</v>
      </c>
      <c r="I18" s="39" t="s">
        <v>81</v>
      </c>
      <c r="J18" s="39" t="s">
        <v>81</v>
      </c>
    </row>
    <row r="19" spans="1:10" ht="14.5" customHeight="1">
      <c r="A19" s="53" t="s">
        <v>14</v>
      </c>
      <c r="B19" s="38">
        <f t="shared" si="0"/>
        <v>-4.3154073131219661E-2</v>
      </c>
      <c r="C19" s="38">
        <f t="shared" si="0"/>
        <v>-0.21691661173368537</v>
      </c>
      <c r="D19" s="38">
        <f t="shared" si="0"/>
        <v>-0.51765204241054619</v>
      </c>
      <c r="E19" s="38">
        <f t="shared" si="0"/>
        <v>-0.59982261116367219</v>
      </c>
      <c r="F19" s="38">
        <f t="shared" si="0"/>
        <v>-0.32072368421052566</v>
      </c>
      <c r="G19" s="38">
        <f t="shared" ref="G19:H19" si="4">G15-G11</f>
        <v>-0.30000000000000071</v>
      </c>
      <c r="H19" s="38">
        <f t="shared" si="4"/>
        <v>-0.69999999999999929</v>
      </c>
      <c r="I19" s="38" t="s">
        <v>81</v>
      </c>
      <c r="J19" s="38" t="s">
        <v>81</v>
      </c>
    </row>
    <row r="20" spans="1:10" ht="20" customHeight="1">
      <c r="A20" s="102" t="s">
        <v>84</v>
      </c>
      <c r="B20" s="102"/>
      <c r="C20" s="102"/>
      <c r="D20" s="102"/>
      <c r="E20" s="102"/>
      <c r="F20" s="102"/>
      <c r="G20" s="102"/>
      <c r="H20" s="102"/>
      <c r="I20" s="102"/>
      <c r="J20" s="102"/>
    </row>
  </sheetData>
  <mergeCells count="14">
    <mergeCell ref="F5:F6"/>
    <mergeCell ref="G5:H5"/>
    <mergeCell ref="J5:J6"/>
    <mergeCell ref="A5:A6"/>
    <mergeCell ref="B5:B6"/>
    <mergeCell ref="C5:C6"/>
    <mergeCell ref="D5:D6"/>
    <mergeCell ref="E5:E6"/>
    <mergeCell ref="I5:I6"/>
    <mergeCell ref="A20:J20"/>
    <mergeCell ref="B12:J12"/>
    <mergeCell ref="B16:J16"/>
    <mergeCell ref="B7:J7"/>
    <mergeCell ref="B8:J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Inhalt</vt:lpstr>
      <vt:lpstr>Tab. 4.1</vt:lpstr>
      <vt:lpstr>Tab. 4.2</vt:lpstr>
      <vt:lpstr>Tab. 4.2-1</vt:lpstr>
      <vt:lpstr>Tab. 4.2-2</vt:lpstr>
      <vt:lpstr>Tab. 4.2-3</vt:lpstr>
      <vt:lpstr>Tab. 4.2-4</vt:lpstr>
      <vt:lpstr>Tab. 4.2-5</vt:lpstr>
      <vt:lpstr>Tab. 4.2-6</vt:lpstr>
      <vt:lpstr>Tab. 4.3</vt:lpstr>
      <vt:lpstr>Tab. 4.4</vt:lpstr>
      <vt:lpstr>Tab. 4.4-1</vt:lpstr>
      <vt:lpstr>Tab. 4.4-2</vt:lpstr>
      <vt:lpstr>Tab. 4.4-3</vt:lpstr>
      <vt:lpstr>Tab. 4.4-4</vt:lpstr>
      <vt:lpstr>Tab. 4.4-5</vt:lpstr>
      <vt:lpstr>Tab. 4.4-6</vt:lpstr>
      <vt:lpstr>Tab. 4.5</vt:lpstr>
      <vt:lpstr>Tab. 4.6</vt:lpstr>
      <vt:lpstr>Tab. 4.7</vt:lpstr>
      <vt:lpstr>Tab. 4.7-1</vt:lpstr>
      <vt:lpstr>Tab. 4.7-2</vt:lpstr>
      <vt:lpstr>Tab. 4.7-3</vt:lpstr>
      <vt:lpstr>Tab. 4.7-4</vt:lpstr>
      <vt:lpstr>Tab. 4.7-5</vt:lpstr>
      <vt:lpstr>Tab. 4.7-6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cp:lastPrinted>2016-08-03T06:37:12Z</cp:lastPrinted>
  <dcterms:created xsi:type="dcterms:W3CDTF">2016-06-11T15:37:10Z</dcterms:created>
  <dcterms:modified xsi:type="dcterms:W3CDTF">2016-10-21T21:36:43Z</dcterms:modified>
</cp:coreProperties>
</file>