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Fileserver\Groups\Sonstiges\ERIK\6_ERiK_Berichtslegung\3_Tabellenberichterstattung\ERiK_Tabellenberichterstattung_2026\Tabellen_für_Veröffentlichung\"/>
    </mc:Choice>
  </mc:AlternateContent>
  <xr:revisionPtr revIDLastSave="0" documentId="13_ncr:1_{0925F252-D53B-478D-BC7A-30BC4A5FF815}" xr6:coauthVersionLast="47" xr6:coauthVersionMax="47" xr10:uidLastSave="{00000000-0000-0000-0000-000000000000}"/>
  <bookViews>
    <workbookView xWindow="28680" yWindow="-120" windowWidth="29040" windowHeight="15720" tabRatio="933" xr2:uid="{00000000-000D-0000-FFFF-FFFF00000000}"/>
  </bookViews>
  <sheets>
    <sheet name="Inhalt" sheetId="1" r:id="rId1"/>
    <sheet name="HF-03.1.1" sheetId="2" r:id="rId2"/>
    <sheet name="HF-03.1.2" sheetId="3" r:id="rId3"/>
    <sheet name="HF-03.1.2 + Alter" sheetId="4" r:id="rId4"/>
    <sheet name="HF-03.1.3 Alter" sheetId="5" r:id="rId5"/>
    <sheet name="HF-03.1.3 Einrichtungsgr." sheetId="6" r:id="rId6"/>
    <sheet name="HF-03.1.3 Träger" sheetId="7" r:id="rId7"/>
    <sheet name="HF-03.1.4" sheetId="8" r:id="rId8"/>
    <sheet name="HF-03.3.1.1" sheetId="9" r:id="rId9"/>
    <sheet name="HF-03.3.1.2" sheetId="10" r:id="rId10"/>
    <sheet name="HF-03.3.1.2-1" sheetId="11" r:id="rId11"/>
    <sheet name="HF-03.3.1.3" sheetId="12" r:id="rId12"/>
    <sheet name="HF-03.3.1.4" sheetId="13" r:id="rId13"/>
    <sheet name="HF-03.3.2" sheetId="14" r:id="rId14"/>
    <sheet name="HF-03.3.3" sheetId="15" r:id="rId15"/>
    <sheet name="HF-03.5.1.1" sheetId="16" r:id="rId16"/>
    <sheet name="HF-03.5.1.2" sheetId="17" r:id="rId17"/>
    <sheet name="HF-03.5.2" sheetId="18" r:id="rId18"/>
    <sheet name="HF-03.5.3" sheetId="19" r:id="rId19"/>
  </sheets>
  <definedNames>
    <definedName name="_xlnm.Print_Area" localSheetId="0">Inhalt!$A$11:$I$29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11" l="1"/>
  <c r="D27" i="11"/>
  <c r="D26" i="11"/>
  <c r="F15" i="11"/>
  <c r="G25" i="11"/>
  <c r="C25" i="11"/>
  <c r="G26" i="11"/>
  <c r="E26" i="11"/>
  <c r="C26" i="11"/>
  <c r="B26" i="11"/>
  <c r="B25" i="11" s="1"/>
  <c r="B36" i="13"/>
  <c r="B35" i="13"/>
  <c r="B17" i="13"/>
  <c r="B16" i="13"/>
  <c r="B47" i="12"/>
  <c r="B23" i="12"/>
  <c r="B50" i="9"/>
  <c r="B51" i="9"/>
  <c r="B49" i="9" s="1"/>
  <c r="B26" i="9"/>
  <c r="B25" i="9"/>
  <c r="B77" i="9"/>
  <c r="N26" i="4"/>
  <c r="N18" i="4"/>
  <c r="E26" i="4"/>
  <c r="E25" i="11" l="1"/>
  <c r="F25" i="11" s="1"/>
  <c r="E18" i="4"/>
  <c r="N27" i="14"/>
  <c r="L27" i="14"/>
  <c r="J27" i="14"/>
  <c r="H27" i="14"/>
  <c r="F27" i="14"/>
  <c r="D27" i="14"/>
  <c r="N26" i="14"/>
  <c r="L26" i="14"/>
  <c r="J26" i="14"/>
  <c r="H26" i="14"/>
  <c r="F26" i="14"/>
  <c r="D26" i="14"/>
  <c r="N25" i="14"/>
  <c r="L25" i="14"/>
  <c r="J25" i="14"/>
  <c r="H25" i="14"/>
  <c r="F25" i="14"/>
  <c r="D25" i="14"/>
  <c r="N23" i="14"/>
  <c r="L23" i="14"/>
  <c r="J23" i="14"/>
  <c r="H23" i="14"/>
  <c r="F23" i="14"/>
  <c r="D23" i="14"/>
  <c r="N22" i="14"/>
  <c r="L22" i="14"/>
  <c r="J22" i="14"/>
  <c r="H22" i="14"/>
  <c r="D22" i="14"/>
  <c r="N21" i="14"/>
  <c r="L21" i="14"/>
  <c r="J21" i="14"/>
  <c r="H21" i="14"/>
  <c r="F21" i="14"/>
  <c r="D21" i="14"/>
  <c r="J20" i="14"/>
  <c r="H20" i="14"/>
  <c r="F20" i="14"/>
  <c r="D20" i="14"/>
  <c r="N19" i="14"/>
  <c r="L19" i="14"/>
  <c r="J19" i="14"/>
  <c r="H19" i="14"/>
  <c r="F19" i="14"/>
  <c r="D19" i="14"/>
  <c r="L18" i="14"/>
  <c r="J18" i="14"/>
  <c r="H18" i="14"/>
  <c r="D18" i="14"/>
  <c r="N17" i="14"/>
  <c r="L17" i="14"/>
  <c r="J17" i="14"/>
  <c r="H17" i="14"/>
  <c r="F17" i="14"/>
  <c r="D17" i="14"/>
  <c r="N15" i="14"/>
  <c r="L15" i="14"/>
  <c r="J15" i="14"/>
  <c r="H15" i="14"/>
  <c r="F15" i="14"/>
  <c r="D15" i="14"/>
  <c r="N14" i="14"/>
  <c r="L14" i="14"/>
  <c r="J14" i="14"/>
  <c r="H14" i="14"/>
  <c r="F14" i="14"/>
  <c r="D14" i="14"/>
  <c r="J13" i="14"/>
  <c r="H13" i="14"/>
  <c r="F13" i="14"/>
  <c r="D13" i="14"/>
  <c r="N12" i="14"/>
  <c r="L12" i="14"/>
  <c r="J12" i="14"/>
  <c r="H12" i="14"/>
  <c r="F12" i="14"/>
  <c r="D12" i="14"/>
  <c r="N11" i="14"/>
  <c r="L11" i="14"/>
  <c r="J11" i="14"/>
  <c r="H11" i="14"/>
  <c r="F11" i="14"/>
  <c r="D11" i="14"/>
  <c r="N10" i="14"/>
  <c r="L10" i="14"/>
  <c r="J10" i="14"/>
  <c r="H10" i="14"/>
  <c r="F10" i="14"/>
  <c r="D10" i="14"/>
  <c r="N9" i="14"/>
  <c r="L9" i="14"/>
  <c r="J9" i="14"/>
  <c r="H9" i="14"/>
  <c r="F9" i="14"/>
  <c r="D9" i="14"/>
  <c r="F10" i="19"/>
  <c r="F11" i="19"/>
  <c r="F12" i="19"/>
  <c r="F13" i="19"/>
  <c r="F14" i="19"/>
  <c r="F15" i="19"/>
  <c r="F17" i="19"/>
  <c r="F18" i="19"/>
  <c r="F19" i="19"/>
  <c r="F20" i="19"/>
  <c r="F21" i="19"/>
  <c r="F22" i="19"/>
  <c r="F23" i="19"/>
  <c r="F25" i="19"/>
  <c r="F26" i="19"/>
  <c r="F27" i="19"/>
  <c r="F9" i="19"/>
  <c r="D26" i="19"/>
  <c r="D25" i="19"/>
  <c r="D20" i="19"/>
  <c r="D19" i="19"/>
  <c r="D14" i="19"/>
  <c r="D13" i="19"/>
  <c r="D10" i="19"/>
  <c r="D11" i="19"/>
  <c r="D12" i="19"/>
  <c r="D15" i="19"/>
  <c r="D17" i="19"/>
  <c r="D18" i="19"/>
  <c r="D21" i="19"/>
  <c r="D22" i="19"/>
  <c r="D23" i="19"/>
  <c r="D27" i="19"/>
  <c r="D9" i="19"/>
  <c r="Q25" i="4" l="1"/>
  <c r="H25" i="4"/>
  <c r="N11" i="4"/>
  <c r="E11" i="4"/>
  <c r="F10" i="3"/>
  <c r="F11" i="3"/>
  <c r="F12" i="3"/>
  <c r="F13" i="3"/>
  <c r="F14" i="3"/>
  <c r="F15" i="3"/>
  <c r="F16" i="3"/>
  <c r="F17" i="3"/>
  <c r="F18" i="3"/>
  <c r="F19" i="3"/>
  <c r="F20" i="3"/>
  <c r="F21" i="3"/>
  <c r="F22" i="3"/>
  <c r="F23" i="3"/>
  <c r="F24" i="3"/>
  <c r="F25" i="3"/>
  <c r="F26" i="3"/>
  <c r="F27" i="3"/>
  <c r="F9" i="3"/>
  <c r="D10" i="3"/>
  <c r="D11" i="3"/>
  <c r="D12" i="3"/>
  <c r="D13" i="3"/>
  <c r="D14" i="3"/>
  <c r="D15" i="3"/>
  <c r="D16" i="3"/>
  <c r="D17" i="3"/>
  <c r="D18" i="3"/>
  <c r="D19" i="3"/>
  <c r="D20" i="3"/>
  <c r="D21" i="3"/>
  <c r="D22" i="3"/>
  <c r="D23" i="3"/>
  <c r="D24" i="3"/>
  <c r="D25" i="3"/>
  <c r="D26" i="3"/>
  <c r="D27" i="3"/>
  <c r="D9" i="3"/>
  <c r="B177" i="19" l="1"/>
  <c r="F177" i="19" s="1"/>
  <c r="B176" i="19"/>
  <c r="F176" i="19" s="1"/>
  <c r="B175" i="19"/>
  <c r="F175" i="19" s="1"/>
  <c r="B174" i="19"/>
  <c r="F174" i="19" s="1"/>
  <c r="B173" i="19"/>
  <c r="F173" i="19" s="1"/>
  <c r="B172" i="19"/>
  <c r="F172" i="19" s="1"/>
  <c r="B171" i="19"/>
  <c r="F171" i="19" s="1"/>
  <c r="B170" i="19"/>
  <c r="F170" i="19" s="1"/>
  <c r="B169" i="19"/>
  <c r="F169" i="19" s="1"/>
  <c r="B168" i="19"/>
  <c r="F168" i="19" s="1"/>
  <c r="B167" i="19"/>
  <c r="F167" i="19" s="1"/>
  <c r="B166" i="19"/>
  <c r="F166" i="19" s="1"/>
  <c r="B165" i="19"/>
  <c r="F165" i="19" s="1"/>
  <c r="B164" i="19"/>
  <c r="F164" i="19" s="1"/>
  <c r="B163" i="19"/>
  <c r="F163" i="19" s="1"/>
  <c r="B162" i="19"/>
  <c r="F162" i="19" s="1"/>
  <c r="B161" i="19"/>
  <c r="F161" i="19" s="1"/>
  <c r="B160" i="19"/>
  <c r="F160" i="19" s="1"/>
  <c r="B159" i="19"/>
  <c r="F159" i="19" s="1"/>
  <c r="L85" i="18"/>
  <c r="J85" i="18"/>
  <c r="H85" i="18"/>
  <c r="F85" i="18"/>
  <c r="D85" i="18"/>
  <c r="L84" i="18"/>
  <c r="J84" i="18"/>
  <c r="H84" i="18"/>
  <c r="F84" i="18"/>
  <c r="D84" i="18"/>
  <c r="L83" i="18"/>
  <c r="J83" i="18"/>
  <c r="H83" i="18"/>
  <c r="F83" i="18"/>
  <c r="D83" i="18"/>
  <c r="H82" i="18"/>
  <c r="F82" i="18"/>
  <c r="D82" i="18"/>
  <c r="L81" i="18"/>
  <c r="J81" i="18"/>
  <c r="H81" i="18"/>
  <c r="F81" i="18"/>
  <c r="D81" i="18"/>
  <c r="L80" i="18"/>
  <c r="J80" i="18"/>
  <c r="H80" i="18"/>
  <c r="F80" i="18"/>
  <c r="D80" i="18"/>
  <c r="L79" i="18"/>
  <c r="J79" i="18"/>
  <c r="H79" i="18"/>
  <c r="F79" i="18"/>
  <c r="D79" i="18"/>
  <c r="L78" i="18"/>
  <c r="J78" i="18"/>
  <c r="H78" i="18"/>
  <c r="F78" i="18"/>
  <c r="D78" i="18"/>
  <c r="L77" i="18"/>
  <c r="J77" i="18"/>
  <c r="H77" i="18"/>
  <c r="F77" i="18"/>
  <c r="D77" i="18"/>
  <c r="L76" i="18"/>
  <c r="J76" i="18"/>
  <c r="H76" i="18"/>
  <c r="F76" i="18"/>
  <c r="D76" i="18"/>
  <c r="L75" i="18"/>
  <c r="J75" i="18"/>
  <c r="H75" i="18"/>
  <c r="F75" i="18"/>
  <c r="D75" i="18"/>
  <c r="H74" i="18"/>
  <c r="F74" i="18"/>
  <c r="D74" i="18"/>
  <c r="L73" i="18"/>
  <c r="J73" i="18"/>
  <c r="H73" i="18"/>
  <c r="F73" i="18"/>
  <c r="D73" i="18"/>
  <c r="L72" i="18"/>
  <c r="J72" i="18"/>
  <c r="H72" i="18"/>
  <c r="F72" i="18"/>
  <c r="D72" i="18"/>
  <c r="L71" i="18"/>
  <c r="J71" i="18"/>
  <c r="H71" i="18"/>
  <c r="F71" i="18"/>
  <c r="D71" i="18"/>
  <c r="L70" i="18"/>
  <c r="J70" i="18"/>
  <c r="H70" i="18"/>
  <c r="F70" i="18"/>
  <c r="D70" i="18"/>
  <c r="L69" i="18"/>
  <c r="J69" i="18"/>
  <c r="H69" i="18"/>
  <c r="F69" i="18"/>
  <c r="D69" i="18"/>
  <c r="L68" i="18"/>
  <c r="J68" i="18"/>
  <c r="H68" i="18"/>
  <c r="F68" i="18"/>
  <c r="D68" i="18"/>
  <c r="L67" i="18"/>
  <c r="J67" i="18"/>
  <c r="H67" i="18"/>
  <c r="F67" i="18"/>
  <c r="D67" i="18"/>
  <c r="L197" i="15"/>
  <c r="J197" i="15"/>
  <c r="H197" i="15"/>
  <c r="F197" i="15"/>
  <c r="D197" i="15"/>
  <c r="L196" i="15"/>
  <c r="J196" i="15"/>
  <c r="H196" i="15"/>
  <c r="F196" i="15"/>
  <c r="D196" i="15"/>
  <c r="L195" i="15"/>
  <c r="J195" i="15"/>
  <c r="H195" i="15"/>
  <c r="F195" i="15"/>
  <c r="D195" i="15"/>
  <c r="L194" i="15"/>
  <c r="J194" i="15"/>
  <c r="H194" i="15"/>
  <c r="F194" i="15"/>
  <c r="D194" i="15"/>
  <c r="L193" i="15"/>
  <c r="J193" i="15"/>
  <c r="H193" i="15"/>
  <c r="F193" i="15"/>
  <c r="D193" i="15"/>
  <c r="L192" i="15"/>
  <c r="J192" i="15"/>
  <c r="H192" i="15"/>
  <c r="F192" i="15"/>
  <c r="D192" i="15"/>
  <c r="L191" i="15"/>
  <c r="J191" i="15"/>
  <c r="H191" i="15"/>
  <c r="F191" i="15"/>
  <c r="D191" i="15"/>
  <c r="L190" i="15"/>
  <c r="J190" i="15"/>
  <c r="H190" i="15"/>
  <c r="F190" i="15"/>
  <c r="D190" i="15"/>
  <c r="L189" i="15"/>
  <c r="J189" i="15"/>
  <c r="H189" i="15"/>
  <c r="F189" i="15"/>
  <c r="D189" i="15"/>
  <c r="L188" i="15"/>
  <c r="J188" i="15"/>
  <c r="H188" i="15"/>
  <c r="F188" i="15"/>
  <c r="D188" i="15"/>
  <c r="L187" i="15"/>
  <c r="J187" i="15"/>
  <c r="H187" i="15"/>
  <c r="F187" i="15"/>
  <c r="D187" i="15"/>
  <c r="L186" i="15"/>
  <c r="J186" i="15"/>
  <c r="H186" i="15"/>
  <c r="F186" i="15"/>
  <c r="D186" i="15"/>
  <c r="L185" i="15"/>
  <c r="J185" i="15"/>
  <c r="H185" i="15"/>
  <c r="F185" i="15"/>
  <c r="D185" i="15"/>
  <c r="L184" i="15"/>
  <c r="J184" i="15"/>
  <c r="H184" i="15"/>
  <c r="F184" i="15"/>
  <c r="D184" i="15"/>
  <c r="L183" i="15"/>
  <c r="J183" i="15"/>
  <c r="H183" i="15"/>
  <c r="F183" i="15"/>
  <c r="D183" i="15"/>
  <c r="L182" i="15"/>
  <c r="J182" i="15"/>
  <c r="H182" i="15"/>
  <c r="F182" i="15"/>
  <c r="D182" i="15"/>
  <c r="L181" i="15"/>
  <c r="J181" i="15"/>
  <c r="H181" i="15"/>
  <c r="F181" i="15"/>
  <c r="D181" i="15"/>
  <c r="L180" i="15"/>
  <c r="J180" i="15"/>
  <c r="H180" i="15"/>
  <c r="F180" i="15"/>
  <c r="D180" i="15"/>
  <c r="L179" i="15"/>
  <c r="J179" i="15"/>
  <c r="H179" i="15"/>
  <c r="F179" i="15"/>
  <c r="D179" i="15"/>
  <c r="L163" i="15"/>
  <c r="J163" i="15"/>
  <c r="H163" i="15"/>
  <c r="F163" i="15"/>
  <c r="D163" i="15"/>
  <c r="L162" i="15"/>
  <c r="J162" i="15"/>
  <c r="H162" i="15"/>
  <c r="F162" i="15"/>
  <c r="D162" i="15"/>
  <c r="L161" i="15"/>
  <c r="J161" i="15"/>
  <c r="H161" i="15"/>
  <c r="F161" i="15"/>
  <c r="D161" i="15"/>
  <c r="L160" i="15"/>
  <c r="J160" i="15"/>
  <c r="H160" i="15"/>
  <c r="F160" i="15"/>
  <c r="D160" i="15"/>
  <c r="L159" i="15"/>
  <c r="J159" i="15"/>
  <c r="H159" i="15"/>
  <c r="F159" i="15"/>
  <c r="D159" i="15"/>
  <c r="L158" i="15"/>
  <c r="J158" i="15"/>
  <c r="H158" i="15"/>
  <c r="F158" i="15"/>
  <c r="D158" i="15"/>
  <c r="L157" i="15"/>
  <c r="J157" i="15"/>
  <c r="H157" i="15"/>
  <c r="F157" i="15"/>
  <c r="D157" i="15"/>
  <c r="L156" i="15"/>
  <c r="J156" i="15"/>
  <c r="H156" i="15"/>
  <c r="F156" i="15"/>
  <c r="D156" i="15"/>
  <c r="L155" i="15"/>
  <c r="J155" i="15"/>
  <c r="H155" i="15"/>
  <c r="F155" i="15"/>
  <c r="D155" i="15"/>
  <c r="L154" i="15"/>
  <c r="J154" i="15"/>
  <c r="H154" i="15"/>
  <c r="F154" i="15"/>
  <c r="D154" i="15"/>
  <c r="L153" i="15"/>
  <c r="J153" i="15"/>
  <c r="H153" i="15"/>
  <c r="F153" i="15"/>
  <c r="D153" i="15"/>
  <c r="L152" i="15"/>
  <c r="J152" i="15"/>
  <c r="H152" i="15"/>
  <c r="F152" i="15"/>
  <c r="D152" i="15"/>
  <c r="L151" i="15"/>
  <c r="J151" i="15"/>
  <c r="H151" i="15"/>
  <c r="F151" i="15"/>
  <c r="D151" i="15"/>
  <c r="L150" i="15"/>
  <c r="J150" i="15"/>
  <c r="H150" i="15"/>
  <c r="F150" i="15"/>
  <c r="D150" i="15"/>
  <c r="L149" i="15"/>
  <c r="J149" i="15"/>
  <c r="H149" i="15"/>
  <c r="F149" i="15"/>
  <c r="D149" i="15"/>
  <c r="L148" i="15"/>
  <c r="J148" i="15"/>
  <c r="H148" i="15"/>
  <c r="F148" i="15"/>
  <c r="D148" i="15"/>
  <c r="L147" i="15"/>
  <c r="J147" i="15"/>
  <c r="H147" i="15"/>
  <c r="F147" i="15"/>
  <c r="D147" i="15"/>
  <c r="L146" i="15"/>
  <c r="J146" i="15"/>
  <c r="H146" i="15"/>
  <c r="F146" i="15"/>
  <c r="D146" i="15"/>
  <c r="L145" i="15"/>
  <c r="J145" i="15"/>
  <c r="H145" i="15"/>
  <c r="F145" i="15"/>
  <c r="D145" i="15"/>
  <c r="L61" i="15"/>
  <c r="J61" i="15"/>
  <c r="H61" i="15"/>
  <c r="F61" i="15"/>
  <c r="D61" i="15"/>
  <c r="L60" i="15"/>
  <c r="J60" i="15"/>
  <c r="H60" i="15"/>
  <c r="F60" i="15"/>
  <c r="D60" i="15"/>
  <c r="L59" i="15"/>
  <c r="J59" i="15"/>
  <c r="H59" i="15"/>
  <c r="F59" i="15"/>
  <c r="D59" i="15"/>
  <c r="L58" i="15"/>
  <c r="J58" i="15"/>
  <c r="H58" i="15"/>
  <c r="F58" i="15"/>
  <c r="D58" i="15"/>
  <c r="L57" i="15"/>
  <c r="J57" i="15"/>
  <c r="H57" i="15"/>
  <c r="F57" i="15"/>
  <c r="D57" i="15"/>
  <c r="L56" i="15"/>
  <c r="J56" i="15"/>
  <c r="H56" i="15"/>
  <c r="F56" i="15"/>
  <c r="D56" i="15"/>
  <c r="L55" i="15"/>
  <c r="J55" i="15"/>
  <c r="H55" i="15"/>
  <c r="F55" i="15"/>
  <c r="D55" i="15"/>
  <c r="L54" i="15"/>
  <c r="J54" i="15"/>
  <c r="H54" i="15"/>
  <c r="F54" i="15"/>
  <c r="D54" i="15"/>
  <c r="L53" i="15"/>
  <c r="J53" i="15"/>
  <c r="H53" i="15"/>
  <c r="F53" i="15"/>
  <c r="D53" i="15"/>
  <c r="L52" i="15"/>
  <c r="J52" i="15"/>
  <c r="H52" i="15"/>
  <c r="F52" i="15"/>
  <c r="D52" i="15"/>
  <c r="L51" i="15"/>
  <c r="J51" i="15"/>
  <c r="H51" i="15"/>
  <c r="F51" i="15"/>
  <c r="D51" i="15"/>
  <c r="L50" i="15"/>
  <c r="J50" i="15"/>
  <c r="H50" i="15"/>
  <c r="F50" i="15"/>
  <c r="D50" i="15"/>
  <c r="L49" i="15"/>
  <c r="J49" i="15"/>
  <c r="H49" i="15"/>
  <c r="F49" i="15"/>
  <c r="D49" i="15"/>
  <c r="L48" i="15"/>
  <c r="J48" i="15"/>
  <c r="H48" i="15"/>
  <c r="F48" i="15"/>
  <c r="D48" i="15"/>
  <c r="L47" i="15"/>
  <c r="J47" i="15"/>
  <c r="H47" i="15"/>
  <c r="F47" i="15"/>
  <c r="D47" i="15"/>
  <c r="L46" i="15"/>
  <c r="J46" i="15"/>
  <c r="H46" i="15"/>
  <c r="F46" i="15"/>
  <c r="D46" i="15"/>
  <c r="L45" i="15"/>
  <c r="J45" i="15"/>
  <c r="H45" i="15"/>
  <c r="F45" i="15"/>
  <c r="D45" i="15"/>
  <c r="L44" i="15"/>
  <c r="J44" i="15"/>
  <c r="H44" i="15"/>
  <c r="F44" i="15"/>
  <c r="D44" i="15"/>
  <c r="L43" i="15"/>
  <c r="J43" i="15"/>
  <c r="H43" i="15"/>
  <c r="F43" i="15"/>
  <c r="D43" i="15"/>
  <c r="N93" i="14"/>
  <c r="L93" i="14"/>
  <c r="J93" i="14"/>
  <c r="H93" i="14"/>
  <c r="F93" i="14"/>
  <c r="D93" i="14"/>
  <c r="N92" i="14"/>
  <c r="L92" i="14"/>
  <c r="J92" i="14"/>
  <c r="H92" i="14"/>
  <c r="F92" i="14"/>
  <c r="D92" i="14"/>
  <c r="N91" i="14"/>
  <c r="L91" i="14"/>
  <c r="J91" i="14"/>
  <c r="H91" i="14"/>
  <c r="F91" i="14"/>
  <c r="D91" i="14"/>
  <c r="N89" i="14"/>
  <c r="L89" i="14"/>
  <c r="J89" i="14"/>
  <c r="H89" i="14"/>
  <c r="F89" i="14"/>
  <c r="D89" i="14"/>
  <c r="N88" i="14"/>
  <c r="L88" i="14"/>
  <c r="J88" i="14"/>
  <c r="H88" i="14"/>
  <c r="F88" i="14"/>
  <c r="D88" i="14"/>
  <c r="N87" i="14"/>
  <c r="L87" i="14"/>
  <c r="J87" i="14"/>
  <c r="H87" i="14"/>
  <c r="F87" i="14"/>
  <c r="D87" i="14"/>
  <c r="L86" i="14"/>
  <c r="H86" i="14"/>
  <c r="F86" i="14"/>
  <c r="D86" i="14"/>
  <c r="N85" i="14"/>
  <c r="L85" i="14"/>
  <c r="J85" i="14"/>
  <c r="H85" i="14"/>
  <c r="F85" i="14"/>
  <c r="D85" i="14"/>
  <c r="N84" i="14"/>
  <c r="L84" i="14"/>
  <c r="J84" i="14"/>
  <c r="H84" i="14"/>
  <c r="F84" i="14"/>
  <c r="D84" i="14"/>
  <c r="N83" i="14"/>
  <c r="L83" i="14"/>
  <c r="J83" i="14"/>
  <c r="H83" i="14"/>
  <c r="F83" i="14"/>
  <c r="D83" i="14"/>
  <c r="N81" i="14"/>
  <c r="L81" i="14"/>
  <c r="J81" i="14"/>
  <c r="H81" i="14"/>
  <c r="F81" i="14"/>
  <c r="D81" i="14"/>
  <c r="N80" i="14"/>
  <c r="L80" i="14"/>
  <c r="J80" i="14"/>
  <c r="H80" i="14"/>
  <c r="F80" i="14"/>
  <c r="D80" i="14"/>
  <c r="L79" i="14"/>
  <c r="H79" i="14"/>
  <c r="F79" i="14"/>
  <c r="D79" i="14"/>
  <c r="N78" i="14"/>
  <c r="L78" i="14"/>
  <c r="J78" i="14"/>
  <c r="H78" i="14"/>
  <c r="F78" i="14"/>
  <c r="D78" i="14"/>
  <c r="N77" i="14"/>
  <c r="L77" i="14"/>
  <c r="J77" i="14"/>
  <c r="H77" i="14"/>
  <c r="F77" i="14"/>
  <c r="D77" i="14"/>
  <c r="N76" i="14"/>
  <c r="L76" i="14"/>
  <c r="J76" i="14"/>
  <c r="H76" i="14"/>
  <c r="F76" i="14"/>
  <c r="D76" i="14"/>
  <c r="N75" i="14"/>
  <c r="L75" i="14"/>
  <c r="J75" i="14"/>
  <c r="H75" i="14"/>
  <c r="F75" i="14"/>
  <c r="D75" i="14"/>
  <c r="N60" i="14"/>
  <c r="L60" i="14"/>
  <c r="J60" i="14"/>
  <c r="H60" i="14"/>
  <c r="F60" i="14"/>
  <c r="D60" i="14"/>
  <c r="N59" i="14"/>
  <c r="L59" i="14"/>
  <c r="J59" i="14"/>
  <c r="H59" i="14"/>
  <c r="F59" i="14"/>
  <c r="D59" i="14"/>
  <c r="N58" i="14"/>
  <c r="L58" i="14"/>
  <c r="J58" i="14"/>
  <c r="H58" i="14"/>
  <c r="F58" i="14"/>
  <c r="D58" i="14"/>
  <c r="N56" i="14"/>
  <c r="L56" i="14"/>
  <c r="J56" i="14"/>
  <c r="H56" i="14"/>
  <c r="F56" i="14"/>
  <c r="D56" i="14"/>
  <c r="N55" i="14"/>
  <c r="L55" i="14"/>
  <c r="J55" i="14"/>
  <c r="H55" i="14"/>
  <c r="F55" i="14"/>
  <c r="D55" i="14"/>
  <c r="N54" i="14"/>
  <c r="L54" i="14"/>
  <c r="J54" i="14"/>
  <c r="H54" i="14"/>
  <c r="F54" i="14"/>
  <c r="D54" i="14"/>
  <c r="J53" i="14"/>
  <c r="H53" i="14"/>
  <c r="F53" i="14"/>
  <c r="D53" i="14"/>
  <c r="N52" i="14"/>
  <c r="L52" i="14"/>
  <c r="J52" i="14"/>
  <c r="H52" i="14"/>
  <c r="F52" i="14"/>
  <c r="D52" i="14"/>
  <c r="N51" i="14"/>
  <c r="L51" i="14"/>
  <c r="J51" i="14"/>
  <c r="H51" i="14"/>
  <c r="F51" i="14"/>
  <c r="D51" i="14"/>
  <c r="N50" i="14"/>
  <c r="L50" i="14"/>
  <c r="J50" i="14"/>
  <c r="H50" i="14"/>
  <c r="F50" i="14"/>
  <c r="D50" i="14"/>
  <c r="N48" i="14"/>
  <c r="L48" i="14"/>
  <c r="J48" i="14"/>
  <c r="H48" i="14"/>
  <c r="F48" i="14"/>
  <c r="D48" i="14"/>
  <c r="N47" i="14"/>
  <c r="L47" i="14"/>
  <c r="J47" i="14"/>
  <c r="H47" i="14"/>
  <c r="F47" i="14"/>
  <c r="D47" i="14"/>
  <c r="J46" i="14"/>
  <c r="H46" i="14"/>
  <c r="F46" i="14"/>
  <c r="D46" i="14"/>
  <c r="N45" i="14"/>
  <c r="L45" i="14"/>
  <c r="J45" i="14"/>
  <c r="H45" i="14"/>
  <c r="F45" i="14"/>
  <c r="D45" i="14"/>
  <c r="N44" i="14"/>
  <c r="L44" i="14"/>
  <c r="J44" i="14"/>
  <c r="H44" i="14"/>
  <c r="F44" i="14"/>
  <c r="D44" i="14"/>
  <c r="N43" i="14"/>
  <c r="L43" i="14"/>
  <c r="J43" i="14"/>
  <c r="H43" i="14"/>
  <c r="F43" i="14"/>
  <c r="D43" i="14"/>
  <c r="N42" i="14"/>
  <c r="L42" i="14"/>
  <c r="J42" i="14"/>
  <c r="H42" i="14"/>
  <c r="F42" i="14"/>
  <c r="D42" i="14"/>
  <c r="B232" i="13"/>
  <c r="B231" i="13"/>
  <c r="B230" i="13"/>
  <c r="B214" i="13"/>
  <c r="B213" i="13"/>
  <c r="B193" i="13"/>
  <c r="B192" i="13"/>
  <c r="B175" i="13"/>
  <c r="B174" i="13"/>
  <c r="B155" i="13"/>
  <c r="B154" i="13"/>
  <c r="B137" i="13"/>
  <c r="B136" i="13"/>
  <c r="B77" i="13"/>
  <c r="B76" i="13"/>
  <c r="B75" i="13"/>
  <c r="B58" i="13"/>
  <c r="B57" i="13"/>
  <c r="B56" i="13"/>
  <c r="B296" i="12"/>
  <c r="B295" i="12"/>
  <c r="B297" i="12" s="1"/>
  <c r="B273" i="12"/>
  <c r="B272" i="12"/>
  <c r="B274" i="12" s="1"/>
  <c r="B248" i="12"/>
  <c r="B247" i="12"/>
  <c r="B249" i="12" s="1"/>
  <c r="B225" i="12"/>
  <c r="B224" i="12"/>
  <c r="B223" i="12"/>
  <c r="B198" i="12"/>
  <c r="B197" i="12"/>
  <c r="B174" i="12"/>
  <c r="B173" i="12"/>
  <c r="B98" i="12"/>
  <c r="B97" i="12"/>
  <c r="B96" i="12"/>
  <c r="B74" i="12"/>
  <c r="B73" i="12"/>
  <c r="B72" i="12"/>
  <c r="G158" i="11"/>
  <c r="H158" i="11" s="1"/>
  <c r="E158" i="11"/>
  <c r="F158" i="11" s="1"/>
  <c r="C158" i="11"/>
  <c r="D158" i="11" s="1"/>
  <c r="B158" i="11"/>
  <c r="G157" i="11"/>
  <c r="C157" i="11"/>
  <c r="D157" i="11" s="1"/>
  <c r="B157" i="11"/>
  <c r="F157" i="11" s="1"/>
  <c r="G156" i="11"/>
  <c r="H156" i="11" s="1"/>
  <c r="E156" i="11"/>
  <c r="F156" i="11" s="1"/>
  <c r="B156" i="11"/>
  <c r="H155" i="11"/>
  <c r="F155" i="11"/>
  <c r="D155" i="11"/>
  <c r="H154" i="11"/>
  <c r="D154" i="11"/>
  <c r="H153" i="11"/>
  <c r="D153" i="11"/>
  <c r="H152" i="11"/>
  <c r="F152" i="11"/>
  <c r="D152" i="11"/>
  <c r="H151" i="11"/>
  <c r="D151" i="11"/>
  <c r="H150" i="11"/>
  <c r="F150" i="11"/>
  <c r="D150" i="11"/>
  <c r="H149" i="11"/>
  <c r="F149" i="11"/>
  <c r="D149" i="11"/>
  <c r="H148" i="11"/>
  <c r="F148" i="11"/>
  <c r="D148" i="11"/>
  <c r="H147" i="11"/>
  <c r="F147" i="11"/>
  <c r="D147" i="11"/>
  <c r="H146" i="11"/>
  <c r="D146" i="11"/>
  <c r="H145" i="11"/>
  <c r="D145" i="11"/>
  <c r="H144" i="11"/>
  <c r="F144" i="11"/>
  <c r="D144" i="11"/>
  <c r="C144" i="11"/>
  <c r="C156" i="11" s="1"/>
  <c r="D156" i="11" s="1"/>
  <c r="H143" i="11"/>
  <c r="F143" i="11"/>
  <c r="D143" i="11"/>
  <c r="H142" i="11"/>
  <c r="F142" i="11"/>
  <c r="D142" i="11"/>
  <c r="H141" i="11"/>
  <c r="F141" i="11"/>
  <c r="D141" i="11"/>
  <c r="H140" i="11"/>
  <c r="F140" i="11"/>
  <c r="D140" i="11"/>
  <c r="H125" i="11"/>
  <c r="F125" i="11"/>
  <c r="E125" i="11"/>
  <c r="D125" i="11"/>
  <c r="H124" i="11"/>
  <c r="G124" i="11"/>
  <c r="E124" i="11"/>
  <c r="F124" i="11" s="1"/>
  <c r="C124" i="11"/>
  <c r="D124" i="11" s="1"/>
  <c r="G123" i="11"/>
  <c r="H123" i="11" s="1"/>
  <c r="E123" i="11"/>
  <c r="F123" i="11" s="1"/>
  <c r="C123" i="11"/>
  <c r="D123" i="11" s="1"/>
  <c r="H122" i="11"/>
  <c r="F122" i="11"/>
  <c r="D122" i="11"/>
  <c r="H121" i="11"/>
  <c r="D121" i="11"/>
  <c r="H120" i="11"/>
  <c r="D120" i="11"/>
  <c r="H119" i="11"/>
  <c r="F119" i="11"/>
  <c r="D119" i="11"/>
  <c r="H118" i="11"/>
  <c r="D118" i="11"/>
  <c r="H117" i="11"/>
  <c r="F117" i="11"/>
  <c r="D117" i="11"/>
  <c r="H116" i="11"/>
  <c r="F116" i="11"/>
  <c r="D116" i="11"/>
  <c r="H115" i="11"/>
  <c r="F115" i="11"/>
  <c r="D115" i="11"/>
  <c r="H114" i="11"/>
  <c r="F114" i="11"/>
  <c r="D114" i="11"/>
  <c r="H113" i="11"/>
  <c r="F113" i="11"/>
  <c r="D113" i="11"/>
  <c r="H112" i="11"/>
  <c r="D112" i="11"/>
  <c r="H111" i="11"/>
  <c r="F111" i="11"/>
  <c r="D111" i="11"/>
  <c r="H110" i="11"/>
  <c r="F110" i="11"/>
  <c r="D110" i="11"/>
  <c r="H109" i="11"/>
  <c r="F109" i="11"/>
  <c r="D109" i="11"/>
  <c r="H108" i="11"/>
  <c r="F108" i="11"/>
  <c r="D108" i="11"/>
  <c r="H107" i="11"/>
  <c r="F107" i="11"/>
  <c r="D107" i="11"/>
  <c r="G92" i="11"/>
  <c r="E92" i="11"/>
  <c r="C92" i="11"/>
  <c r="G91" i="11"/>
  <c r="E91" i="11"/>
  <c r="C91" i="11"/>
  <c r="B91" i="11" s="1"/>
  <c r="G90" i="11"/>
  <c r="C90" i="11"/>
  <c r="B89" i="11"/>
  <c r="H89" i="11" s="1"/>
  <c r="H88" i="11"/>
  <c r="B88" i="11"/>
  <c r="D88" i="11" s="1"/>
  <c r="B87" i="11"/>
  <c r="D87" i="11" s="1"/>
  <c r="B86" i="11"/>
  <c r="H86" i="11" s="1"/>
  <c r="H85" i="11"/>
  <c r="B85" i="11"/>
  <c r="D85" i="11" s="1"/>
  <c r="B84" i="11"/>
  <c r="B83" i="11"/>
  <c r="F83" i="11" s="1"/>
  <c r="H82" i="11"/>
  <c r="B82" i="11"/>
  <c r="D82" i="11" s="1"/>
  <c r="B81" i="11"/>
  <c r="B80" i="11"/>
  <c r="F80" i="11" s="1"/>
  <c r="H79" i="11"/>
  <c r="B79" i="11"/>
  <c r="D79" i="11" s="1"/>
  <c r="B78" i="11"/>
  <c r="H78" i="11" s="1"/>
  <c r="B77" i="11"/>
  <c r="D77" i="11" s="1"/>
  <c r="H76" i="11"/>
  <c r="B76" i="11"/>
  <c r="F76" i="11" s="1"/>
  <c r="B75" i="11"/>
  <c r="H75" i="11" s="1"/>
  <c r="B74" i="11"/>
  <c r="D74" i="11" s="1"/>
  <c r="G59" i="11"/>
  <c r="H59" i="11" s="1"/>
  <c r="E59" i="11"/>
  <c r="F59" i="11" s="1"/>
  <c r="C59" i="11"/>
  <c r="D59" i="11" s="1"/>
  <c r="G58" i="11"/>
  <c r="H58" i="11" s="1"/>
  <c r="F58" i="11"/>
  <c r="E58" i="11"/>
  <c r="C58" i="11"/>
  <c r="D58" i="11" s="1"/>
  <c r="E57" i="11"/>
  <c r="F57" i="11" s="1"/>
  <c r="C57" i="11"/>
  <c r="D57" i="11" s="1"/>
  <c r="H56" i="11"/>
  <c r="F56" i="11"/>
  <c r="D56" i="11"/>
  <c r="H55" i="11"/>
  <c r="F55" i="11"/>
  <c r="D55" i="11"/>
  <c r="H54" i="11"/>
  <c r="F54" i="11"/>
  <c r="D54" i="11"/>
  <c r="H53" i="11"/>
  <c r="F53" i="11"/>
  <c r="D53" i="11"/>
  <c r="H52" i="11"/>
  <c r="D52" i="11"/>
  <c r="H51" i="11"/>
  <c r="F51" i="11"/>
  <c r="D51" i="11"/>
  <c r="H50" i="11"/>
  <c r="F50" i="11"/>
  <c r="D50" i="11"/>
  <c r="H49" i="11"/>
  <c r="F49" i="11"/>
  <c r="D49" i="11"/>
  <c r="H48" i="11"/>
  <c r="F48" i="11"/>
  <c r="D48" i="11"/>
  <c r="H47" i="11"/>
  <c r="F47" i="11"/>
  <c r="D47" i="11"/>
  <c r="H46" i="11"/>
  <c r="D46" i="11"/>
  <c r="H45" i="11"/>
  <c r="F45" i="11"/>
  <c r="D45" i="11"/>
  <c r="H44" i="11"/>
  <c r="F44" i="11"/>
  <c r="D44" i="11"/>
  <c r="H43" i="11"/>
  <c r="F43" i="11"/>
  <c r="D43" i="11"/>
  <c r="H42" i="11"/>
  <c r="F42" i="11"/>
  <c r="D42" i="11"/>
  <c r="H41" i="11"/>
  <c r="F41" i="11"/>
  <c r="D41" i="11"/>
  <c r="H27" i="11"/>
  <c r="F27" i="11"/>
  <c r="H26" i="11"/>
  <c r="F26" i="11"/>
  <c r="H25" i="11"/>
  <c r="H24" i="11"/>
  <c r="F24" i="11"/>
  <c r="D24" i="11"/>
  <c r="H23" i="11"/>
  <c r="F23" i="11"/>
  <c r="D23" i="11"/>
  <c r="H22" i="11"/>
  <c r="F22" i="11"/>
  <c r="D22" i="11"/>
  <c r="H21" i="11"/>
  <c r="F21" i="11"/>
  <c r="D21" i="11"/>
  <c r="H20" i="11"/>
  <c r="D20" i="11"/>
  <c r="H19" i="11"/>
  <c r="F19" i="11"/>
  <c r="D19" i="11"/>
  <c r="H18" i="11"/>
  <c r="F18" i="11"/>
  <c r="D18" i="11"/>
  <c r="H17" i="11"/>
  <c r="F17" i="11"/>
  <c r="D17" i="11"/>
  <c r="H16" i="11"/>
  <c r="F16" i="11"/>
  <c r="D16" i="11"/>
  <c r="H15" i="11"/>
  <c r="D15" i="11"/>
  <c r="H14" i="11"/>
  <c r="D14" i="11"/>
  <c r="H13" i="11"/>
  <c r="F13" i="11"/>
  <c r="D13" i="11"/>
  <c r="H12" i="11"/>
  <c r="F12" i="11"/>
  <c r="D12" i="11"/>
  <c r="H11" i="11"/>
  <c r="F11" i="11"/>
  <c r="D11" i="11"/>
  <c r="H10" i="11"/>
  <c r="F10" i="11"/>
  <c r="D10" i="11"/>
  <c r="H9" i="11"/>
  <c r="F9" i="11"/>
  <c r="D9" i="11"/>
  <c r="B119" i="10"/>
  <c r="B118" i="10"/>
  <c r="B120" i="10" s="1"/>
  <c r="B95" i="10"/>
  <c r="B94" i="10"/>
  <c r="B70" i="10"/>
  <c r="B45" i="10"/>
  <c r="B44" i="10"/>
  <c r="B43" i="10"/>
  <c r="B312" i="9"/>
  <c r="B311" i="9"/>
  <c r="B313" i="9" s="1"/>
  <c r="B286" i="9"/>
  <c r="B285" i="9"/>
  <c r="B260" i="9"/>
  <c r="B259" i="9"/>
  <c r="B258" i="9"/>
  <c r="B207" i="9"/>
  <c r="B206" i="9"/>
  <c r="B182" i="9"/>
  <c r="B181" i="9"/>
  <c r="B103" i="9"/>
  <c r="B101" i="9" s="1"/>
  <c r="B102" i="9"/>
  <c r="B78" i="9"/>
  <c r="B76" i="9" s="1"/>
  <c r="R227" i="7"/>
  <c r="P227" i="7"/>
  <c r="N227" i="7"/>
  <c r="L227" i="7"/>
  <c r="J227" i="7"/>
  <c r="H227" i="7"/>
  <c r="F227" i="7"/>
  <c r="D227" i="7"/>
  <c r="R226" i="7"/>
  <c r="P226" i="7"/>
  <c r="N226" i="7"/>
  <c r="L226" i="7"/>
  <c r="J226" i="7"/>
  <c r="H226" i="7"/>
  <c r="F226" i="7"/>
  <c r="D226" i="7"/>
  <c r="R225" i="7"/>
  <c r="P225" i="7"/>
  <c r="N225" i="7"/>
  <c r="L225" i="7"/>
  <c r="J225" i="7"/>
  <c r="H225" i="7"/>
  <c r="F225" i="7"/>
  <c r="D225" i="7"/>
  <c r="R224" i="7"/>
  <c r="P224" i="7"/>
  <c r="N224" i="7"/>
  <c r="L224" i="7"/>
  <c r="J224" i="7"/>
  <c r="H224" i="7"/>
  <c r="F224" i="7"/>
  <c r="D224" i="7"/>
  <c r="R223" i="7"/>
  <c r="P223" i="7"/>
  <c r="N223" i="7"/>
  <c r="L223" i="7"/>
  <c r="J223" i="7"/>
  <c r="H223" i="7"/>
  <c r="F223" i="7"/>
  <c r="D223" i="7"/>
  <c r="R222" i="7"/>
  <c r="P222" i="7"/>
  <c r="N222" i="7"/>
  <c r="L222" i="7"/>
  <c r="J222" i="7"/>
  <c r="H222" i="7"/>
  <c r="F222" i="7"/>
  <c r="D222" i="7"/>
  <c r="R221" i="7"/>
  <c r="P221" i="7"/>
  <c r="N221" i="7"/>
  <c r="L221" i="7"/>
  <c r="J221" i="7"/>
  <c r="H221" i="7"/>
  <c r="F221" i="7"/>
  <c r="D221" i="7"/>
  <c r="R220" i="7"/>
  <c r="P220" i="7"/>
  <c r="N220" i="7"/>
  <c r="L220" i="7"/>
  <c r="J220" i="7"/>
  <c r="H220" i="7"/>
  <c r="F220" i="7"/>
  <c r="D220" i="7"/>
  <c r="R219" i="7"/>
  <c r="P219" i="7"/>
  <c r="N219" i="7"/>
  <c r="L219" i="7"/>
  <c r="J219" i="7"/>
  <c r="H219" i="7"/>
  <c r="F219" i="7"/>
  <c r="D219" i="7"/>
  <c r="R218" i="7"/>
  <c r="P218" i="7"/>
  <c r="N218" i="7"/>
  <c r="L218" i="7"/>
  <c r="J218" i="7"/>
  <c r="H218" i="7"/>
  <c r="F218" i="7"/>
  <c r="D218" i="7"/>
  <c r="R217" i="7"/>
  <c r="P217" i="7"/>
  <c r="N217" i="7"/>
  <c r="L217" i="7"/>
  <c r="J217" i="7"/>
  <c r="H217" i="7"/>
  <c r="F217" i="7"/>
  <c r="D217" i="7"/>
  <c r="R216" i="7"/>
  <c r="P216" i="7"/>
  <c r="N216" i="7"/>
  <c r="L216" i="7"/>
  <c r="J216" i="7"/>
  <c r="H216" i="7"/>
  <c r="F216" i="7"/>
  <c r="D216" i="7"/>
  <c r="R215" i="7"/>
  <c r="P215" i="7"/>
  <c r="N215" i="7"/>
  <c r="L215" i="7"/>
  <c r="J215" i="7"/>
  <c r="H215" i="7"/>
  <c r="F215" i="7"/>
  <c r="D215" i="7"/>
  <c r="R214" i="7"/>
  <c r="P214" i="7"/>
  <c r="N214" i="7"/>
  <c r="L214" i="7"/>
  <c r="J214" i="7"/>
  <c r="H214" i="7"/>
  <c r="F214" i="7"/>
  <c r="D214" i="7"/>
  <c r="R213" i="7"/>
  <c r="P213" i="7"/>
  <c r="N213" i="7"/>
  <c r="L213" i="7"/>
  <c r="J213" i="7"/>
  <c r="H213" i="7"/>
  <c r="F213" i="7"/>
  <c r="D213" i="7"/>
  <c r="R212" i="7"/>
  <c r="P212" i="7"/>
  <c r="N212" i="7"/>
  <c r="L212" i="7"/>
  <c r="J212" i="7"/>
  <c r="H212" i="7"/>
  <c r="F212" i="7"/>
  <c r="D212" i="7"/>
  <c r="R211" i="7"/>
  <c r="P211" i="7"/>
  <c r="N211" i="7"/>
  <c r="L211" i="7"/>
  <c r="J211" i="7"/>
  <c r="H211" i="7"/>
  <c r="F211" i="7"/>
  <c r="D211" i="7"/>
  <c r="R210" i="7"/>
  <c r="P210" i="7"/>
  <c r="N210" i="7"/>
  <c r="L210" i="7"/>
  <c r="J210" i="7"/>
  <c r="H210" i="7"/>
  <c r="F210" i="7"/>
  <c r="D210" i="7"/>
  <c r="R209" i="7"/>
  <c r="P209" i="7"/>
  <c r="N209" i="7"/>
  <c r="L209" i="7"/>
  <c r="J209" i="7"/>
  <c r="H209" i="7"/>
  <c r="F209" i="7"/>
  <c r="D209" i="7"/>
  <c r="R195" i="7"/>
  <c r="P195" i="7"/>
  <c r="N195" i="7"/>
  <c r="L195" i="7"/>
  <c r="J195" i="7"/>
  <c r="H195" i="7"/>
  <c r="F195" i="7"/>
  <c r="D195" i="7"/>
  <c r="R194" i="7"/>
  <c r="P194" i="7"/>
  <c r="N194" i="7"/>
  <c r="L194" i="7"/>
  <c r="J194" i="7"/>
  <c r="H194" i="7"/>
  <c r="F194" i="7"/>
  <c r="D194" i="7"/>
  <c r="R193" i="7"/>
  <c r="P193" i="7"/>
  <c r="N193" i="7"/>
  <c r="L193" i="7"/>
  <c r="J193" i="7"/>
  <c r="H193" i="7"/>
  <c r="F193" i="7"/>
  <c r="D193" i="7"/>
  <c r="R192" i="7"/>
  <c r="P192" i="7"/>
  <c r="N192" i="7"/>
  <c r="L192" i="7"/>
  <c r="J192" i="7"/>
  <c r="H192" i="7"/>
  <c r="F192" i="7"/>
  <c r="D192" i="7"/>
  <c r="R191" i="7"/>
  <c r="P191" i="7"/>
  <c r="N191" i="7"/>
  <c r="L191" i="7"/>
  <c r="J191" i="7"/>
  <c r="H191" i="7"/>
  <c r="F191" i="7"/>
  <c r="D191" i="7"/>
  <c r="R190" i="7"/>
  <c r="P190" i="7"/>
  <c r="N190" i="7"/>
  <c r="L190" i="7"/>
  <c r="J190" i="7"/>
  <c r="H190" i="7"/>
  <c r="F190" i="7"/>
  <c r="D190" i="7"/>
  <c r="R189" i="7"/>
  <c r="P189" i="7"/>
  <c r="N189" i="7"/>
  <c r="L189" i="7"/>
  <c r="J189" i="7"/>
  <c r="H189" i="7"/>
  <c r="F189" i="7"/>
  <c r="D189" i="7"/>
  <c r="N188" i="7"/>
  <c r="L188" i="7"/>
  <c r="J188" i="7"/>
  <c r="H188" i="7"/>
  <c r="F188" i="7"/>
  <c r="D188" i="7"/>
  <c r="N187" i="7"/>
  <c r="L187" i="7"/>
  <c r="J187" i="7"/>
  <c r="H187" i="7"/>
  <c r="F187" i="7"/>
  <c r="D187" i="7"/>
  <c r="R186" i="7"/>
  <c r="P186" i="7"/>
  <c r="N186" i="7"/>
  <c r="L186" i="7"/>
  <c r="J186" i="7"/>
  <c r="H186" i="7"/>
  <c r="F186" i="7"/>
  <c r="D186" i="7"/>
  <c r="R185" i="7"/>
  <c r="P185" i="7"/>
  <c r="N185" i="7"/>
  <c r="L185" i="7"/>
  <c r="J185" i="7"/>
  <c r="H185" i="7"/>
  <c r="F185" i="7"/>
  <c r="D185" i="7"/>
  <c r="R184" i="7"/>
  <c r="P184" i="7"/>
  <c r="N184" i="7"/>
  <c r="L184" i="7"/>
  <c r="J184" i="7"/>
  <c r="H184" i="7"/>
  <c r="F184" i="7"/>
  <c r="D184" i="7"/>
  <c r="R183" i="7"/>
  <c r="P183" i="7"/>
  <c r="N183" i="7"/>
  <c r="L183" i="7"/>
  <c r="J183" i="7"/>
  <c r="H183" i="7"/>
  <c r="F183" i="7"/>
  <c r="D183" i="7"/>
  <c r="R182" i="7"/>
  <c r="P182" i="7"/>
  <c r="N182" i="7"/>
  <c r="L182" i="7"/>
  <c r="J182" i="7"/>
  <c r="H182" i="7"/>
  <c r="F182" i="7"/>
  <c r="D182" i="7"/>
  <c r="R181" i="7"/>
  <c r="P181" i="7"/>
  <c r="N181" i="7"/>
  <c r="L181" i="7"/>
  <c r="J181" i="7"/>
  <c r="H181" i="7"/>
  <c r="F181" i="7"/>
  <c r="D181" i="7"/>
  <c r="R180" i="7"/>
  <c r="P180" i="7"/>
  <c r="N180" i="7"/>
  <c r="L180" i="7"/>
  <c r="J180" i="7"/>
  <c r="H180" i="7"/>
  <c r="F180" i="7"/>
  <c r="D180" i="7"/>
  <c r="R179" i="7"/>
  <c r="P179" i="7"/>
  <c r="N179" i="7"/>
  <c r="L179" i="7"/>
  <c r="J179" i="7"/>
  <c r="H179" i="7"/>
  <c r="F179" i="7"/>
  <c r="D179" i="7"/>
  <c r="R178" i="7"/>
  <c r="P178" i="7"/>
  <c r="N178" i="7"/>
  <c r="L178" i="7"/>
  <c r="J178" i="7"/>
  <c r="H178" i="7"/>
  <c r="F178" i="7"/>
  <c r="D178" i="7"/>
  <c r="R177" i="7"/>
  <c r="P177" i="7"/>
  <c r="N177" i="7"/>
  <c r="L177" i="7"/>
  <c r="J177" i="7"/>
  <c r="H177" i="7"/>
  <c r="F177" i="7"/>
  <c r="D177" i="7"/>
  <c r="F162" i="7"/>
  <c r="D162" i="7"/>
  <c r="F161" i="7"/>
  <c r="D161" i="7"/>
  <c r="F160" i="7"/>
  <c r="D160" i="7"/>
  <c r="F158" i="7"/>
  <c r="D158" i="7"/>
  <c r="F157" i="7"/>
  <c r="D157" i="7"/>
  <c r="F156" i="7"/>
  <c r="D156" i="7"/>
  <c r="F155" i="7"/>
  <c r="D155" i="7"/>
  <c r="F154" i="7"/>
  <c r="D154" i="7"/>
  <c r="F153" i="7"/>
  <c r="D153" i="7"/>
  <c r="F152" i="7"/>
  <c r="D152" i="7"/>
  <c r="F150" i="7"/>
  <c r="D150" i="7"/>
  <c r="F147" i="7"/>
  <c r="D147" i="7"/>
  <c r="F146" i="7"/>
  <c r="D146" i="7"/>
  <c r="F145" i="7"/>
  <c r="D145" i="7"/>
  <c r="F144" i="7"/>
  <c r="D144" i="7"/>
  <c r="H114" i="6"/>
  <c r="F114" i="6"/>
  <c r="D114" i="6"/>
  <c r="H113" i="6"/>
  <c r="F113" i="6"/>
  <c r="D113" i="6"/>
  <c r="H112" i="6"/>
  <c r="F112" i="6"/>
  <c r="D112" i="6"/>
  <c r="H110" i="6"/>
  <c r="F110" i="6"/>
  <c r="D110" i="6"/>
  <c r="H109" i="6"/>
  <c r="F109" i="6"/>
  <c r="D109" i="6"/>
  <c r="H108" i="6"/>
  <c r="F108" i="6"/>
  <c r="D108" i="6"/>
  <c r="H107" i="6"/>
  <c r="H106" i="6"/>
  <c r="F106" i="6"/>
  <c r="D106" i="6"/>
  <c r="H105" i="6"/>
  <c r="F105" i="6"/>
  <c r="D105" i="6"/>
  <c r="H104" i="6"/>
  <c r="F104" i="6"/>
  <c r="D104" i="6"/>
  <c r="H102" i="6"/>
  <c r="F102" i="6"/>
  <c r="D102" i="6"/>
  <c r="H101" i="6"/>
  <c r="H100" i="6"/>
  <c r="F100" i="6"/>
  <c r="D100" i="6"/>
  <c r="H99" i="6"/>
  <c r="F99" i="6"/>
  <c r="D99" i="6"/>
  <c r="H98" i="6"/>
  <c r="F98" i="6"/>
  <c r="D98" i="6"/>
  <c r="H97" i="6"/>
  <c r="F97" i="6"/>
  <c r="D97" i="6"/>
  <c r="H96" i="6"/>
  <c r="F96" i="6"/>
  <c r="D96" i="6"/>
  <c r="L147" i="5"/>
  <c r="J147" i="5"/>
  <c r="H147" i="5"/>
  <c r="F147" i="5"/>
  <c r="D147" i="5"/>
  <c r="L146" i="5"/>
  <c r="J146" i="5"/>
  <c r="H146" i="5"/>
  <c r="F146" i="5"/>
  <c r="D146" i="5"/>
  <c r="L145" i="5"/>
  <c r="J145" i="5"/>
  <c r="H145" i="5"/>
  <c r="F145" i="5"/>
  <c r="D145" i="5"/>
  <c r="L143" i="5"/>
  <c r="J143" i="5"/>
  <c r="H143" i="5"/>
  <c r="F143" i="5"/>
  <c r="D143" i="5"/>
  <c r="L142" i="5"/>
  <c r="J142" i="5"/>
  <c r="H142" i="5"/>
  <c r="F142" i="5"/>
  <c r="D142" i="5"/>
  <c r="L141" i="5"/>
  <c r="J141" i="5"/>
  <c r="H141" i="5"/>
  <c r="F141" i="5"/>
  <c r="D141" i="5"/>
  <c r="L140" i="5"/>
  <c r="J140" i="5"/>
  <c r="H140" i="5"/>
  <c r="F140" i="5"/>
  <c r="D140" i="5"/>
  <c r="L139" i="5"/>
  <c r="J139" i="5"/>
  <c r="H139" i="5"/>
  <c r="F139" i="5"/>
  <c r="D139" i="5"/>
  <c r="L138" i="5"/>
  <c r="J138" i="5"/>
  <c r="H138" i="5"/>
  <c r="F138" i="5"/>
  <c r="D138" i="5"/>
  <c r="L137" i="5"/>
  <c r="J137" i="5"/>
  <c r="H137" i="5"/>
  <c r="F137" i="5"/>
  <c r="D137" i="5"/>
  <c r="L135" i="5"/>
  <c r="J135" i="5"/>
  <c r="H135" i="5"/>
  <c r="F135" i="5"/>
  <c r="D135" i="5"/>
  <c r="L132" i="5"/>
  <c r="J132" i="5"/>
  <c r="H132" i="5"/>
  <c r="F132" i="5"/>
  <c r="D132" i="5"/>
  <c r="L131" i="5"/>
  <c r="J131" i="5"/>
  <c r="H131" i="5"/>
  <c r="F131" i="5"/>
  <c r="D131" i="5"/>
  <c r="L130" i="5"/>
  <c r="J130" i="5"/>
  <c r="H130" i="5"/>
  <c r="F130" i="5"/>
  <c r="D130" i="5"/>
  <c r="L129" i="5"/>
  <c r="J129" i="5"/>
  <c r="H129" i="5"/>
  <c r="F129" i="5"/>
  <c r="D129" i="5"/>
  <c r="L117" i="5"/>
  <c r="J117" i="5"/>
  <c r="H117" i="5"/>
  <c r="F117" i="5"/>
  <c r="D117" i="5"/>
  <c r="L116" i="5"/>
  <c r="J116" i="5"/>
  <c r="H116" i="5"/>
  <c r="F116" i="5"/>
  <c r="D116" i="5"/>
  <c r="L115" i="5"/>
  <c r="J115" i="5"/>
  <c r="H115" i="5"/>
  <c r="F115" i="5"/>
  <c r="D115" i="5"/>
  <c r="L114" i="5"/>
  <c r="H114" i="5"/>
  <c r="F114" i="5"/>
  <c r="L113" i="5"/>
  <c r="J113" i="5"/>
  <c r="H113" i="5"/>
  <c r="F113" i="5"/>
  <c r="D113" i="5"/>
  <c r="L112" i="5"/>
  <c r="J112" i="5"/>
  <c r="H112" i="5"/>
  <c r="F112" i="5"/>
  <c r="D112" i="5"/>
  <c r="L111" i="5"/>
  <c r="J111" i="5"/>
  <c r="H111" i="5"/>
  <c r="F111" i="5"/>
  <c r="D111" i="5"/>
  <c r="L110" i="5"/>
  <c r="J110" i="5"/>
  <c r="H110" i="5"/>
  <c r="F110" i="5"/>
  <c r="D110" i="5"/>
  <c r="L109" i="5"/>
  <c r="J109" i="5"/>
  <c r="H109" i="5"/>
  <c r="F109" i="5"/>
  <c r="D109" i="5"/>
  <c r="L108" i="5"/>
  <c r="J108" i="5"/>
  <c r="H108" i="5"/>
  <c r="F108" i="5"/>
  <c r="D108" i="5"/>
  <c r="L107" i="5"/>
  <c r="J107" i="5"/>
  <c r="H107" i="5"/>
  <c r="F107" i="5"/>
  <c r="D107" i="5"/>
  <c r="L106" i="5"/>
  <c r="H106" i="5"/>
  <c r="F106" i="5"/>
  <c r="L105" i="5"/>
  <c r="J105" i="5"/>
  <c r="H105" i="5"/>
  <c r="F105" i="5"/>
  <c r="D105" i="5"/>
  <c r="L104" i="5"/>
  <c r="J104" i="5"/>
  <c r="H104" i="5"/>
  <c r="F104" i="5"/>
  <c r="D104" i="5"/>
  <c r="L103" i="5"/>
  <c r="J103" i="5"/>
  <c r="H103" i="5"/>
  <c r="F103" i="5"/>
  <c r="D103" i="5"/>
  <c r="L102" i="5"/>
  <c r="J102" i="5"/>
  <c r="H102" i="5"/>
  <c r="F102" i="5"/>
  <c r="D102" i="5"/>
  <c r="L101" i="5"/>
  <c r="J101" i="5"/>
  <c r="H101" i="5"/>
  <c r="F101" i="5"/>
  <c r="D101" i="5"/>
  <c r="L100" i="5"/>
  <c r="J100" i="5"/>
  <c r="H100" i="5"/>
  <c r="F100" i="5"/>
  <c r="D100" i="5"/>
  <c r="L99" i="5"/>
  <c r="J99" i="5"/>
  <c r="H99" i="5"/>
  <c r="F99" i="5"/>
  <c r="D99" i="5"/>
  <c r="AG214" i="4"/>
  <c r="AE214" i="4"/>
  <c r="AC214" i="4"/>
  <c r="AA214" i="4"/>
  <c r="Y214" i="4"/>
  <c r="W214" i="4"/>
  <c r="R214" i="4"/>
  <c r="P214" i="4"/>
  <c r="N214" i="4"/>
  <c r="L214" i="4"/>
  <c r="J214" i="4"/>
  <c r="H214" i="4"/>
  <c r="B214" i="4"/>
  <c r="AG213" i="4"/>
  <c r="AE213" i="4"/>
  <c r="AC213" i="4"/>
  <c r="AA213" i="4"/>
  <c r="Y213" i="4"/>
  <c r="W213" i="4"/>
  <c r="R213" i="4"/>
  <c r="P213" i="4"/>
  <c r="N213" i="4"/>
  <c r="L213" i="4"/>
  <c r="J213" i="4"/>
  <c r="H213" i="4"/>
  <c r="B213" i="4"/>
  <c r="E213" i="4" s="1"/>
  <c r="AG212" i="4"/>
  <c r="AE212" i="4"/>
  <c r="AC212" i="4"/>
  <c r="AA212" i="4"/>
  <c r="Y212" i="4"/>
  <c r="W212" i="4"/>
  <c r="R212" i="4"/>
  <c r="P212" i="4"/>
  <c r="N212" i="4"/>
  <c r="L212" i="4"/>
  <c r="J212" i="4"/>
  <c r="H212" i="4"/>
  <c r="B212" i="4"/>
  <c r="AG211" i="4"/>
  <c r="AE211" i="4"/>
  <c r="AC211" i="4"/>
  <c r="AA211" i="4"/>
  <c r="Y211" i="4"/>
  <c r="W211" i="4"/>
  <c r="R211" i="4"/>
  <c r="P211" i="4"/>
  <c r="N211" i="4"/>
  <c r="L211" i="4"/>
  <c r="J211" i="4"/>
  <c r="H211" i="4"/>
  <c r="B211" i="4"/>
  <c r="E211" i="4" s="1"/>
  <c r="AG210" i="4"/>
  <c r="AE210" i="4"/>
  <c r="AC210" i="4"/>
  <c r="AA210" i="4"/>
  <c r="Y210" i="4"/>
  <c r="W210" i="4"/>
  <c r="R210" i="4"/>
  <c r="P210" i="4"/>
  <c r="N210" i="4"/>
  <c r="L210" i="4"/>
  <c r="J210" i="4"/>
  <c r="H210" i="4"/>
  <c r="B210" i="4"/>
  <c r="AG209" i="4"/>
  <c r="AE209" i="4"/>
  <c r="AC209" i="4"/>
  <c r="AA209" i="4"/>
  <c r="Y209" i="4"/>
  <c r="W209" i="4"/>
  <c r="R209" i="4"/>
  <c r="P209" i="4"/>
  <c r="N209" i="4"/>
  <c r="L209" i="4"/>
  <c r="J209" i="4"/>
  <c r="H209" i="4"/>
  <c r="B209" i="4"/>
  <c r="E209" i="4" s="1"/>
  <c r="AE208" i="4"/>
  <c r="AC208" i="4"/>
  <c r="AA208" i="4"/>
  <c r="Y208" i="4"/>
  <c r="W208" i="4"/>
  <c r="P208" i="4"/>
  <c r="N208" i="4"/>
  <c r="L208" i="4"/>
  <c r="J208" i="4"/>
  <c r="H208" i="4"/>
  <c r="B208" i="4"/>
  <c r="T208" i="4" s="1"/>
  <c r="AG207" i="4"/>
  <c r="AE207" i="4"/>
  <c r="AC207" i="4"/>
  <c r="AA207" i="4"/>
  <c r="Y207" i="4"/>
  <c r="W207" i="4"/>
  <c r="R207" i="4"/>
  <c r="P207" i="4"/>
  <c r="N207" i="4"/>
  <c r="L207" i="4"/>
  <c r="J207" i="4"/>
  <c r="H207" i="4"/>
  <c r="B207" i="4"/>
  <c r="T207" i="4" s="1"/>
  <c r="AG206" i="4"/>
  <c r="AE206" i="4"/>
  <c r="AC206" i="4"/>
  <c r="AA206" i="4"/>
  <c r="Y206" i="4"/>
  <c r="W206" i="4"/>
  <c r="R206" i="4"/>
  <c r="P206" i="4"/>
  <c r="N206" i="4"/>
  <c r="L206" i="4"/>
  <c r="J206" i="4"/>
  <c r="H206" i="4"/>
  <c r="B206" i="4"/>
  <c r="T206" i="4" s="1"/>
  <c r="AG205" i="4"/>
  <c r="AE205" i="4"/>
  <c r="AC205" i="4"/>
  <c r="AA205" i="4"/>
  <c r="Y205" i="4"/>
  <c r="W205" i="4"/>
  <c r="R205" i="4"/>
  <c r="P205" i="4"/>
  <c r="N205" i="4"/>
  <c r="L205" i="4"/>
  <c r="J205" i="4"/>
  <c r="H205" i="4"/>
  <c r="B205" i="4"/>
  <c r="T205" i="4" s="1"/>
  <c r="AG204" i="4"/>
  <c r="AE204" i="4"/>
  <c r="AC204" i="4"/>
  <c r="AA204" i="4"/>
  <c r="Y204" i="4"/>
  <c r="W204" i="4"/>
  <c r="R204" i="4"/>
  <c r="P204" i="4"/>
  <c r="N204" i="4"/>
  <c r="L204" i="4"/>
  <c r="J204" i="4"/>
  <c r="H204" i="4"/>
  <c r="B204" i="4"/>
  <c r="T204" i="4" s="1"/>
  <c r="AE203" i="4"/>
  <c r="AC203" i="4"/>
  <c r="AA203" i="4"/>
  <c r="Y203" i="4"/>
  <c r="W203" i="4"/>
  <c r="P203" i="4"/>
  <c r="N203" i="4"/>
  <c r="L203" i="4"/>
  <c r="J203" i="4"/>
  <c r="H203" i="4"/>
  <c r="B203" i="4"/>
  <c r="T203" i="4" s="1"/>
  <c r="AG202" i="4"/>
  <c r="AE202" i="4"/>
  <c r="AC202" i="4"/>
  <c r="AA202" i="4"/>
  <c r="Y202" i="4"/>
  <c r="W202" i="4"/>
  <c r="R202" i="4"/>
  <c r="P202" i="4"/>
  <c r="N202" i="4"/>
  <c r="L202" i="4"/>
  <c r="J202" i="4"/>
  <c r="H202" i="4"/>
  <c r="B202" i="4"/>
  <c r="E202" i="4" s="1"/>
  <c r="AG201" i="4"/>
  <c r="AE201" i="4"/>
  <c r="AC201" i="4"/>
  <c r="AA201" i="4"/>
  <c r="Y201" i="4"/>
  <c r="W201" i="4"/>
  <c r="R201" i="4"/>
  <c r="P201" i="4"/>
  <c r="N201" i="4"/>
  <c r="L201" i="4"/>
  <c r="J201" i="4"/>
  <c r="H201" i="4"/>
  <c r="B201" i="4"/>
  <c r="T201" i="4" s="1"/>
  <c r="AG200" i="4"/>
  <c r="AE200" i="4"/>
  <c r="AC200" i="4"/>
  <c r="AA200" i="4"/>
  <c r="Y200" i="4"/>
  <c r="W200" i="4"/>
  <c r="R200" i="4"/>
  <c r="P200" i="4"/>
  <c r="N200" i="4"/>
  <c r="L200" i="4"/>
  <c r="J200" i="4"/>
  <c r="H200" i="4"/>
  <c r="B200" i="4"/>
  <c r="E200" i="4" s="1"/>
  <c r="AG199" i="4"/>
  <c r="AE199" i="4"/>
  <c r="AC199" i="4"/>
  <c r="AA199" i="4"/>
  <c r="Y199" i="4"/>
  <c r="W199" i="4"/>
  <c r="R199" i="4"/>
  <c r="P199" i="4"/>
  <c r="N199" i="4"/>
  <c r="L199" i="4"/>
  <c r="J199" i="4"/>
  <c r="H199" i="4"/>
  <c r="B199" i="4"/>
  <c r="T199" i="4" s="1"/>
  <c r="AG198" i="4"/>
  <c r="AE198" i="4"/>
  <c r="AC198" i="4"/>
  <c r="AA198" i="4"/>
  <c r="Y198" i="4"/>
  <c r="W198" i="4"/>
  <c r="R198" i="4"/>
  <c r="P198" i="4"/>
  <c r="N198" i="4"/>
  <c r="L198" i="4"/>
  <c r="J198" i="4"/>
  <c r="H198" i="4"/>
  <c r="B198" i="4"/>
  <c r="E198" i="4" s="1"/>
  <c r="AG197" i="4"/>
  <c r="AE197" i="4"/>
  <c r="AC197" i="4"/>
  <c r="AA197" i="4"/>
  <c r="Y197" i="4"/>
  <c r="W197" i="4"/>
  <c r="R197" i="4"/>
  <c r="P197" i="4"/>
  <c r="N197" i="4"/>
  <c r="L197" i="4"/>
  <c r="J197" i="4"/>
  <c r="H197" i="4"/>
  <c r="B197" i="4"/>
  <c r="T197" i="4" s="1"/>
  <c r="AG196" i="4"/>
  <c r="AE196" i="4"/>
  <c r="AC196" i="4"/>
  <c r="AA196" i="4"/>
  <c r="Y196" i="4"/>
  <c r="W196" i="4"/>
  <c r="R196" i="4"/>
  <c r="P196" i="4"/>
  <c r="N196" i="4"/>
  <c r="L196" i="4"/>
  <c r="J196" i="4"/>
  <c r="H196" i="4"/>
  <c r="B196" i="4"/>
  <c r="E196" i="4" s="1"/>
  <c r="AG184" i="4"/>
  <c r="AE184" i="4"/>
  <c r="AC184" i="4"/>
  <c r="AA184" i="4"/>
  <c r="Y184" i="4"/>
  <c r="W184" i="4"/>
  <c r="T184" i="4"/>
  <c r="R184" i="4"/>
  <c r="P184" i="4"/>
  <c r="L184" i="4"/>
  <c r="J184" i="4"/>
  <c r="H184" i="4"/>
  <c r="E184" i="4"/>
  <c r="AG183" i="4"/>
  <c r="AE183" i="4"/>
  <c r="AC183" i="4"/>
  <c r="AA183" i="4"/>
  <c r="Y183" i="4"/>
  <c r="W183" i="4"/>
  <c r="T183" i="4"/>
  <c r="R183" i="4"/>
  <c r="P183" i="4"/>
  <c r="L183" i="4"/>
  <c r="J183" i="4"/>
  <c r="H183" i="4"/>
  <c r="E183" i="4"/>
  <c r="AG182" i="4"/>
  <c r="AE182" i="4"/>
  <c r="AC182" i="4"/>
  <c r="AA182" i="4"/>
  <c r="Y182" i="4"/>
  <c r="W182" i="4"/>
  <c r="T182" i="4"/>
  <c r="R182" i="4"/>
  <c r="P182" i="4"/>
  <c r="L182" i="4"/>
  <c r="J182" i="4"/>
  <c r="H182" i="4"/>
  <c r="E182" i="4"/>
  <c r="AG181" i="4"/>
  <c r="AE181" i="4"/>
  <c r="AC181" i="4"/>
  <c r="AA181" i="4"/>
  <c r="Y181" i="4"/>
  <c r="W181" i="4"/>
  <c r="T181" i="4"/>
  <c r="R181" i="4"/>
  <c r="P181" i="4"/>
  <c r="L181" i="4"/>
  <c r="J181" i="4"/>
  <c r="H181" i="4"/>
  <c r="E181" i="4"/>
  <c r="AG180" i="4"/>
  <c r="AE180" i="4"/>
  <c r="AC180" i="4"/>
  <c r="AA180" i="4"/>
  <c r="Y180" i="4"/>
  <c r="W180" i="4"/>
  <c r="T180" i="4"/>
  <c r="R180" i="4"/>
  <c r="P180" i="4"/>
  <c r="L180" i="4"/>
  <c r="J180" i="4"/>
  <c r="H180" i="4"/>
  <c r="E180" i="4"/>
  <c r="AG179" i="4"/>
  <c r="AE179" i="4"/>
  <c r="AC179" i="4"/>
  <c r="AA179" i="4"/>
  <c r="Y179" i="4"/>
  <c r="W179" i="4"/>
  <c r="T179" i="4"/>
  <c r="R179" i="4"/>
  <c r="P179" i="4"/>
  <c r="L179" i="4"/>
  <c r="J179" i="4"/>
  <c r="H179" i="4"/>
  <c r="E179" i="4"/>
  <c r="AG178" i="4"/>
  <c r="AE178" i="4"/>
  <c r="AC178" i="4"/>
  <c r="AA178" i="4"/>
  <c r="Y178" i="4"/>
  <c r="W178" i="4"/>
  <c r="T178" i="4"/>
  <c r="R178" i="4"/>
  <c r="P178" i="4"/>
  <c r="L178" i="4"/>
  <c r="J178" i="4"/>
  <c r="H178" i="4"/>
  <c r="E178" i="4"/>
  <c r="AG177" i="4"/>
  <c r="AE177" i="4"/>
  <c r="AC177" i="4"/>
  <c r="AA177" i="4"/>
  <c r="Y177" i="4"/>
  <c r="W177" i="4"/>
  <c r="T177" i="4"/>
  <c r="R177" i="4"/>
  <c r="P177" i="4"/>
  <c r="L177" i="4"/>
  <c r="J177" i="4"/>
  <c r="H177" i="4"/>
  <c r="E177" i="4"/>
  <c r="AG176" i="4"/>
  <c r="AE176" i="4"/>
  <c r="AC176" i="4"/>
  <c r="AA176" i="4"/>
  <c r="Y176" i="4"/>
  <c r="W176" i="4"/>
  <c r="T176" i="4"/>
  <c r="R176" i="4"/>
  <c r="P176" i="4"/>
  <c r="L176" i="4"/>
  <c r="J176" i="4"/>
  <c r="H176" i="4"/>
  <c r="E176" i="4"/>
  <c r="AG175" i="4"/>
  <c r="AE175" i="4"/>
  <c r="AC175" i="4"/>
  <c r="AA175" i="4"/>
  <c r="Y175" i="4"/>
  <c r="W175" i="4"/>
  <c r="T175" i="4"/>
  <c r="R175" i="4"/>
  <c r="P175" i="4"/>
  <c r="L175" i="4"/>
  <c r="J175" i="4"/>
  <c r="H175" i="4"/>
  <c r="E175" i="4"/>
  <c r="AG174" i="4"/>
  <c r="AE174" i="4"/>
  <c r="AC174" i="4"/>
  <c r="AA174" i="4"/>
  <c r="Y174" i="4"/>
  <c r="W174" i="4"/>
  <c r="T174" i="4"/>
  <c r="R174" i="4"/>
  <c r="P174" i="4"/>
  <c r="L174" i="4"/>
  <c r="J174" i="4"/>
  <c r="H174" i="4"/>
  <c r="E174" i="4"/>
  <c r="AG173" i="4"/>
  <c r="AE173" i="4"/>
  <c r="AC173" i="4"/>
  <c r="AA173" i="4"/>
  <c r="Y173" i="4"/>
  <c r="W173" i="4"/>
  <c r="T173" i="4"/>
  <c r="R173" i="4"/>
  <c r="P173" i="4"/>
  <c r="L173" i="4"/>
  <c r="J173" i="4"/>
  <c r="H173" i="4"/>
  <c r="E173" i="4"/>
  <c r="AG172" i="4"/>
  <c r="AE172" i="4"/>
  <c r="AC172" i="4"/>
  <c r="AA172" i="4"/>
  <c r="Y172" i="4"/>
  <c r="W172" i="4"/>
  <c r="T172" i="4"/>
  <c r="R172" i="4"/>
  <c r="P172" i="4"/>
  <c r="L172" i="4"/>
  <c r="J172" i="4"/>
  <c r="H172" i="4"/>
  <c r="E172" i="4"/>
  <c r="AG171" i="4"/>
  <c r="AE171" i="4"/>
  <c r="AC171" i="4"/>
  <c r="AA171" i="4"/>
  <c r="Y171" i="4"/>
  <c r="W171" i="4"/>
  <c r="T171" i="4"/>
  <c r="R171" i="4"/>
  <c r="P171" i="4"/>
  <c r="L171" i="4"/>
  <c r="J171" i="4"/>
  <c r="H171" i="4"/>
  <c r="E171" i="4"/>
  <c r="AG170" i="4"/>
  <c r="AE170" i="4"/>
  <c r="AC170" i="4"/>
  <c r="AA170" i="4"/>
  <c r="Y170" i="4"/>
  <c r="W170" i="4"/>
  <c r="T170" i="4"/>
  <c r="R170" i="4"/>
  <c r="P170" i="4"/>
  <c r="L170" i="4"/>
  <c r="J170" i="4"/>
  <c r="H170" i="4"/>
  <c r="E170" i="4"/>
  <c r="AG169" i="4"/>
  <c r="AE169" i="4"/>
  <c r="AC169" i="4"/>
  <c r="AA169" i="4"/>
  <c r="Y169" i="4"/>
  <c r="W169" i="4"/>
  <c r="T169" i="4"/>
  <c r="R169" i="4"/>
  <c r="P169" i="4"/>
  <c r="L169" i="4"/>
  <c r="J169" i="4"/>
  <c r="H169" i="4"/>
  <c r="E169" i="4"/>
  <c r="AG168" i="4"/>
  <c r="AE168" i="4"/>
  <c r="AC168" i="4"/>
  <c r="AA168" i="4"/>
  <c r="Y168" i="4"/>
  <c r="W168" i="4"/>
  <c r="T168" i="4"/>
  <c r="R168" i="4"/>
  <c r="P168" i="4"/>
  <c r="L168" i="4"/>
  <c r="J168" i="4"/>
  <c r="H168" i="4"/>
  <c r="E168" i="4"/>
  <c r="AG167" i="4"/>
  <c r="AE167" i="4"/>
  <c r="AC167" i="4"/>
  <c r="AA167" i="4"/>
  <c r="Y167" i="4"/>
  <c r="W167" i="4"/>
  <c r="T167" i="4"/>
  <c r="R167" i="4"/>
  <c r="P167" i="4"/>
  <c r="L167" i="4"/>
  <c r="J167" i="4"/>
  <c r="H167" i="4"/>
  <c r="E167" i="4"/>
  <c r="AG166" i="4"/>
  <c r="AE166" i="4"/>
  <c r="AC166" i="4"/>
  <c r="AA166" i="4"/>
  <c r="Y166" i="4"/>
  <c r="W166" i="4"/>
  <c r="T166" i="4"/>
  <c r="R166" i="4"/>
  <c r="P166" i="4"/>
  <c r="L166" i="4"/>
  <c r="J166" i="4"/>
  <c r="H166" i="4"/>
  <c r="E166" i="4"/>
  <c r="M153" i="4"/>
  <c r="U153" i="4" s="1"/>
  <c r="D153" i="4"/>
  <c r="B153" i="4" s="1"/>
  <c r="N153" i="4" s="1"/>
  <c r="M152" i="4"/>
  <c r="U152" i="4" s="1"/>
  <c r="D152" i="4"/>
  <c r="M151" i="4"/>
  <c r="D151" i="4"/>
  <c r="L151" i="4" s="1"/>
  <c r="M149" i="4"/>
  <c r="S149" i="4" s="1"/>
  <c r="J149" i="4"/>
  <c r="D149" i="4"/>
  <c r="L149" i="4" s="1"/>
  <c r="M148" i="4"/>
  <c r="S148" i="4" s="1"/>
  <c r="D148" i="4"/>
  <c r="J148" i="4" s="1"/>
  <c r="S147" i="4"/>
  <c r="M147" i="4"/>
  <c r="U147" i="4" s="1"/>
  <c r="D147" i="4"/>
  <c r="H147" i="4" s="1"/>
  <c r="M146" i="4"/>
  <c r="U146" i="4" s="1"/>
  <c r="D146" i="4"/>
  <c r="M145" i="4"/>
  <c r="U145" i="4" s="1"/>
  <c r="D145" i="4"/>
  <c r="M144" i="4"/>
  <c r="D144" i="4"/>
  <c r="J144" i="4" s="1"/>
  <c r="M143" i="4"/>
  <c r="U143" i="4" s="1"/>
  <c r="D143" i="4"/>
  <c r="H143" i="4" s="1"/>
  <c r="M141" i="4"/>
  <c r="S141" i="4" s="1"/>
  <c r="D141" i="4"/>
  <c r="M138" i="4"/>
  <c r="S138" i="4" s="1"/>
  <c r="D138" i="4"/>
  <c r="B138" i="4" s="1"/>
  <c r="E138" i="4" s="1"/>
  <c r="M137" i="4"/>
  <c r="U137" i="4" s="1"/>
  <c r="D137" i="4"/>
  <c r="M136" i="4"/>
  <c r="U136" i="4" s="1"/>
  <c r="D136" i="4"/>
  <c r="M135" i="4"/>
  <c r="D135" i="4"/>
  <c r="L135" i="4" s="1"/>
  <c r="M122" i="4"/>
  <c r="S122" i="4" s="1"/>
  <c r="D122" i="4"/>
  <c r="L122" i="4" s="1"/>
  <c r="M121" i="4"/>
  <c r="U121" i="4" s="1"/>
  <c r="D121" i="4"/>
  <c r="M120" i="4"/>
  <c r="Q120" i="4" s="1"/>
  <c r="D120" i="4"/>
  <c r="L120" i="4" s="1"/>
  <c r="M118" i="4"/>
  <c r="U118" i="4" s="1"/>
  <c r="D118" i="4"/>
  <c r="M117" i="4"/>
  <c r="Q117" i="4" s="1"/>
  <c r="D117" i="4"/>
  <c r="L117" i="4" s="1"/>
  <c r="M116" i="4"/>
  <c r="U116" i="4" s="1"/>
  <c r="D116" i="4"/>
  <c r="M115" i="4"/>
  <c r="Q115" i="4" s="1"/>
  <c r="D115" i="4"/>
  <c r="L115" i="4" s="1"/>
  <c r="M114" i="4"/>
  <c r="U114" i="4" s="1"/>
  <c r="D114" i="4"/>
  <c r="M113" i="4"/>
  <c r="Q113" i="4" s="1"/>
  <c r="D113" i="4"/>
  <c r="L113" i="4" s="1"/>
  <c r="M112" i="4"/>
  <c r="U112" i="4" s="1"/>
  <c r="D112" i="4"/>
  <c r="M110" i="4"/>
  <c r="Q110" i="4" s="1"/>
  <c r="E110" i="4"/>
  <c r="D110" i="4"/>
  <c r="L110" i="4" s="1"/>
  <c r="U109" i="4"/>
  <c r="S109" i="4"/>
  <c r="Q109" i="4"/>
  <c r="L109" i="4"/>
  <c r="J109" i="4"/>
  <c r="H109" i="4"/>
  <c r="E109" i="4"/>
  <c r="U108" i="4"/>
  <c r="S108" i="4"/>
  <c r="Q108" i="4"/>
  <c r="L108" i="4"/>
  <c r="J108" i="4"/>
  <c r="H108" i="4"/>
  <c r="E108" i="4"/>
  <c r="M107" i="4"/>
  <c r="U107" i="4" s="1"/>
  <c r="D107" i="4"/>
  <c r="L107" i="4" s="1"/>
  <c r="M106" i="4"/>
  <c r="D106" i="4"/>
  <c r="H106" i="4" s="1"/>
  <c r="M105" i="4"/>
  <c r="U105" i="4" s="1"/>
  <c r="D105" i="4"/>
  <c r="L105" i="4" s="1"/>
  <c r="M104" i="4"/>
  <c r="D104" i="4"/>
  <c r="H104" i="4" s="1"/>
  <c r="M91" i="4"/>
  <c r="N91" i="4" s="1"/>
  <c r="D91" i="4"/>
  <c r="L91" i="4" s="1"/>
  <c r="M90" i="4"/>
  <c r="U90" i="4" s="1"/>
  <c r="D90" i="4"/>
  <c r="L90" i="4" s="1"/>
  <c r="M89" i="4"/>
  <c r="D89" i="4"/>
  <c r="H89" i="4" s="1"/>
  <c r="M87" i="4"/>
  <c r="N87" i="4" s="1"/>
  <c r="D87" i="4"/>
  <c r="L87" i="4" s="1"/>
  <c r="M86" i="4"/>
  <c r="U86" i="4" s="1"/>
  <c r="D86" i="4"/>
  <c r="L86" i="4" s="1"/>
  <c r="M85" i="4"/>
  <c r="D85" i="4"/>
  <c r="H85" i="4" s="1"/>
  <c r="M84" i="4"/>
  <c r="U84" i="4" s="1"/>
  <c r="D84" i="4"/>
  <c r="L84" i="4" s="1"/>
  <c r="M83" i="4"/>
  <c r="U83" i="4" s="1"/>
  <c r="D83" i="4"/>
  <c r="L83" i="4" s="1"/>
  <c r="M82" i="4"/>
  <c r="D82" i="4"/>
  <c r="H82" i="4" s="1"/>
  <c r="M81" i="4"/>
  <c r="N81" i="4" s="1"/>
  <c r="D81" i="4"/>
  <c r="L81" i="4" s="1"/>
  <c r="M79" i="4"/>
  <c r="U79" i="4" s="1"/>
  <c r="D79" i="4"/>
  <c r="L79" i="4" s="1"/>
  <c r="M78" i="4"/>
  <c r="D78" i="4"/>
  <c r="H78" i="4" s="1"/>
  <c r="M77" i="4"/>
  <c r="N77" i="4" s="1"/>
  <c r="D77" i="4"/>
  <c r="L77" i="4" s="1"/>
  <c r="M76" i="4"/>
  <c r="Q76" i="4" s="1"/>
  <c r="D76" i="4"/>
  <c r="E76" i="4" s="1"/>
  <c r="M75" i="4"/>
  <c r="D75" i="4"/>
  <c r="L75" i="4" s="1"/>
  <c r="M74" i="4"/>
  <c r="S74" i="4" s="1"/>
  <c r="D74" i="4"/>
  <c r="L74" i="4" s="1"/>
  <c r="M73" i="4"/>
  <c r="S73" i="4" s="1"/>
  <c r="D73" i="4"/>
  <c r="H73" i="4" s="1"/>
  <c r="U60" i="4"/>
  <c r="S60" i="4"/>
  <c r="Q60" i="4"/>
  <c r="D60" i="4"/>
  <c r="B60" i="4" s="1"/>
  <c r="U59" i="4"/>
  <c r="S59" i="4"/>
  <c r="Q59" i="4"/>
  <c r="D59" i="4"/>
  <c r="L59" i="4" s="1"/>
  <c r="U58" i="4"/>
  <c r="S58" i="4"/>
  <c r="Q58" i="4"/>
  <c r="D58" i="4"/>
  <c r="H58" i="4" s="1"/>
  <c r="U56" i="4"/>
  <c r="S56" i="4"/>
  <c r="Q56" i="4"/>
  <c r="D56" i="4"/>
  <c r="B56" i="4" s="1"/>
  <c r="U55" i="4"/>
  <c r="S55" i="4"/>
  <c r="Q55" i="4"/>
  <c r="D55" i="4"/>
  <c r="H55" i="4" s="1"/>
  <c r="U54" i="4"/>
  <c r="S54" i="4"/>
  <c r="Q54" i="4"/>
  <c r="D54" i="4"/>
  <c r="H54" i="4" s="1"/>
  <c r="U53" i="4"/>
  <c r="S53" i="4"/>
  <c r="Q53" i="4"/>
  <c r="D53" i="4"/>
  <c r="B53" i="4" s="1"/>
  <c r="U52" i="4"/>
  <c r="S52" i="4"/>
  <c r="Q52" i="4"/>
  <c r="D52" i="4"/>
  <c r="B52" i="4" s="1"/>
  <c r="N52" i="4" s="1"/>
  <c r="U51" i="4"/>
  <c r="S51" i="4"/>
  <c r="Q51" i="4"/>
  <c r="D51" i="4"/>
  <c r="H51" i="4" s="1"/>
  <c r="U50" i="4"/>
  <c r="S50" i="4"/>
  <c r="Q50" i="4"/>
  <c r="D50" i="4"/>
  <c r="B50" i="4" s="1"/>
  <c r="U48" i="4"/>
  <c r="S48" i="4"/>
  <c r="Q48" i="4"/>
  <c r="D48" i="4"/>
  <c r="J48" i="4" s="1"/>
  <c r="U47" i="4"/>
  <c r="S47" i="4"/>
  <c r="Q47" i="4"/>
  <c r="D47" i="4"/>
  <c r="H47" i="4" s="1"/>
  <c r="U46" i="4"/>
  <c r="S46" i="4"/>
  <c r="Q46" i="4"/>
  <c r="D46" i="4"/>
  <c r="B46" i="4" s="1"/>
  <c r="U45" i="4"/>
  <c r="S45" i="4"/>
  <c r="Q45" i="4"/>
  <c r="D45" i="4"/>
  <c r="H45" i="4" s="1"/>
  <c r="U44" i="4"/>
  <c r="S44" i="4"/>
  <c r="Q44" i="4"/>
  <c r="D44" i="4"/>
  <c r="H44" i="4" s="1"/>
  <c r="U43" i="4"/>
  <c r="S43" i="4"/>
  <c r="Q43" i="4"/>
  <c r="D43" i="4"/>
  <c r="B43" i="4" s="1"/>
  <c r="U42" i="4"/>
  <c r="S42" i="4"/>
  <c r="Q42" i="4"/>
  <c r="D42" i="4"/>
  <c r="B42" i="4" s="1"/>
  <c r="N42" i="4" s="1"/>
  <c r="U29" i="4"/>
  <c r="S29" i="4"/>
  <c r="Q29" i="4"/>
  <c r="L29" i="4"/>
  <c r="J29" i="4"/>
  <c r="H29" i="4"/>
  <c r="E29" i="4"/>
  <c r="U28" i="4"/>
  <c r="S28" i="4"/>
  <c r="Q28" i="4"/>
  <c r="L28" i="4"/>
  <c r="J28" i="4"/>
  <c r="H28" i="4"/>
  <c r="N28" i="4"/>
  <c r="U27" i="4"/>
  <c r="S27" i="4"/>
  <c r="Q27" i="4"/>
  <c r="L27" i="4"/>
  <c r="J27" i="4"/>
  <c r="H27" i="4"/>
  <c r="E27" i="4"/>
  <c r="U25" i="4"/>
  <c r="S25" i="4"/>
  <c r="L25" i="4"/>
  <c r="J25" i="4"/>
  <c r="N25" i="4"/>
  <c r="U24" i="4"/>
  <c r="S24" i="4"/>
  <c r="Q24" i="4"/>
  <c r="L24" i="4"/>
  <c r="J24" i="4"/>
  <c r="H24" i="4"/>
  <c r="E24" i="4"/>
  <c r="U23" i="4"/>
  <c r="S23" i="4"/>
  <c r="Q23" i="4"/>
  <c r="L23" i="4"/>
  <c r="J23" i="4"/>
  <c r="H23" i="4"/>
  <c r="N23" i="4"/>
  <c r="U22" i="4"/>
  <c r="S22" i="4"/>
  <c r="Q22" i="4"/>
  <c r="L22" i="4"/>
  <c r="J22" i="4"/>
  <c r="H22" i="4"/>
  <c r="E22" i="4"/>
  <c r="U21" i="4"/>
  <c r="S21" i="4"/>
  <c r="Q21" i="4"/>
  <c r="L21" i="4"/>
  <c r="J21" i="4"/>
  <c r="H21" i="4"/>
  <c r="N21" i="4"/>
  <c r="U20" i="4"/>
  <c r="S20" i="4"/>
  <c r="Q20" i="4"/>
  <c r="L20" i="4"/>
  <c r="J20" i="4"/>
  <c r="H20" i="4"/>
  <c r="E20" i="4"/>
  <c r="U19" i="4"/>
  <c r="S19" i="4"/>
  <c r="Q19" i="4"/>
  <c r="L19" i="4"/>
  <c r="J19" i="4"/>
  <c r="H19" i="4"/>
  <c r="N19" i="4"/>
  <c r="U17" i="4"/>
  <c r="S17" i="4"/>
  <c r="Q17" i="4"/>
  <c r="N17" i="4"/>
  <c r="L17" i="4"/>
  <c r="J17" i="4"/>
  <c r="H17" i="4"/>
  <c r="E17" i="4"/>
  <c r="U16" i="4"/>
  <c r="S16" i="4"/>
  <c r="Q16" i="4"/>
  <c r="N16" i="4"/>
  <c r="L16" i="4"/>
  <c r="J16" i="4"/>
  <c r="H16" i="4"/>
  <c r="E16" i="4"/>
  <c r="U15" i="4"/>
  <c r="S15" i="4"/>
  <c r="Q15" i="4"/>
  <c r="N15" i="4"/>
  <c r="L15" i="4"/>
  <c r="J15" i="4"/>
  <c r="H15" i="4"/>
  <c r="E15" i="4"/>
  <c r="U14" i="4"/>
  <c r="S14" i="4"/>
  <c r="Q14" i="4"/>
  <c r="N14" i="4"/>
  <c r="L14" i="4"/>
  <c r="J14" i="4"/>
  <c r="H14" i="4"/>
  <c r="E14" i="4"/>
  <c r="U13" i="4"/>
  <c r="S13" i="4"/>
  <c r="Q13" i="4"/>
  <c r="N13" i="4"/>
  <c r="L13" i="4"/>
  <c r="J13" i="4"/>
  <c r="H13" i="4"/>
  <c r="E13" i="4"/>
  <c r="U12" i="4"/>
  <c r="S12" i="4"/>
  <c r="Q12" i="4"/>
  <c r="N12" i="4"/>
  <c r="L12" i="4"/>
  <c r="J12" i="4"/>
  <c r="H12" i="4"/>
  <c r="E12" i="4"/>
  <c r="U11" i="4"/>
  <c r="S11" i="4"/>
  <c r="Q11" i="4"/>
  <c r="L11" i="4"/>
  <c r="J11" i="4"/>
  <c r="H11" i="4"/>
  <c r="F146" i="3"/>
  <c r="D146" i="3"/>
  <c r="F145" i="3"/>
  <c r="D145" i="3"/>
  <c r="F144" i="3"/>
  <c r="D144" i="3"/>
  <c r="F142" i="3"/>
  <c r="D142" i="3"/>
  <c r="F141" i="3"/>
  <c r="D141" i="3"/>
  <c r="F140" i="3"/>
  <c r="D140" i="3"/>
  <c r="F139" i="3"/>
  <c r="D139" i="3"/>
  <c r="F138" i="3"/>
  <c r="D138" i="3"/>
  <c r="F137" i="3"/>
  <c r="D137" i="3"/>
  <c r="F136" i="3"/>
  <c r="D136" i="3"/>
  <c r="F134" i="3"/>
  <c r="D134" i="3"/>
  <c r="F131" i="3"/>
  <c r="D131" i="3"/>
  <c r="F130" i="3"/>
  <c r="D130" i="3"/>
  <c r="F129" i="3"/>
  <c r="D129" i="3"/>
  <c r="F128" i="3"/>
  <c r="F116" i="3"/>
  <c r="D116" i="3"/>
  <c r="F115" i="3"/>
  <c r="D115" i="3"/>
  <c r="F114" i="3"/>
  <c r="D114" i="3"/>
  <c r="F112" i="3"/>
  <c r="D112" i="3"/>
  <c r="F111" i="3"/>
  <c r="D111" i="3"/>
  <c r="F110" i="3"/>
  <c r="D110" i="3"/>
  <c r="F109" i="3"/>
  <c r="D109" i="3"/>
  <c r="F108" i="3"/>
  <c r="D108" i="3"/>
  <c r="F107" i="3"/>
  <c r="D107" i="3"/>
  <c r="F106" i="3"/>
  <c r="D106" i="3"/>
  <c r="F104" i="3"/>
  <c r="D104" i="3"/>
  <c r="F103" i="3"/>
  <c r="D103" i="3"/>
  <c r="F102" i="3"/>
  <c r="D102" i="3"/>
  <c r="F101" i="3"/>
  <c r="D101" i="3"/>
  <c r="F100" i="3"/>
  <c r="D100" i="3"/>
  <c r="F99" i="3"/>
  <c r="D99" i="3"/>
  <c r="F98" i="3"/>
  <c r="D98" i="3"/>
  <c r="B287" i="9" l="1"/>
  <c r="H91" i="11"/>
  <c r="H74" i="11"/>
  <c r="G57" i="11"/>
  <c r="H57" i="11" s="1"/>
  <c r="D76" i="11"/>
  <c r="H87" i="11"/>
  <c r="F87" i="11"/>
  <c r="F82" i="11"/>
  <c r="D91" i="11"/>
  <c r="H157" i="11"/>
  <c r="H77" i="11"/>
  <c r="D80" i="11"/>
  <c r="D83" i="11"/>
  <c r="J73" i="4"/>
  <c r="Q143" i="4"/>
  <c r="B45" i="4"/>
  <c r="N45" i="4" s="1"/>
  <c r="E83" i="4"/>
  <c r="Q107" i="4"/>
  <c r="Q116" i="4"/>
  <c r="S143" i="4"/>
  <c r="B48" i="4"/>
  <c r="N48" i="4" s="1"/>
  <c r="B141" i="4"/>
  <c r="E141" i="4" s="1"/>
  <c r="J115" i="4"/>
  <c r="H144" i="4"/>
  <c r="J113" i="4"/>
  <c r="B137" i="4"/>
  <c r="N137" i="4" s="1"/>
  <c r="L45" i="4"/>
  <c r="L55" i="4"/>
  <c r="U73" i="4"/>
  <c r="H75" i="4"/>
  <c r="S77" i="4"/>
  <c r="J84" i="4"/>
  <c r="L85" i="4"/>
  <c r="U87" i="4"/>
  <c r="J104" i="4"/>
  <c r="Q105" i="4"/>
  <c r="L106" i="4"/>
  <c r="S107" i="4"/>
  <c r="H110" i="4"/>
  <c r="Q114" i="4"/>
  <c r="J117" i="4"/>
  <c r="E120" i="4"/>
  <c r="B135" i="4"/>
  <c r="E135" i="4" s="1"/>
  <c r="Q137" i="4"/>
  <c r="Q141" i="4"/>
  <c r="E199" i="4"/>
  <c r="H42" i="4"/>
  <c r="J51" i="4"/>
  <c r="H52" i="4"/>
  <c r="B59" i="4"/>
  <c r="N59" i="4" s="1"/>
  <c r="E73" i="4"/>
  <c r="E81" i="4"/>
  <c r="E91" i="4"/>
  <c r="L104" i="4"/>
  <c r="S105" i="4"/>
  <c r="J110" i="4"/>
  <c r="E113" i="4"/>
  <c r="J120" i="4"/>
  <c r="J122" i="4"/>
  <c r="U141" i="4"/>
  <c r="B151" i="4"/>
  <c r="E151" i="4" s="1"/>
  <c r="T196" i="4"/>
  <c r="E205" i="4"/>
  <c r="L42" i="4"/>
  <c r="L52" i="4"/>
  <c r="J81" i="4"/>
  <c r="N84" i="4"/>
  <c r="J91" i="4"/>
  <c r="S117" i="4"/>
  <c r="J47" i="4"/>
  <c r="H48" i="4"/>
  <c r="B55" i="4"/>
  <c r="N55" i="4" s="1"/>
  <c r="J58" i="4"/>
  <c r="H59" i="4"/>
  <c r="L73" i="4"/>
  <c r="U74" i="4"/>
  <c r="Q84" i="4"/>
  <c r="H107" i="4"/>
  <c r="S110" i="4"/>
  <c r="U122" i="4"/>
  <c r="Q138" i="4"/>
  <c r="L143" i="4"/>
  <c r="H151" i="4"/>
  <c r="E201" i="4"/>
  <c r="L48" i="4"/>
  <c r="E79" i="4"/>
  <c r="Q83" i="4"/>
  <c r="S84" i="4"/>
  <c r="E90" i="4"/>
  <c r="U91" i="4"/>
  <c r="H105" i="4"/>
  <c r="E106" i="4"/>
  <c r="S115" i="4"/>
  <c r="E117" i="4"/>
  <c r="L144" i="4"/>
  <c r="J151" i="4"/>
  <c r="T198" i="4"/>
  <c r="E207" i="4"/>
  <c r="J44" i="4"/>
  <c r="J54" i="4"/>
  <c r="Q73" i="4"/>
  <c r="E75" i="4"/>
  <c r="J82" i="4"/>
  <c r="J106" i="4"/>
  <c r="U115" i="4"/>
  <c r="H117" i="4"/>
  <c r="Q121" i="4"/>
  <c r="J135" i="4"/>
  <c r="T202" i="4"/>
  <c r="E42" i="4"/>
  <c r="E52" i="4"/>
  <c r="E55" i="4"/>
  <c r="E59" i="4"/>
  <c r="N73" i="4"/>
  <c r="N74" i="4"/>
  <c r="J77" i="4"/>
  <c r="J78" i="4"/>
  <c r="U81" i="4"/>
  <c r="H84" i="4"/>
  <c r="E86" i="4"/>
  <c r="J87" i="4"/>
  <c r="L89" i="4"/>
  <c r="S91" i="4"/>
  <c r="U113" i="4"/>
  <c r="H115" i="4"/>
  <c r="U120" i="4"/>
  <c r="H122" i="4"/>
  <c r="H135" i="4"/>
  <c r="J143" i="4"/>
  <c r="H149" i="4"/>
  <c r="U149" i="4"/>
  <c r="Q153" i="4"/>
  <c r="B146" i="4"/>
  <c r="E146" i="4" s="1"/>
  <c r="J42" i="4"/>
  <c r="L43" i="4"/>
  <c r="J45" i="4"/>
  <c r="L46" i="4"/>
  <c r="L50" i="4"/>
  <c r="J52" i="4"/>
  <c r="L53" i="4"/>
  <c r="J55" i="4"/>
  <c r="L56" i="4"/>
  <c r="J59" i="4"/>
  <c r="L60" i="4"/>
  <c r="Q77" i="4"/>
  <c r="H81" i="4"/>
  <c r="E82" i="4"/>
  <c r="J85" i="4"/>
  <c r="Q86" i="4"/>
  <c r="Q87" i="4"/>
  <c r="H91" i="4"/>
  <c r="U110" i="4"/>
  <c r="H113" i="4"/>
  <c r="U117" i="4"/>
  <c r="H120" i="4"/>
  <c r="Q147" i="4"/>
  <c r="Q148" i="4"/>
  <c r="E77" i="4"/>
  <c r="U77" i="4"/>
  <c r="L82" i="4"/>
  <c r="E87" i="4"/>
  <c r="H141" i="4"/>
  <c r="Q146" i="4"/>
  <c r="B148" i="4"/>
  <c r="E148" i="4" s="1"/>
  <c r="U148" i="4"/>
  <c r="Q149" i="4"/>
  <c r="E153" i="4"/>
  <c r="H77" i="4"/>
  <c r="Q79" i="4"/>
  <c r="Q81" i="4"/>
  <c r="E84" i="4"/>
  <c r="H87" i="4"/>
  <c r="J89" i="4"/>
  <c r="Q90" i="4"/>
  <c r="Q91" i="4"/>
  <c r="Q112" i="4"/>
  <c r="S113" i="4"/>
  <c r="E115" i="4"/>
  <c r="Q118" i="4"/>
  <c r="S120" i="4"/>
  <c r="E122" i="4"/>
  <c r="H138" i="4"/>
  <c r="J141" i="4"/>
  <c r="B147" i="4"/>
  <c r="N147" i="4" s="1"/>
  <c r="H148" i="4"/>
  <c r="E197" i="4"/>
  <c r="T200" i="4"/>
  <c r="E203" i="4"/>
  <c r="N43" i="4"/>
  <c r="E43" i="4"/>
  <c r="N46" i="4"/>
  <c r="E46" i="4"/>
  <c r="N50" i="4"/>
  <c r="E50" i="4"/>
  <c r="N53" i="4"/>
  <c r="E53" i="4"/>
  <c r="E56" i="4"/>
  <c r="N56" i="4"/>
  <c r="E60" i="4"/>
  <c r="N60" i="4"/>
  <c r="E19" i="4"/>
  <c r="E21" i="4"/>
  <c r="E23" i="4"/>
  <c r="E25" i="4"/>
  <c r="E28" i="4"/>
  <c r="H43" i="4"/>
  <c r="L44" i="4"/>
  <c r="H46" i="4"/>
  <c r="L47" i="4"/>
  <c r="H50" i="4"/>
  <c r="L51" i="4"/>
  <c r="H53" i="4"/>
  <c r="L54" i="4"/>
  <c r="H56" i="4"/>
  <c r="L58" i="4"/>
  <c r="H60" i="4"/>
  <c r="E74" i="4"/>
  <c r="Q74" i="4"/>
  <c r="J75" i="4"/>
  <c r="U144" i="4"/>
  <c r="S144" i="4"/>
  <c r="Q144" i="4"/>
  <c r="F91" i="11"/>
  <c r="N20" i="4"/>
  <c r="N22" i="4"/>
  <c r="N24" i="4"/>
  <c r="N27" i="4"/>
  <c r="N29" i="4"/>
  <c r="J43" i="4"/>
  <c r="B44" i="4"/>
  <c r="N44" i="4" s="1"/>
  <c r="J46" i="4"/>
  <c r="B47" i="4"/>
  <c r="N47" i="4" s="1"/>
  <c r="J50" i="4"/>
  <c r="B51" i="4"/>
  <c r="N51" i="4" s="1"/>
  <c r="J53" i="4"/>
  <c r="B54" i="4"/>
  <c r="N54" i="4" s="1"/>
  <c r="J56" i="4"/>
  <c r="B58" i="4"/>
  <c r="N58" i="4" s="1"/>
  <c r="J60" i="4"/>
  <c r="H74" i="4"/>
  <c r="U76" i="4"/>
  <c r="S76" i="4"/>
  <c r="N76" i="4"/>
  <c r="U78" i="4"/>
  <c r="S78" i="4"/>
  <c r="Q78" i="4"/>
  <c r="N78" i="4"/>
  <c r="U89" i="4"/>
  <c r="S89" i="4"/>
  <c r="Q89" i="4"/>
  <c r="N89" i="4"/>
  <c r="L114" i="4"/>
  <c r="J114" i="4"/>
  <c r="H114" i="4"/>
  <c r="E114" i="4"/>
  <c r="L121" i="4"/>
  <c r="J121" i="4"/>
  <c r="H121" i="4"/>
  <c r="E121" i="4"/>
  <c r="N138" i="4"/>
  <c r="B144" i="4"/>
  <c r="E144" i="4" s="1"/>
  <c r="L145" i="4"/>
  <c r="J145" i="4"/>
  <c r="H145" i="4"/>
  <c r="B145" i="4"/>
  <c r="N145" i="4" s="1"/>
  <c r="T214" i="4"/>
  <c r="E214" i="4"/>
  <c r="U82" i="4"/>
  <c r="S82" i="4"/>
  <c r="Q82" i="4"/>
  <c r="N82" i="4"/>
  <c r="L116" i="4"/>
  <c r="J116" i="4"/>
  <c r="H116" i="4"/>
  <c r="E116" i="4"/>
  <c r="T212" i="4"/>
  <c r="E212" i="4"/>
  <c r="J74" i="4"/>
  <c r="S75" i="4"/>
  <c r="Q75" i="4"/>
  <c r="U104" i="4"/>
  <c r="S104" i="4"/>
  <c r="Q104" i="4"/>
  <c r="E47" i="4"/>
  <c r="N75" i="4"/>
  <c r="L112" i="4"/>
  <c r="J112" i="4"/>
  <c r="H112" i="4"/>
  <c r="E112" i="4"/>
  <c r="L118" i="4"/>
  <c r="J118" i="4"/>
  <c r="H118" i="4"/>
  <c r="E118" i="4"/>
  <c r="U135" i="4"/>
  <c r="S135" i="4"/>
  <c r="Q135" i="4"/>
  <c r="N135" i="4"/>
  <c r="U151" i="4"/>
  <c r="S151" i="4"/>
  <c r="Q151" i="4"/>
  <c r="T210" i="4"/>
  <c r="E210" i="4"/>
  <c r="H81" i="11"/>
  <c r="F81" i="11"/>
  <c r="D81" i="11"/>
  <c r="H84" i="11"/>
  <c r="F84" i="11"/>
  <c r="D84" i="11"/>
  <c r="L76" i="4"/>
  <c r="J76" i="4"/>
  <c r="H76" i="4"/>
  <c r="U106" i="4"/>
  <c r="S106" i="4"/>
  <c r="Q106" i="4"/>
  <c r="B92" i="11"/>
  <c r="D92" i="11" s="1"/>
  <c r="U75" i="4"/>
  <c r="U85" i="4"/>
  <c r="S85" i="4"/>
  <c r="Q85" i="4"/>
  <c r="N85" i="4"/>
  <c r="L136" i="4"/>
  <c r="J136" i="4"/>
  <c r="H136" i="4"/>
  <c r="B136" i="4"/>
  <c r="N136" i="4" s="1"/>
  <c r="L152" i="4"/>
  <c r="J152" i="4"/>
  <c r="H152" i="4"/>
  <c r="B152" i="4"/>
  <c r="N152" i="4" s="1"/>
  <c r="F92" i="11"/>
  <c r="L78" i="4"/>
  <c r="N79" i="4"/>
  <c r="S81" i="4"/>
  <c r="N83" i="4"/>
  <c r="N86" i="4"/>
  <c r="S87" i="4"/>
  <c r="N90" i="4"/>
  <c r="E105" i="4"/>
  <c r="E107" i="4"/>
  <c r="N146" i="4"/>
  <c r="T209" i="4"/>
  <c r="T211" i="4"/>
  <c r="T213" i="4"/>
  <c r="F74" i="11"/>
  <c r="F77" i="11"/>
  <c r="H80" i="11"/>
  <c r="H83" i="11"/>
  <c r="F88" i="11"/>
  <c r="D160" i="19"/>
  <c r="D162" i="19"/>
  <c r="D164" i="19"/>
  <c r="D166" i="19"/>
  <c r="D168" i="19"/>
  <c r="D170" i="19"/>
  <c r="D172" i="19"/>
  <c r="D174" i="19"/>
  <c r="D176" i="19"/>
  <c r="H79" i="4"/>
  <c r="S79" i="4"/>
  <c r="H83" i="4"/>
  <c r="S83" i="4"/>
  <c r="H86" i="4"/>
  <c r="S86" i="4"/>
  <c r="H90" i="4"/>
  <c r="S90" i="4"/>
  <c r="J105" i="4"/>
  <c r="J107" i="4"/>
  <c r="S112" i="4"/>
  <c r="S114" i="4"/>
  <c r="S116" i="4"/>
  <c r="S118" i="4"/>
  <c r="S121" i="4"/>
  <c r="Q136" i="4"/>
  <c r="H137" i="4"/>
  <c r="S137" i="4"/>
  <c r="J138" i="4"/>
  <c r="U138" i="4"/>
  <c r="L141" i="4"/>
  <c r="B143" i="4"/>
  <c r="N143" i="4" s="1"/>
  <c r="Q145" i="4"/>
  <c r="H146" i="4"/>
  <c r="S146" i="4"/>
  <c r="J147" i="4"/>
  <c r="L148" i="4"/>
  <c r="B149" i="4"/>
  <c r="N149" i="4" s="1"/>
  <c r="Q152" i="4"/>
  <c r="H153" i="4"/>
  <c r="S153" i="4"/>
  <c r="E78" i="4"/>
  <c r="J79" i="4"/>
  <c r="J83" i="4"/>
  <c r="E85" i="4"/>
  <c r="J86" i="4"/>
  <c r="E89" i="4"/>
  <c r="J90" i="4"/>
  <c r="E104" i="4"/>
  <c r="S136" i="4"/>
  <c r="J137" i="4"/>
  <c r="L138" i="4"/>
  <c r="S145" i="4"/>
  <c r="J146" i="4"/>
  <c r="L147" i="4"/>
  <c r="S152" i="4"/>
  <c r="J153" i="4"/>
  <c r="D75" i="11"/>
  <c r="D78" i="11"/>
  <c r="D86" i="11"/>
  <c r="D89" i="11"/>
  <c r="E90" i="11"/>
  <c r="B90" i="11" s="1"/>
  <c r="Q122" i="4"/>
  <c r="L137" i="4"/>
  <c r="L146" i="4"/>
  <c r="L153" i="4"/>
  <c r="E204" i="4"/>
  <c r="E206" i="4"/>
  <c r="E208" i="4"/>
  <c r="F75" i="11"/>
  <c r="F78" i="11"/>
  <c r="F86" i="11"/>
  <c r="F89" i="11"/>
  <c r="D159" i="19"/>
  <c r="D161" i="19"/>
  <c r="D163" i="19"/>
  <c r="D165" i="19"/>
  <c r="D167" i="19"/>
  <c r="D169" i="19"/>
  <c r="D171" i="19"/>
  <c r="D173" i="19"/>
  <c r="D175" i="19"/>
  <c r="D177" i="19"/>
  <c r="E51" i="4" l="1"/>
  <c r="N151" i="4"/>
  <c r="E45" i="4"/>
  <c r="E44" i="4"/>
  <c r="N141" i="4"/>
  <c r="E137" i="4"/>
  <c r="E147" i="4"/>
  <c r="E48" i="4"/>
  <c r="E58" i="4"/>
  <c r="N148" i="4"/>
  <c r="E152" i="4"/>
  <c r="E54" i="4"/>
  <c r="H90" i="11"/>
  <c r="D90" i="11"/>
  <c r="N144" i="4"/>
  <c r="H92" i="11"/>
  <c r="E143" i="4"/>
  <c r="E145" i="4"/>
  <c r="F90" i="11"/>
  <c r="E136" i="4"/>
  <c r="E149" i="4"/>
</calcChain>
</file>

<file path=xl/sharedStrings.xml><?xml version="1.0" encoding="utf-8"?>
<sst xmlns="http://schemas.openxmlformats.org/spreadsheetml/2006/main" count="6392" uniqueCount="447">
  <si>
    <t>Klicken Sie auf den untenstehenden Link oder auf den Reiter am unteren Bildschirmrand, um eine gewünschte Tabelle aufzurufen.</t>
  </si>
  <si>
    <t>Indikator</t>
  </si>
  <si>
    <t>Kennzahl(en)</t>
  </si>
  <si>
    <t>Ausgewiesene Maßzahl(en)</t>
  </si>
  <si>
    <t>Quelle</t>
  </si>
  <si>
    <t>Verfügbarkeit</t>
  </si>
  <si>
    <t>3.1</t>
  </si>
  <si>
    <t>Personalstruktur in den Kitas</t>
  </si>
  <si>
    <t>3.1.1</t>
  </si>
  <si>
    <t>Personalvolumen</t>
  </si>
  <si>
    <t>Anzahl an päd. Personal</t>
  </si>
  <si>
    <t>KJH-Statistik</t>
  </si>
  <si>
    <t>x</t>
  </si>
  <si>
    <t>3.1.2</t>
  </si>
  <si>
    <t>Pädagogisches Personal nach Geschlecht</t>
  </si>
  <si>
    <t>Anzahl &amp; Anteil am päd. Personal</t>
  </si>
  <si>
    <t>Anzahl &amp; Anteil am päd. Personal nach Geschlecht und Altersgruppen</t>
  </si>
  <si>
    <t>3.1.3</t>
  </si>
  <si>
    <t>Personal nach Alter</t>
  </si>
  <si>
    <t xml:space="preserve">Anzahl &amp; Anteil am päd. Personal </t>
  </si>
  <si>
    <t>Personal nach Einrichtungsgröße</t>
  </si>
  <si>
    <t>Personal nach Trägerart</t>
  </si>
  <si>
    <t>3.1.4</t>
  </si>
  <si>
    <t>Personalvorausberechnungen</t>
  </si>
  <si>
    <t>3.3</t>
  </si>
  <si>
    <t>Ausbildung und Qualifikation</t>
  </si>
  <si>
    <t>3.3.1</t>
  </si>
  <si>
    <t>Ausbildungskapazitäten 
(Anfänger/-innen und Absolvierende der Ausbildungsgänge zum/zur Erzieher/-in, Sozialassistenz und Kinderpfleger/-in)</t>
  </si>
  <si>
    <t>Anzahl Schüler/-innen &amp; Absolvent/-innen zum/zur Erzieher/-in</t>
  </si>
  <si>
    <t>Schulstatistik/WiFF Länderabfrage</t>
  </si>
  <si>
    <t xml:space="preserve">Anzahl Schüler/-innen einer praxisintegrierten Ausbildung (PiA) zum/zur Erzieher/-in  </t>
  </si>
  <si>
    <t>Anzahl Schüler/-innen &amp; Absolvent/-innen zum Sozialassistent/zur Sozialassistentin</t>
  </si>
  <si>
    <t>Anzahl Schüler/-innen &amp; Absolvent/-innen zum/zur Kinderpfleger/-in</t>
  </si>
  <si>
    <t>3.3.2</t>
  </si>
  <si>
    <t xml:space="preserve"> Qualifikation des Personals</t>
  </si>
  <si>
    <t>3.3.3</t>
  </si>
  <si>
    <t>Teamzusammensetzung in KiTas nach Qualifikation des Personals</t>
  </si>
  <si>
    <t xml:space="preserve">Anzahl &amp; Anteil an Teams </t>
  </si>
  <si>
    <t>3.5</t>
  </si>
  <si>
    <t>Arbeitsbedingungen</t>
  </si>
  <si>
    <t>3.5.1</t>
  </si>
  <si>
    <t>Entlohnung der Fachkräfte</t>
  </si>
  <si>
    <t>Anzahl, Quartile &amp; Median nach Geschlecht</t>
  </si>
  <si>
    <t>Entgeltstatistik</t>
  </si>
  <si>
    <t>Anzahl, Quartile &amp; Median nach Alter</t>
  </si>
  <si>
    <t>3.5.2</t>
  </si>
  <si>
    <t>Beschäftigungsumfang des Personals</t>
  </si>
  <si>
    <t>3.5.3</t>
  </si>
  <si>
    <t>Befristung des Personals</t>
  </si>
  <si>
    <t xml:space="preserve">KJH-Statistik </t>
  </si>
  <si>
    <r>
      <rPr>
        <b/>
        <sz val="11"/>
        <color theme="1"/>
        <rFont val="Calibri"/>
        <family val="2"/>
        <charset val="1"/>
      </rPr>
      <t>Lesehinweis:</t>
    </r>
    <r>
      <rPr>
        <sz val="11"/>
        <color theme="1"/>
        <rFont val="Calibri"/>
        <family val="2"/>
        <charset val="1"/>
      </rPr>
      <t xml:space="preserve"> Das Ausgangsjahr ist das erste verfügbare bzw. genutzte Jahr und ist in der obigen Tabelle ersichtlich.</t>
    </r>
  </si>
  <si>
    <t>Weiterführende Informationen:</t>
  </si>
  <si>
    <t>ERiK-Projekt-Webseite</t>
  </si>
  <si>
    <t>Projekt-Website TU-Dortmund</t>
  </si>
  <si>
    <t>ERiK-Berichte</t>
  </si>
  <si>
    <t>Zurück zum Inhalt</t>
  </si>
  <si>
    <r>
      <rPr>
        <b/>
        <sz val="11"/>
        <rFont val="Calibri"/>
        <family val="2"/>
        <charset val="1"/>
      </rPr>
      <t>Tab. HF-03.1.1-1 Pädagogisches und leitendes Personal</t>
    </r>
    <r>
      <rPr>
        <b/>
        <vertAlign val="superscript"/>
        <sz val="11"/>
        <rFont val="Calibri"/>
        <family val="2"/>
        <charset val="1"/>
      </rPr>
      <t>1</t>
    </r>
    <r>
      <rPr>
        <b/>
        <sz val="11"/>
        <rFont val="Calibri"/>
        <family val="2"/>
        <charset val="1"/>
      </rPr>
      <t xml:space="preserve"> in Kindertageseinrichtungen 2025 nach Ländern (Anzahl)</t>
    </r>
  </si>
  <si>
    <t>Land</t>
  </si>
  <si>
    <t>Insgesamt</t>
  </si>
  <si>
    <t>Anzahl</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</si>
  <si>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</si>
  <si>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</si>
  <si>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</si>
  <si>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</si>
  <si>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</si>
  <si>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</si>
  <si>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</si>
  <si>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</si>
  <si>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</si>
  <si>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</si>
  <si>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</si>
  <si>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</si>
  <si>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</si>
  <si>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</si>
  <si>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</si>
  <si>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</si>
  <si>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</si>
  <si>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</si>
  <si>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</si>
  <si>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r>
      <rPr>
        <vertAlign val="superscript"/>
        <sz val="8.5"/>
        <color theme="1"/>
        <rFont val="Calibri"/>
        <family val="2"/>
        <charset val="1"/>
      </rPr>
      <t>1</t>
    </r>
    <r>
      <rPr>
        <sz val="8.5"/>
        <color theme="1"/>
        <rFont val="Calibri"/>
        <family val="2"/>
        <charset val="1"/>
      </rPr>
      <t xml:space="preserve"> Ohne Hort- und Hortgruppenpersonal.</t>
    </r>
  </si>
  <si>
    <t>Quelle: Forschungsdatenzentrum der Statistischen Ämter des Bundes und der Länder, Statistik der Kinder- und Jugendhilfe, Kinder und tätige Personen in Tageseinrichtungen 2025, https://doi.org/10.21242/22541.2025.00.00.1.1.0; Berechnungen des Forschungsverbundes DJI/TU Dortmund.</t>
  </si>
  <si>
    <r>
      <rPr>
        <b/>
        <sz val="11"/>
        <rFont val="Calibri"/>
        <family val="2"/>
        <charset val="1"/>
      </rPr>
      <t>Tab. HF-03.1.1-2 Pädagogisches und leitendes Personal</t>
    </r>
    <r>
      <rPr>
        <b/>
        <vertAlign val="superscript"/>
        <sz val="11"/>
        <rFont val="Calibri"/>
        <family val="2"/>
        <charset val="1"/>
      </rPr>
      <t>1</t>
    </r>
    <r>
      <rPr>
        <b/>
        <sz val="11"/>
        <rFont val="Calibri"/>
        <family val="2"/>
        <charset val="1"/>
      </rPr>
      <t xml:space="preserve"> in Kindertageseinrichtungen 2024 nach Ländern (Anzahl)</t>
    </r>
  </si>
  <si>
    <t>Quelle: Forschungsdatenzentrum der Statistischen Ämter des Bundes und der Länder, Statistik der Kinder- und Jugendhilfe, Kinder und tätige Personen in Tageseinrichtungen 2024, https://doi.org/10.21242/22541.2024.00.00.1.1.0; Berechnungen des Forschungsverbundes DJI/TU Dortmund.</t>
  </si>
  <si>
    <r>
      <rPr>
        <b/>
        <sz val="11"/>
        <rFont val="Calibri"/>
        <family val="2"/>
        <charset val="1"/>
      </rPr>
      <t>Tab. HF-03.1.1-3 Pädagogisches und leitendes Personal</t>
    </r>
    <r>
      <rPr>
        <b/>
        <vertAlign val="superscript"/>
        <sz val="11"/>
        <rFont val="Calibri"/>
        <family val="2"/>
        <charset val="1"/>
      </rPr>
      <t>1</t>
    </r>
    <r>
      <rPr>
        <b/>
        <sz val="11"/>
        <rFont val="Calibri"/>
        <family val="2"/>
        <charset val="1"/>
      </rPr>
      <t xml:space="preserve"> in Kindertageseinrichtungen 2023 nach Ländern (Anzahl)</t>
    </r>
  </si>
  <si>
    <t>Quelle: Forschungsdatenzentrum der Statistischen Ämter des Bundes und der Länder, Statistik der Kinder- und Jugendhilfe, Kinder und tätige Personen in Tageseinrichtungen 2023, https://doi.org/10.21242/22541.2023.00.00.1.1.0; Berechnungen des Forschungsverbundes DJI/TU Dortmund.</t>
  </si>
  <si>
    <r>
      <rPr>
        <b/>
        <sz val="11"/>
        <rFont val="Calibri"/>
        <family val="2"/>
        <charset val="1"/>
      </rPr>
      <t>Tab. HF-03.1.1-4 Pädagogisches und leitendes Personal</t>
    </r>
    <r>
      <rPr>
        <b/>
        <vertAlign val="superscript"/>
        <sz val="11"/>
        <rFont val="Calibri"/>
        <family val="2"/>
        <charset val="1"/>
      </rPr>
      <t>1</t>
    </r>
    <r>
      <rPr>
        <b/>
        <sz val="11"/>
        <rFont val="Calibri"/>
        <family val="2"/>
        <charset val="1"/>
      </rPr>
      <t xml:space="preserve"> in Kindertageseinrichtungen 2022 nach Ländern (Anzahl)</t>
    </r>
  </si>
  <si>
    <t>Quelle: Forschungsdatenzentrum der Statistischen Ämter des Bundes und der Länder, Statistik der Kinder- und Jugendhilfe, Kinder und tätige Personen in Tageseinrichtungen 2022, https://doi.org/10.21242/22541.2022.00.00.1.1.0; Berechnungen des Forschungsverbundes DJI/TU Dortmund.</t>
  </si>
  <si>
    <r>
      <rPr>
        <b/>
        <sz val="11"/>
        <rFont val="Calibri"/>
        <family val="2"/>
        <charset val="1"/>
      </rPr>
      <t>Tab. HF-03.1.1-5  Pädagogisches und leitendes Personal</t>
    </r>
    <r>
      <rPr>
        <b/>
        <vertAlign val="superscript"/>
        <sz val="11"/>
        <rFont val="Calibri"/>
        <family val="2"/>
        <charset val="1"/>
      </rPr>
      <t>1</t>
    </r>
    <r>
      <rPr>
        <b/>
        <sz val="11"/>
        <rFont val="Calibri"/>
        <family val="2"/>
        <charset val="1"/>
      </rPr>
      <t xml:space="preserve"> in Kindertageseinrichtungen 2021 nach Ländern (Anzahl)</t>
    </r>
  </si>
  <si>
    <t>Quelle: Forschungsdatenzentrum der Statistischen Ämter des Bundes und der Länder, Statistik der Kinder- und Jugendhilfe, Kinder und tätige Personen in Tageseinrichtungen 2021, https://doi.org/10.21242/22541.2021.00.00.1.1.0; Berechnungen des Forschungsverbundes DJI/TU Dortmund.</t>
  </si>
  <si>
    <r>
      <rPr>
        <b/>
        <sz val="11"/>
        <rFont val="Calibri"/>
        <family val="2"/>
        <charset val="1"/>
      </rPr>
      <t>Tab. HF-03.1.1-6 Pädagogisches und leitendes Personal</t>
    </r>
    <r>
      <rPr>
        <b/>
        <vertAlign val="superscript"/>
        <sz val="11"/>
        <rFont val="Calibri"/>
        <family val="2"/>
        <charset val="1"/>
      </rPr>
      <t>1</t>
    </r>
    <r>
      <rPr>
        <b/>
        <sz val="11"/>
        <rFont val="Calibri"/>
        <family val="2"/>
        <charset val="1"/>
      </rPr>
      <t xml:space="preserve"> in Kindertageseinrichtungen 2020 nach Ländern (Anzahl)</t>
    </r>
  </si>
  <si>
    <t>Quelle: Forschungsdatenzentrum der Statistischen Ämter des Bundes und der Länder, Statistik der Kinder- und Jugendhilfe, Kinder und tätige Personen in Tageseinrichtungen 2020, https://doi.org/10.21242/22541.2020.00.00.1.1.0; Berechnungen des Forschungsverbundes DJI/TU Dortmund.</t>
  </si>
  <si>
    <r>
      <rPr>
        <b/>
        <sz val="11"/>
        <rFont val="Calibri"/>
        <family val="2"/>
        <charset val="1"/>
      </rPr>
      <t>Tab. HF-03.1.1-7 Pädagogisches und leitendes Personal</t>
    </r>
    <r>
      <rPr>
        <b/>
        <vertAlign val="superscript"/>
        <sz val="11"/>
        <rFont val="Calibri"/>
        <family val="2"/>
        <charset val="1"/>
      </rPr>
      <t>1</t>
    </r>
    <r>
      <rPr>
        <b/>
        <sz val="11"/>
        <rFont val="Calibri"/>
        <family val="2"/>
        <charset val="1"/>
      </rPr>
      <t xml:space="preserve"> in Kindertageseinrichtungen 2019 nach Ländern (Anzahl)</t>
    </r>
  </si>
  <si>
    <t>Quelle: Forschungsdatenzentrum der Statistischen Ämter des Bundes und der Länder, Statistik der Kinder- und Jugendhilfe, Kinder und tätige Personen in Tageseinrichtungen 2019, https://doi.org/10.21242/22541.2019.00.00.1.1.0; Berechnungen des Forschungsverbundes DJI/TU Dortmund.</t>
  </si>
  <si>
    <r>
      <rPr>
        <b/>
        <sz val="11"/>
        <rFont val="Calibri"/>
        <family val="2"/>
        <charset val="1"/>
      </rPr>
      <t>Tab. HF-03.1.1-8 Pädagogisches und leitendes Personal</t>
    </r>
    <r>
      <rPr>
        <b/>
        <vertAlign val="superscript"/>
        <sz val="11"/>
        <rFont val="Calibri"/>
        <family val="2"/>
        <charset val="1"/>
      </rPr>
      <t>1</t>
    </r>
    <r>
      <rPr>
        <b/>
        <sz val="11"/>
        <rFont val="Calibri"/>
        <family val="2"/>
        <charset val="1"/>
      </rPr>
      <t xml:space="preserve"> in Kindertageseinrichtungen 2018 nach Ländern (Anzahl)</t>
    </r>
  </si>
  <si>
    <t>Quelle: Forschungsdatenzentrum der Statistischen Ämter des Bundes und der Länder, Statistik der Kinder- und Jugendhilfe, Kinder und tätige Personen in Tageseinrichtungen 2018, https://doi.org/10.21242/22541.2018.00.00.1.1.0; Berechnungen des Forschungsverbundes DJI/TU Dortmund.</t>
  </si>
  <si>
    <r>
      <rPr>
        <b/>
        <sz val="11"/>
        <rFont val="Calibri"/>
        <family val="2"/>
        <charset val="1"/>
      </rPr>
      <t>Tab. HF-03.1.2-1 Pädagogisches und leitendes Personal</t>
    </r>
    <r>
      <rPr>
        <b/>
        <vertAlign val="superscript"/>
        <sz val="11"/>
        <rFont val="Calibri"/>
        <family val="2"/>
        <charset val="1"/>
      </rPr>
      <t>1</t>
    </r>
    <r>
      <rPr>
        <b/>
        <sz val="11"/>
        <rFont val="Calibri"/>
        <family val="2"/>
        <charset val="1"/>
      </rPr>
      <t xml:space="preserve"> 2025 nach Geschlecht</t>
    </r>
    <r>
      <rPr>
        <b/>
        <vertAlign val="superscript"/>
        <sz val="11"/>
        <rFont val="Calibri"/>
        <family val="2"/>
        <charset val="1"/>
      </rPr>
      <t>2</t>
    </r>
    <r>
      <rPr>
        <b/>
        <sz val="11"/>
        <rFont val="Calibri"/>
        <family val="2"/>
        <charset val="1"/>
      </rPr>
      <t xml:space="preserve"> und Ländern (Anzahl, In %)</t>
    </r>
  </si>
  <si>
    <t>Davon</t>
  </si>
  <si>
    <t>Männlich</t>
  </si>
  <si>
    <t>Weiblich</t>
  </si>
  <si>
    <t>In %</t>
  </si>
  <si>
    <r>
      <rPr>
        <vertAlign val="superscript"/>
        <sz val="8.5"/>
        <rFont val="Calibri"/>
        <family val="2"/>
        <charset val="1"/>
      </rPr>
      <t>1</t>
    </r>
    <r>
      <rPr>
        <sz val="8.5"/>
        <rFont val="Calibri"/>
        <family val="2"/>
        <charset val="1"/>
      </rPr>
      <t xml:space="preserve"> Ohne Hort- und Hortgruppenpersonal.</t>
    </r>
  </si>
  <si>
    <r>
      <rPr>
        <vertAlign val="superscript"/>
        <sz val="8.5"/>
        <rFont val="Calibri"/>
        <family val="2"/>
        <charset val="1"/>
      </rPr>
      <t>2</t>
    </r>
    <r>
      <rPr>
        <sz val="8.5"/>
        <rFont val="Calibri"/>
        <family val="2"/>
        <charset val="1"/>
      </rPr>
      <t xml:space="preserve"> Das Merkmal „Geschlecht“ wird ab 2020 in zwei Variablen abgebildet. Einmal als tatsächlich erhobenes Merkmal mit den 4 Ausprägungen (weiblich, männlich, ohne Angabe, divers) und einmal als typisiertes, dichotomes Merkmal mit den 2 Ausprägungen (weiblich, männlich). Das typisierte, dichotome Merkmal „Geschlecht“ basiert auf dem ursprünglichen Merkmal mit 4 Ausprägungen, hingegen wurden die Ausprägungen „ohne Angabe“ und „divers“ per Zufallsauswahl auf die Ausprägungen „weiblich“ und „männlich“ aufgeteilt. Andernfalls kommt es aufgrund der geringen Fallzahlen für „ohne Angabe“ oder „divers“ zu vermeintlichen vielen Geheimhaltungsfällen.</t>
    </r>
  </si>
  <si>
    <t>Hinweis: . Sperrungen aufgrund zu geringer Fallzahlen.</t>
  </si>
  <si>
    <r>
      <rPr>
        <b/>
        <sz val="11"/>
        <rFont val="Calibri"/>
        <family val="2"/>
        <charset val="1"/>
      </rPr>
      <t>Tab. HF-03.1.2-2 Pädagogisches und leitendes Personal</t>
    </r>
    <r>
      <rPr>
        <b/>
        <vertAlign val="superscript"/>
        <sz val="11"/>
        <rFont val="Calibri"/>
        <family val="2"/>
        <charset val="1"/>
      </rPr>
      <t>1</t>
    </r>
    <r>
      <rPr>
        <b/>
        <sz val="11"/>
        <rFont val="Calibri"/>
        <family val="2"/>
        <charset val="1"/>
      </rPr>
      <t xml:space="preserve"> 2024 nach Geschlecht</t>
    </r>
    <r>
      <rPr>
        <b/>
        <vertAlign val="superscript"/>
        <sz val="11"/>
        <rFont val="Calibri"/>
        <family val="2"/>
        <charset val="1"/>
      </rPr>
      <t>2</t>
    </r>
    <r>
      <rPr>
        <b/>
        <sz val="11"/>
        <rFont val="Calibri"/>
        <family val="2"/>
        <charset val="1"/>
      </rPr>
      <t xml:space="preserve"> und Ländern (Anzahl, In %)</t>
    </r>
  </si>
  <si>
    <t>.</t>
  </si>
  <si>
    <r>
      <rPr>
        <b/>
        <sz val="11"/>
        <rFont val="Calibri"/>
        <family val="2"/>
        <charset val="1"/>
      </rPr>
      <t>Tab. HF-03.1.2-3 Pädagogisches und leitendes Personal</t>
    </r>
    <r>
      <rPr>
        <b/>
        <vertAlign val="superscript"/>
        <sz val="11"/>
        <rFont val="Calibri"/>
        <family val="2"/>
        <charset val="1"/>
      </rPr>
      <t>1</t>
    </r>
    <r>
      <rPr>
        <b/>
        <sz val="11"/>
        <rFont val="Calibri"/>
        <family val="2"/>
        <charset val="1"/>
      </rPr>
      <t xml:space="preserve"> 2023 nach Geschlecht</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</si>
  <si>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HF-03.1.2-4 Pädagogisches und leitendes Personal</t>
    </r>
    <r>
      <rPr>
        <b/>
        <vertAlign val="superscript"/>
        <sz val="11"/>
        <rFont val="Calibri"/>
        <family val="2"/>
        <charset val="1"/>
      </rPr>
      <t>1</t>
    </r>
    <r>
      <rPr>
        <b/>
        <sz val="11"/>
        <rFont val="Calibri"/>
        <family val="2"/>
        <charset val="1"/>
      </rPr>
      <t xml:space="preserve"> 2022 nach Geschlecht</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</si>
  <si>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HF-03.1.2-5 Pädagogisches und leitendes Personal</t>
    </r>
    <r>
      <rPr>
        <b/>
        <vertAlign val="superscript"/>
        <sz val="11"/>
        <rFont val="Calibri"/>
        <family val="2"/>
        <charset val="1"/>
      </rPr>
      <t>1</t>
    </r>
    <r>
      <rPr>
        <b/>
        <sz val="11"/>
        <rFont val="Calibri"/>
        <family val="2"/>
        <charset val="1"/>
      </rPr>
      <t xml:space="preserve"> 2021 nach Geschlecht</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</si>
  <si>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HF-03.1.2-6 Pädagogisches und leitendes Personal</t>
    </r>
    <r>
      <rPr>
        <b/>
        <vertAlign val="superscript"/>
        <sz val="11"/>
        <rFont val="Calibri"/>
        <family val="2"/>
        <charset val="1"/>
      </rPr>
      <t>1</t>
    </r>
    <r>
      <rPr>
        <b/>
        <sz val="11"/>
        <rFont val="Calibri"/>
        <family val="2"/>
        <charset val="1"/>
      </rPr>
      <t xml:space="preserve"> 2020 nach Geschlecht</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</si>
  <si>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HF-03.1.2-7 Pädagogisches und leitendes Personal</t>
    </r>
    <r>
      <rPr>
        <b/>
        <vertAlign val="superscript"/>
        <sz val="11"/>
        <rFont val="Calibri"/>
        <family val="2"/>
        <charset val="1"/>
      </rPr>
      <t>1</t>
    </r>
    <r>
      <rPr>
        <b/>
        <sz val="11"/>
        <rFont val="Calibri"/>
        <family val="2"/>
        <charset val="1"/>
      </rPr>
      <t xml:space="preserve"> 2019 nach Geschlecht und Ländern (Anzahl, In %)</t>
    </r>
  </si>
  <si>
    <r>
      <rPr>
        <b/>
        <sz val="11"/>
        <rFont val="Calibri"/>
        <family val="2"/>
        <charset val="1"/>
      </rPr>
      <t>Tab. HF-03.1.2-8 Pädagogisches und leitendes Personal</t>
    </r>
    <r>
      <rPr>
        <b/>
        <vertAlign val="superscript"/>
        <sz val="11"/>
        <rFont val="Calibri"/>
        <family val="2"/>
        <charset val="1"/>
      </rPr>
      <t xml:space="preserve">1 </t>
    </r>
    <r>
      <rPr>
        <b/>
        <sz val="11"/>
        <rFont val="Calibri"/>
        <family val="2"/>
        <charset val="1"/>
      </rPr>
      <t>2018 nach Geschlecht und Ländern (Anzahl, In %)</t>
    </r>
  </si>
  <si>
    <r>
      <rPr>
        <b/>
        <sz val="11"/>
        <rFont val="Calibri"/>
        <family val="2"/>
        <charset val="1"/>
      </rPr>
      <t>Tab. HF-03.1.2-9 Pädagogisches und leitendes Personal</t>
    </r>
    <r>
      <rPr>
        <b/>
        <vertAlign val="superscript"/>
        <sz val="11"/>
        <rFont val="Calibri"/>
        <family val="2"/>
        <charset val="1"/>
      </rPr>
      <t>1</t>
    </r>
    <r>
      <rPr>
        <b/>
        <sz val="11"/>
        <rFont val="Calibri"/>
        <family val="2"/>
        <charset val="1"/>
      </rPr>
      <t xml:space="preserve"> 2025 nach Geschlecht, Altersgruppen und Ländern (Anzahl, In %)</t>
    </r>
  </si>
  <si>
    <t>Durch-
schnitts-
alter</t>
  </si>
  <si>
    <t xml:space="preserve">Davon </t>
  </si>
  <si>
    <t>Unter 30 Jahre</t>
  </si>
  <si>
    <t>30 bis unter 55 Jahre</t>
  </si>
  <si>
    <t>55 Jahre und älter</t>
  </si>
  <si>
    <t>Durch-schnitts-alter</t>
  </si>
  <si>
    <r>
      <rPr>
        <b/>
        <sz val="11"/>
        <rFont val="Calibri"/>
        <family val="2"/>
        <charset val="1"/>
      </rPr>
      <t>Tab. HF-03.1.2-10 Pädagogisches und leitendes Personal</t>
    </r>
    <r>
      <rPr>
        <b/>
        <vertAlign val="superscript"/>
        <sz val="11"/>
        <rFont val="Calibri"/>
        <family val="2"/>
        <charset val="1"/>
      </rPr>
      <t>1</t>
    </r>
    <r>
      <rPr>
        <b/>
        <sz val="11"/>
        <rFont val="Calibri"/>
        <family val="2"/>
        <charset val="1"/>
      </rPr>
      <t xml:space="preserve"> 2024 nach Geschlecht, Altersgruppen und Ländern (Anzahl, In %)</t>
    </r>
  </si>
  <si>
    <r>
      <rPr>
        <b/>
        <sz val="11"/>
        <rFont val="Calibri"/>
        <family val="2"/>
        <charset val="1"/>
      </rPr>
      <t>Tab. HF-03.1.2-11 Pädagogisches und leitendes Personal</t>
    </r>
    <r>
      <rPr>
        <b/>
        <vertAlign val="superscript"/>
        <sz val="11"/>
        <rFont val="Calibri"/>
        <family val="2"/>
        <charset val="1"/>
      </rPr>
      <t>1</t>
    </r>
    <r>
      <rPr>
        <b/>
        <sz val="11"/>
        <rFont val="Calibri"/>
        <family val="2"/>
        <charset val="1"/>
      </rPr>
      <t xml:space="preserve"> 2023 nach Geschlecht, Altersgruppen und Ländern (Anzahl, In %)</t>
    </r>
  </si>
  <si>
    <r>
      <rPr>
        <b/>
        <sz val="11"/>
        <rFont val="Calibri"/>
        <family val="2"/>
        <charset val="1"/>
      </rPr>
      <t>Tab. HF-03.1.2-12 Pädagogisches und leitendes Personal</t>
    </r>
    <r>
      <rPr>
        <b/>
        <vertAlign val="superscript"/>
        <sz val="11"/>
        <rFont val="Calibri"/>
        <family val="2"/>
        <charset val="1"/>
      </rPr>
      <t>1</t>
    </r>
    <r>
      <rPr>
        <b/>
        <sz val="11"/>
        <rFont val="Calibri"/>
        <family val="2"/>
        <charset val="1"/>
      </rPr>
      <t xml:space="preserve"> 2022 nach Geschlecht, Altersgruppen und Ländern (Anzahl, In %)</t>
    </r>
  </si>
  <si>
    <r>
      <rPr>
        <vertAlign val="superscript"/>
        <sz val="8.5"/>
        <color theme="1"/>
        <rFont val="Calibri"/>
        <family val="2"/>
        <charset val="1"/>
      </rPr>
      <t>1</t>
    </r>
    <r>
      <rPr>
        <sz val="8.5"/>
        <color theme="1"/>
        <rFont val="Calibri"/>
        <family val="2"/>
        <charset val="1"/>
      </rPr>
      <t>Ohne Hort- und Hortgruppenpersonal.</t>
    </r>
  </si>
  <si>
    <r>
      <rPr>
        <b/>
        <sz val="11"/>
        <rFont val="Calibri"/>
        <family val="2"/>
        <charset val="1"/>
      </rPr>
      <t>Tab. HF-03.1.2-13 Pädagogisches und leitendes Personal</t>
    </r>
    <r>
      <rPr>
        <b/>
        <vertAlign val="superscript"/>
        <sz val="11"/>
        <rFont val="Calibri"/>
        <family val="2"/>
        <charset val="1"/>
      </rPr>
      <t>1</t>
    </r>
    <r>
      <rPr>
        <b/>
        <sz val="11"/>
        <rFont val="Calibri"/>
        <family val="2"/>
        <charset val="1"/>
      </rPr>
      <t xml:space="preserve"> 2021 nach Geschlecht, Altersgruppen und Ländern (Anzahl, In %)</t>
    </r>
  </si>
  <si>
    <r>
      <rPr>
        <b/>
        <sz val="11"/>
        <rFont val="Calibri"/>
        <family val="2"/>
        <charset val="1"/>
      </rPr>
      <t>Tab. HF-03.1.2-14 Pädagogisches und leitendes Personal</t>
    </r>
    <r>
      <rPr>
        <b/>
        <vertAlign val="superscript"/>
        <sz val="11"/>
        <rFont val="Calibri"/>
        <family val="2"/>
        <charset val="1"/>
      </rPr>
      <t>1</t>
    </r>
    <r>
      <rPr>
        <b/>
        <sz val="11"/>
        <rFont val="Calibri"/>
        <family val="2"/>
        <charset val="1"/>
      </rPr>
      <t xml:space="preserve"> 2020 nach Geschlecht, Altersgruppen und Ländern (Anzahl, In %)</t>
    </r>
  </si>
  <si>
    <t>Unter 25 Jahre</t>
  </si>
  <si>
    <t>25 bis unter 30 Jahre</t>
  </si>
  <si>
    <t>30 bis unter 40 Jahre</t>
  </si>
  <si>
    <t>40 bis unter 50 Jahre</t>
  </si>
  <si>
    <t>50  bis unter 60 Jahre</t>
  </si>
  <si>
    <t>60 Jahre und älter</t>
  </si>
  <si>
    <r>
      <rPr>
        <b/>
        <sz val="11"/>
        <rFont val="Calibri"/>
        <family val="2"/>
        <charset val="1"/>
      </rPr>
      <t>Tab. HF-03.1.2-15 Pädagogisches und leitendes Personal</t>
    </r>
    <r>
      <rPr>
        <b/>
        <vertAlign val="superscript"/>
        <sz val="11"/>
        <rFont val="Calibri"/>
        <family val="2"/>
        <charset val="1"/>
      </rPr>
      <t>1</t>
    </r>
    <r>
      <rPr>
        <b/>
        <sz val="11"/>
        <rFont val="Calibri"/>
        <family val="2"/>
        <charset val="1"/>
      </rPr>
      <t xml:space="preserve"> 2019 nach Geschlecht, Altersgruppen und Ländern (Anzahl, In %)</t>
    </r>
  </si>
  <si>
    <r>
      <rPr>
        <b/>
        <sz val="11"/>
        <rFont val="Calibri"/>
        <family val="2"/>
        <charset val="1"/>
      </rPr>
      <t>Tab. HF-03.1.3-1 Pädagogisches und leitendes Personal</t>
    </r>
    <r>
      <rPr>
        <b/>
        <vertAlign val="superscript"/>
        <sz val="11"/>
        <rFont val="Calibri"/>
        <family val="2"/>
        <charset val="1"/>
      </rPr>
      <t>1</t>
    </r>
    <r>
      <rPr>
        <b/>
        <sz val="11"/>
        <rFont val="Calibri"/>
        <family val="2"/>
        <charset val="1"/>
      </rPr>
      <t xml:space="preserve"> in Kindertageseinrichtungen 2025 nach Altersgruppen</t>
    </r>
    <r>
      <rPr>
        <b/>
        <vertAlign val="superscript"/>
        <sz val="11"/>
        <rFont val="Calibri"/>
        <family val="2"/>
        <charset val="1"/>
      </rPr>
      <t>2</t>
    </r>
    <r>
      <rPr>
        <b/>
        <sz val="11"/>
        <rFont val="Calibri"/>
        <family val="2"/>
        <charset val="1"/>
      </rPr>
      <t xml:space="preserve"> und Ländern (Anzahl, In %)</t>
    </r>
  </si>
  <si>
    <t>50 bis unter 60 Jahre</t>
  </si>
  <si>
    <t>60 Jahre  und älter</t>
  </si>
  <si>
    <r>
      <rPr>
        <vertAlign val="superscript"/>
        <sz val="8.5"/>
        <rFont val="Calibri"/>
        <family val="2"/>
        <charset val="1"/>
      </rPr>
      <t xml:space="preserve">2 </t>
    </r>
    <r>
      <rPr>
        <sz val="8.5"/>
        <rFont val="Calibri"/>
        <family val="2"/>
        <charset val="1"/>
      </rPr>
      <t>Aus Gründen des Datenschutzes und zur Vermeidung umfassender Sperrungen musste die Einteilung der Kategorien ab dem Jahr 2021 verändert werden.</t>
    </r>
  </si>
  <si>
    <r>
      <rPr>
        <b/>
        <sz val="11"/>
        <rFont val="Calibri"/>
        <family val="2"/>
        <charset val="1"/>
      </rPr>
      <t>Tab. HF-03.1.3-2 Pädagogisches und leitendes Personal</t>
    </r>
    <r>
      <rPr>
        <b/>
        <vertAlign val="superscript"/>
        <sz val="11"/>
        <rFont val="Calibri"/>
        <family val="2"/>
        <charset val="1"/>
      </rPr>
      <t>1</t>
    </r>
    <r>
      <rPr>
        <b/>
        <sz val="11"/>
        <rFont val="Calibri"/>
        <family val="2"/>
        <charset val="1"/>
      </rPr>
      <t xml:space="preserve"> in Kindertageseinrichtungen 2024 nach Altersgruppen</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</si>
  <si>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HF-03.1.3-3 Pädagogisches und leitendes Personal</t>
    </r>
    <r>
      <rPr>
        <b/>
        <vertAlign val="superscript"/>
        <sz val="11"/>
        <rFont val="Calibri"/>
        <family val="2"/>
        <charset val="1"/>
      </rPr>
      <t>1</t>
    </r>
    <r>
      <rPr>
        <b/>
        <sz val="11"/>
        <rFont val="Calibri"/>
        <family val="2"/>
        <charset val="1"/>
      </rPr>
      <t xml:space="preserve"> in Kindertageseinrichtungen 2023 nach Altersgruppen</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</si>
  <si>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HF-03.1.3-4 Pädagogisches und leitendes Personal</t>
    </r>
    <r>
      <rPr>
        <b/>
        <vertAlign val="superscript"/>
        <sz val="11"/>
        <rFont val="Calibri"/>
        <family val="2"/>
        <charset val="1"/>
      </rPr>
      <t>1</t>
    </r>
    <r>
      <rPr>
        <b/>
        <sz val="11"/>
        <rFont val="Calibri"/>
        <family val="2"/>
        <charset val="1"/>
      </rPr>
      <t xml:space="preserve"> in Kindertageseinrichtungen 2022 nach Altersgruppen</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</si>
  <si>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HF-03.1.3-5 Pädagogisches und leitendes Personal</t>
    </r>
    <r>
      <rPr>
        <b/>
        <vertAlign val="superscript"/>
        <sz val="11"/>
        <rFont val="Calibri"/>
        <family val="2"/>
        <charset val="1"/>
      </rPr>
      <t>1</t>
    </r>
    <r>
      <rPr>
        <b/>
        <sz val="11"/>
        <rFont val="Calibri"/>
        <family val="2"/>
        <charset val="1"/>
      </rPr>
      <t xml:space="preserve"> in Kindertageseinrichtungen 2021 nach Altersgruppen</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</si>
  <si>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HF-03.1.3-6 Pädagogisches und leitendes Personal</t>
    </r>
    <r>
      <rPr>
        <b/>
        <vertAlign val="superscript"/>
        <sz val="11"/>
        <rFont val="Calibri"/>
        <family val="2"/>
        <charset val="1"/>
      </rPr>
      <t>1</t>
    </r>
    <r>
      <rPr>
        <b/>
        <sz val="11"/>
        <rFont val="Calibri"/>
        <family val="2"/>
        <charset val="1"/>
      </rPr>
      <t xml:space="preserve"> in Kindertageseinrichtungen 2020 nach Altersgruppen</t>
    </r>
    <r>
      <rPr>
        <b/>
        <vertAlign val="superscript"/>
        <sz val="11"/>
        <rFont val="Calibri"/>
        <family val="2"/>
        <charset val="1"/>
      </rPr>
      <t>2</t>
    </r>
    <r>
      <rPr>
        <b/>
        <sz val="11"/>
        <rFont val="Calibri"/>
        <family val="2"/>
        <charset val="1"/>
      </rPr>
      <t xml:space="preserve"> und Ländern (Anzahl, In %)</t>
    </r>
  </si>
  <si>
    <r>
      <rPr>
        <vertAlign val="superscript"/>
        <sz val="8.5"/>
        <color theme="1"/>
        <rFont val="Calibri"/>
        <family val="2"/>
        <charset val="1"/>
      </rPr>
      <t xml:space="preserve">2 </t>
    </r>
    <r>
      <rPr>
        <sz val="8.5"/>
        <color theme="1"/>
        <rFont val="Calibri"/>
        <family val="2"/>
        <charset val="1"/>
      </rPr>
      <t>Aus Gründen des Datenschutzes und zur Vermeidung umfassender Sperrungen musste die Einteilung der Kategorien ab dem Jahr 2021 verändert werden.</t>
    </r>
  </si>
  <si>
    <r>
      <rPr>
        <b/>
        <sz val="11"/>
        <rFont val="Calibri"/>
        <family val="2"/>
        <charset val="1"/>
      </rPr>
      <t>Tab. HF-03.1.3-7 Pädagogisches und leitendes Personal</t>
    </r>
    <r>
      <rPr>
        <b/>
        <vertAlign val="superscript"/>
        <sz val="11"/>
        <rFont val="Calibri"/>
        <family val="2"/>
        <charset val="1"/>
      </rPr>
      <t xml:space="preserve">1 </t>
    </r>
    <r>
      <rPr>
        <b/>
        <sz val="11"/>
        <rFont val="Calibri"/>
        <family val="2"/>
        <charset val="1"/>
      </rPr>
      <t>in Kindertageseinrichtungen 2019 nach Altersgruppen</t>
    </r>
    <r>
      <rPr>
        <b/>
        <vertAlign val="superscript"/>
        <sz val="11"/>
        <rFont val="Calibri"/>
        <family val="2"/>
        <charset val="1"/>
      </rPr>
      <t>2</t>
    </r>
    <r>
      <rPr>
        <b/>
        <sz val="11"/>
        <rFont val="Calibri"/>
        <family val="2"/>
        <charset val="1"/>
      </rPr>
      <t xml:space="preserve"> und Ländern (Anzahl, In %)</t>
    </r>
  </si>
  <si>
    <r>
      <rPr>
        <b/>
        <sz val="11"/>
        <rFont val="Calibri"/>
        <family val="2"/>
        <charset val="1"/>
      </rPr>
      <t>Tab. HF-03.1.3-8 Pädagogisches und leitendes Personal</t>
    </r>
    <r>
      <rPr>
        <b/>
        <vertAlign val="superscript"/>
        <sz val="11"/>
        <rFont val="Calibri"/>
        <family val="2"/>
        <charset val="1"/>
      </rPr>
      <t>1</t>
    </r>
    <r>
      <rPr>
        <b/>
        <sz val="11"/>
        <rFont val="Calibri"/>
        <family val="2"/>
        <charset val="1"/>
      </rPr>
      <t xml:space="preserve"> in Kindertageseinrichtungen 2020 nach Altersgruppen und Ländern (Anzahl, In %)</t>
    </r>
  </si>
  <si>
    <t>30 bis unter 35 Jahre</t>
  </si>
  <si>
    <t>35 bis unter 40 Jahre</t>
  </si>
  <si>
    <t>40 bis unter 45 Jahre</t>
  </si>
  <si>
    <t>45 bis unter 50 Jahre</t>
  </si>
  <si>
    <t>50  bis unter 55 Jahre</t>
  </si>
  <si>
    <t>55 bis unter 60 Jahre</t>
  </si>
  <si>
    <t>60 bis unter 65 Jahre</t>
  </si>
  <si>
    <t>65 Jahre und älter</t>
  </si>
  <si>
    <r>
      <rPr>
        <b/>
        <sz val="11"/>
        <rFont val="Calibri"/>
        <family val="2"/>
        <charset val="1"/>
      </rPr>
      <t>Tab. HF-03.1.3-9 Pädagogisches und leitendes Personal</t>
    </r>
    <r>
      <rPr>
        <b/>
        <vertAlign val="superscript"/>
        <sz val="11"/>
        <rFont val="Calibri"/>
        <family val="2"/>
        <charset val="1"/>
      </rPr>
      <t>1</t>
    </r>
    <r>
      <rPr>
        <b/>
        <sz val="11"/>
        <rFont val="Calibri"/>
        <family val="2"/>
        <charset val="1"/>
      </rPr>
      <t xml:space="preserve"> in Kindertageseinrichtungen 2019 nach Altersgruppen und Ländern (Anzahl, In %)</t>
    </r>
  </si>
  <si>
    <r>
      <rPr>
        <b/>
        <sz val="11"/>
        <rFont val="Calibri"/>
        <family val="2"/>
        <charset val="1"/>
      </rPr>
      <t>Tab. HF-03.1.3-10 Pädagogisches und leitendes Personal</t>
    </r>
    <r>
      <rPr>
        <b/>
        <vertAlign val="superscript"/>
        <sz val="11"/>
        <rFont val="Calibri"/>
        <family val="2"/>
        <charset val="1"/>
      </rPr>
      <t>1</t>
    </r>
    <r>
      <rPr>
        <b/>
        <sz val="11"/>
        <rFont val="Calibri"/>
        <family val="2"/>
        <charset val="1"/>
      </rPr>
      <t xml:space="preserve"> in Kindertageseinrichtungen 2018 nach Altersgruppen und Ländern (Anzahl, In %)</t>
    </r>
  </si>
  <si>
    <r>
      <rPr>
        <b/>
        <sz val="11"/>
        <rFont val="Calibri"/>
        <family val="2"/>
        <charset val="1"/>
      </rPr>
      <t>Tab. HF-03.1.3-11 Pädagogisches und leitendes Personal</t>
    </r>
    <r>
      <rPr>
        <b/>
        <vertAlign val="superscript"/>
        <sz val="11"/>
        <rFont val="Calibri"/>
        <family val="2"/>
        <charset val="1"/>
      </rPr>
      <t>1</t>
    </r>
    <r>
      <rPr>
        <b/>
        <sz val="11"/>
        <rFont val="Calibri"/>
        <family val="2"/>
        <charset val="1"/>
      </rPr>
      <t xml:space="preserve"> 2025 nach Einrichtungsgröße und Ländern (Anzahl, In %)</t>
    </r>
  </si>
  <si>
    <t>bis 25 Kinder</t>
  </si>
  <si>
    <t>26 bis 75 Kinder</t>
  </si>
  <si>
    <t>76 Kinder und mehr</t>
  </si>
  <si>
    <r>
      <rPr>
        <b/>
        <sz val="11"/>
        <rFont val="Calibri"/>
        <family val="2"/>
        <charset val="1"/>
      </rPr>
      <t>Tab. HF-03.1.3-12 Pädagogisches und leitendes Personal</t>
    </r>
    <r>
      <rPr>
        <b/>
        <vertAlign val="superscript"/>
        <sz val="11"/>
        <rFont val="Calibri"/>
        <family val="2"/>
        <charset val="1"/>
      </rPr>
      <t>1</t>
    </r>
    <r>
      <rPr>
        <b/>
        <sz val="11"/>
        <rFont val="Calibri"/>
        <family val="2"/>
        <charset val="1"/>
      </rPr>
      <t xml:space="preserve"> 2024 nach Einrichtungsgröße und Ländern (Anzahl, In %)</t>
    </r>
  </si>
  <si>
    <r>
      <rPr>
        <b/>
        <sz val="11"/>
        <rFont val="Calibri"/>
        <family val="2"/>
        <charset val="1"/>
      </rPr>
      <t>Tab. HF-03.1.3-13 Pädagogisches und leitendes Personal</t>
    </r>
    <r>
      <rPr>
        <b/>
        <vertAlign val="superscript"/>
        <sz val="11"/>
        <rFont val="Calibri"/>
        <family val="2"/>
        <charset val="1"/>
      </rPr>
      <t>1</t>
    </r>
    <r>
      <rPr>
        <b/>
        <sz val="11"/>
        <rFont val="Calibri"/>
        <family val="2"/>
        <charset val="1"/>
      </rPr>
      <t xml:space="preserve"> 2023 nach Einrichtungsgröße und Ländern (Anzahl, In %)</t>
    </r>
  </si>
  <si>
    <r>
      <rPr>
        <b/>
        <sz val="11"/>
        <rFont val="Calibri"/>
        <family val="2"/>
        <charset val="1"/>
      </rPr>
      <t>Tab. HF-03.1.3-14 Pädagogisches und leitendes Personal</t>
    </r>
    <r>
      <rPr>
        <b/>
        <vertAlign val="superscript"/>
        <sz val="11"/>
        <rFont val="Calibri"/>
        <family val="2"/>
        <charset val="1"/>
      </rPr>
      <t>1</t>
    </r>
    <r>
      <rPr>
        <b/>
        <sz val="11"/>
        <rFont val="Calibri"/>
        <family val="2"/>
        <charset val="1"/>
      </rPr>
      <t xml:space="preserve"> 2022 nach Einrichtungsgröße und Ländern (Anzahl, In %)</t>
    </r>
  </si>
  <si>
    <r>
      <rPr>
        <vertAlign val="superscript"/>
        <sz val="8.5"/>
        <color theme="1"/>
        <rFont val="Calibri"/>
        <family val="2"/>
        <charset val="1"/>
      </rPr>
      <t xml:space="preserve">1 </t>
    </r>
    <r>
      <rPr>
        <sz val="8.5"/>
        <color theme="1"/>
        <rFont val="Calibri"/>
        <family val="2"/>
        <charset val="1"/>
      </rPr>
      <t>Ohne Hort- und Hortgruppenpersonal.</t>
    </r>
  </si>
  <si>
    <r>
      <rPr>
        <b/>
        <sz val="11"/>
        <rFont val="Calibri"/>
        <family val="2"/>
        <charset val="1"/>
      </rPr>
      <t>Tab. HF-03.1.3-15 Pädagogisches und leitendes Personal</t>
    </r>
    <r>
      <rPr>
        <b/>
        <vertAlign val="superscript"/>
        <sz val="11"/>
        <rFont val="Calibri"/>
        <family val="2"/>
        <charset val="1"/>
      </rPr>
      <t>1</t>
    </r>
    <r>
      <rPr>
        <b/>
        <sz val="11"/>
        <rFont val="Calibri"/>
        <family val="2"/>
        <charset val="1"/>
      </rPr>
      <t xml:space="preserve"> 2021 nach Einrichtungsgröße und Ländern (Anzahl, In %)</t>
    </r>
  </si>
  <si>
    <r>
      <rPr>
        <b/>
        <sz val="11"/>
        <rFont val="Calibri"/>
        <family val="2"/>
        <charset val="1"/>
      </rPr>
      <t>Tab. HF-03.1.3-16 Pädagogisches und leitendes Personal</t>
    </r>
    <r>
      <rPr>
        <b/>
        <vertAlign val="superscript"/>
        <sz val="11"/>
        <rFont val="Calibri"/>
        <family val="2"/>
        <charset val="1"/>
      </rPr>
      <t>1</t>
    </r>
    <r>
      <rPr>
        <b/>
        <sz val="11"/>
        <rFont val="Calibri"/>
        <family val="2"/>
        <charset val="1"/>
      </rPr>
      <t xml:space="preserve"> 2020 nach Einrichtungsgröße und Ländern (Anzahl, In %)</t>
    </r>
  </si>
  <si>
    <r>
      <rPr>
        <b/>
        <sz val="11"/>
        <color rgb="FF010205"/>
        <rFont val="Calibri"/>
        <family val="2"/>
        <charset val="1"/>
      </rPr>
      <t>Tab. HF-03.1.3-17 Pädagogisches und leitendes Personal</t>
    </r>
    <r>
      <rPr>
        <b/>
        <vertAlign val="superscript"/>
        <sz val="11"/>
        <color rgb="FF010205"/>
        <rFont val="Calibri"/>
        <family val="2"/>
        <charset val="1"/>
      </rPr>
      <t>1</t>
    </r>
    <r>
      <rPr>
        <b/>
        <sz val="11"/>
        <color rgb="FF010205"/>
        <rFont val="Calibri"/>
        <family val="2"/>
        <charset val="1"/>
      </rPr>
      <t xml:space="preserve"> 2025 nach Art des Trägers</t>
    </r>
    <r>
      <rPr>
        <b/>
        <vertAlign val="superscript"/>
        <sz val="11"/>
        <color rgb="FF010205"/>
        <rFont val="Calibri"/>
        <family val="2"/>
        <charset val="1"/>
      </rPr>
      <t>2</t>
    </r>
    <r>
      <rPr>
        <b/>
        <sz val="11"/>
        <color rgb="FF010205"/>
        <rFont val="Calibri"/>
        <family val="2"/>
        <charset val="1"/>
      </rPr>
      <t xml:space="preserve"> und Ländern (Anzahl, In %) </t>
    </r>
  </si>
  <si>
    <r>
      <rPr>
        <b/>
        <sz val="11"/>
        <rFont val="Calibri"/>
        <family val="2"/>
        <charset val="1"/>
      </rPr>
      <t>Pädagogisches und leitendes Personal</t>
    </r>
    <r>
      <rPr>
        <b/>
        <vertAlign val="superscript"/>
        <sz val="11"/>
        <rFont val="Calibri"/>
        <family val="2"/>
        <charset val="1"/>
      </rPr>
      <t xml:space="preserve">1 </t>
    </r>
  </si>
  <si>
    <t>Öffentliche Träger</t>
  </si>
  <si>
    <t>Freie Träger</t>
  </si>
  <si>
    <r>
      <rPr>
        <b/>
        <sz val="11"/>
        <color rgb="FF010205"/>
        <rFont val="Calibri"/>
        <family val="2"/>
        <charset val="1"/>
      </rPr>
      <t>Tab. HF-03.1.3-18 Pädagogisches und leitendes Personal</t>
    </r>
    <r>
      <rPr>
        <b/>
        <vertAlign val="superscript"/>
        <sz val="11"/>
        <color rgb="FF010205"/>
        <rFont val="Calibri"/>
        <family val="2"/>
        <charset val="1"/>
      </rPr>
      <t>1</t>
    </r>
    <r>
      <rPr>
        <b/>
        <sz val="11"/>
        <color rgb="FF010205"/>
        <rFont val="Calibri"/>
        <family val="2"/>
        <charset val="1"/>
      </rPr>
      <t xml:space="preserve"> 2024 nach Art des Trägers</t>
    </r>
    <r>
      <rPr>
        <b/>
        <vertAlign val="superscript"/>
        <sz val="11"/>
        <color rgb="FF010205"/>
        <rFont val="Calibri"/>
        <family val="2"/>
        <charset val="1"/>
      </rPr>
      <t>2</t>
    </r>
    <r>
      <rPr>
        <b/>
        <sz val="11"/>
        <color rgb="FF010205"/>
        <rFont val="Calibri"/>
        <family val="2"/>
        <charset val="1"/>
      </rPr>
      <t xml:space="preserve"> und Ländern (Anzahl, In %) </t>
    </r>
  </si>
  <si>
    <r>
      <rPr>
        <b/>
        <sz val="11"/>
        <color rgb="FF010205"/>
        <rFont val="Calibri"/>
        <family val="2"/>
        <charset val="1"/>
      </rPr>
      <t>Tab. HF-03.1.3-19 Pädagogisches und leitendes Personal</t>
    </r>
    <r>
      <rPr>
        <b/>
        <vertAlign val="superscript"/>
        <sz val="11"/>
        <color rgb="FF010205"/>
        <rFont val="Calibri"/>
        <family val="2"/>
        <charset val="1"/>
      </rPr>
      <t>1</t>
    </r>
    <r>
      <rPr>
        <b/>
        <sz val="11"/>
        <color rgb="FF010205"/>
        <rFont val="Calibri"/>
        <family val="2"/>
        <charset val="1"/>
      </rPr>
      <t xml:space="preserve"> 2023 nach Art des Trägers</t>
    </r>
    <r>
      <rPr>
        <b/>
        <vertAlign val="superscript"/>
        <sz val="11"/>
        <color rgb="FF010205"/>
        <rFont val="Calibri"/>
        <family val="2"/>
        <charset val="1"/>
      </rPr>
      <t>2</t>
    </r>
    <r>
      <rPr>
        <b/>
        <sz val="11"/>
        <color rgb="FF010205"/>
        <rFont val="Calibri"/>
        <family val="2"/>
        <charset val="1"/>
      </rPr>
      <t xml:space="preserve"> und Ländern (Anzahl, In %)</t>
    </r>
  </si>
  <si>
    <r>
      <rPr>
        <b/>
        <sz val="11"/>
        <color rgb="FF010205"/>
        <rFont val="Calibri"/>
        <family val="2"/>
        <charset val="1"/>
      </rPr>
      <t>Tab. HF-03.1.3-20 Pädagogisches und leitendes Personal</t>
    </r>
    <r>
      <rPr>
        <b/>
        <vertAlign val="superscript"/>
        <sz val="11"/>
        <color rgb="FF010205"/>
        <rFont val="Calibri"/>
        <family val="2"/>
        <charset val="1"/>
      </rPr>
      <t>1</t>
    </r>
    <r>
      <rPr>
        <b/>
        <sz val="11"/>
        <color rgb="FF010205"/>
        <rFont val="Calibri"/>
        <family val="2"/>
        <charset val="1"/>
      </rPr>
      <t xml:space="preserve"> 2022 nach Art des Trägers</t>
    </r>
    <r>
      <rPr>
        <b/>
        <vertAlign val="superscript"/>
        <sz val="11"/>
        <color rgb="FF010205"/>
        <rFont val="Calibri"/>
        <family val="2"/>
        <charset val="1"/>
      </rPr>
      <t>2</t>
    </r>
    <r>
      <rPr>
        <b/>
        <sz val="11"/>
        <color rgb="FF010205"/>
        <rFont val="Calibri"/>
        <family val="2"/>
        <charset val="1"/>
      </rPr>
      <t xml:space="preserve"> und Ländern (Anzahl, In %) </t>
    </r>
  </si>
  <si>
    <r>
      <rPr>
        <b/>
        <sz val="11"/>
        <color rgb="FF010205"/>
        <rFont val="Calibri"/>
        <family val="2"/>
        <charset val="1"/>
      </rPr>
      <t>Tab. HF-03.1.3-21 Pädagogisches und leitendes Personal</t>
    </r>
    <r>
      <rPr>
        <b/>
        <vertAlign val="superscript"/>
        <sz val="11"/>
        <color rgb="FF010205"/>
        <rFont val="Calibri"/>
        <family val="2"/>
        <charset val="1"/>
      </rPr>
      <t>1</t>
    </r>
    <r>
      <rPr>
        <b/>
        <sz val="11"/>
        <color rgb="FF010205"/>
        <rFont val="Calibri"/>
        <family val="2"/>
        <charset val="1"/>
      </rPr>
      <t xml:space="preserve"> 2021</t>
    </r>
    <r>
      <rPr>
        <b/>
        <vertAlign val="superscript"/>
        <sz val="11"/>
        <color rgb="FF010205"/>
        <rFont val="Calibri"/>
        <family val="2"/>
        <charset val="1"/>
      </rPr>
      <t xml:space="preserve"> </t>
    </r>
    <r>
      <rPr>
        <b/>
        <sz val="11"/>
        <color rgb="FF010205"/>
        <rFont val="Calibri"/>
        <family val="2"/>
        <charset val="1"/>
      </rPr>
      <t>nach Art des Trägers</t>
    </r>
    <r>
      <rPr>
        <b/>
        <vertAlign val="superscript"/>
        <sz val="11"/>
        <color rgb="FF010205"/>
        <rFont val="Calibri"/>
        <family val="2"/>
        <charset val="1"/>
      </rPr>
      <t>2</t>
    </r>
    <r>
      <rPr>
        <b/>
        <sz val="11"/>
        <color rgb="FF010205"/>
        <rFont val="Calibri"/>
        <family val="2"/>
        <charset val="1"/>
      </rPr>
      <t xml:space="preserve"> und Ländern (Anzahl, In %) </t>
    </r>
  </si>
  <si>
    <r>
      <rPr>
        <b/>
        <sz val="11"/>
        <color rgb="FF010205"/>
        <rFont val="Calibri"/>
        <family val="2"/>
        <charset val="1"/>
      </rPr>
      <t>Tab. HF-03.1.3-22 Pädagogisches und leitendes Personal</t>
    </r>
    <r>
      <rPr>
        <b/>
        <vertAlign val="superscript"/>
        <sz val="11"/>
        <color rgb="FF010205"/>
        <rFont val="Calibri"/>
        <family val="2"/>
        <charset val="1"/>
      </rPr>
      <t>1</t>
    </r>
    <r>
      <rPr>
        <b/>
        <sz val="11"/>
        <color rgb="FF010205"/>
        <rFont val="Calibri"/>
        <family val="2"/>
        <charset val="1"/>
      </rPr>
      <t xml:space="preserve"> 2020</t>
    </r>
    <r>
      <rPr>
        <b/>
        <vertAlign val="superscript"/>
        <sz val="11"/>
        <color rgb="FF010205"/>
        <rFont val="Calibri"/>
        <family val="2"/>
        <charset val="1"/>
      </rPr>
      <t xml:space="preserve"> </t>
    </r>
    <r>
      <rPr>
        <b/>
        <sz val="11"/>
        <color rgb="FF010205"/>
        <rFont val="Calibri"/>
        <family val="2"/>
        <charset val="1"/>
      </rPr>
      <t>nach Art des Trägers und Ländern (Anzahl, In %)</t>
    </r>
  </si>
  <si>
    <t>EDK/Diakonie</t>
  </si>
  <si>
    <t>Katholische Kirche/Caritas</t>
  </si>
  <si>
    <t>AWO</t>
  </si>
  <si>
    <t>Der Paritätische</t>
  </si>
  <si>
    <t>DRK</t>
  </si>
  <si>
    <t>Sonstige Träger</t>
  </si>
  <si>
    <r>
      <rPr>
        <b/>
        <sz val="11"/>
        <color rgb="FF010205"/>
        <rFont val="Calibri"/>
        <family val="2"/>
        <charset val="1"/>
      </rPr>
      <t>Tab. HF-03.1.3-23 Pädagogisches und leitendes Personal</t>
    </r>
    <r>
      <rPr>
        <b/>
        <vertAlign val="superscript"/>
        <sz val="11"/>
        <color rgb="FF010205"/>
        <rFont val="Calibri"/>
        <family val="2"/>
        <charset val="1"/>
      </rPr>
      <t>1</t>
    </r>
    <r>
      <rPr>
        <b/>
        <sz val="11"/>
        <color rgb="FF010205"/>
        <rFont val="Calibri"/>
        <family val="2"/>
        <charset val="1"/>
      </rPr>
      <t xml:space="preserve"> 2019</t>
    </r>
    <r>
      <rPr>
        <b/>
        <vertAlign val="superscript"/>
        <sz val="11"/>
        <color rgb="FF010205"/>
        <rFont val="Calibri"/>
        <family val="2"/>
        <charset val="1"/>
      </rPr>
      <t xml:space="preserve"> </t>
    </r>
    <r>
      <rPr>
        <b/>
        <sz val="11"/>
        <color rgb="FF010205"/>
        <rFont val="Calibri"/>
        <family val="2"/>
        <charset val="1"/>
      </rPr>
      <t>nach Art des Trägers und Ländern (Anzahl, In %)</t>
    </r>
  </si>
  <si>
    <r>
      <rPr>
        <b/>
        <sz val="11"/>
        <color rgb="FF010205"/>
        <rFont val="Calibri"/>
        <family val="2"/>
        <charset val="1"/>
      </rPr>
      <t>Tab. HF-03.1.4-1 Jährlicher Personalgesamtbedarf</t>
    </r>
    <r>
      <rPr>
        <b/>
        <vertAlign val="superscript"/>
        <sz val="11"/>
        <color rgb="FF010205"/>
        <rFont val="Calibri"/>
        <family val="2"/>
        <charset val="1"/>
      </rPr>
      <t>1</t>
    </r>
    <r>
      <rPr>
        <b/>
        <sz val="11"/>
        <color rgb="FF010205"/>
        <rFont val="Calibri"/>
        <family val="2"/>
        <charset val="1"/>
      </rPr>
      <t xml:space="preserve"> 2023 bis 2035 für Kinder bis zum Schuleintritt in Kindertageseinrichtungen (Spannbreite je nach Bevölkerungsentwicklung</t>
    </r>
    <r>
      <rPr>
        <b/>
        <vertAlign val="superscript"/>
        <sz val="11"/>
        <color rgb="FF010205"/>
        <rFont val="Calibri"/>
        <family val="2"/>
        <charset val="1"/>
      </rPr>
      <t>2</t>
    </r>
    <r>
      <rPr>
        <b/>
        <sz val="11"/>
        <color rgb="FF010205"/>
        <rFont val="Calibri"/>
        <family val="2"/>
        <charset val="1"/>
      </rPr>
      <t>, kumulierte Anzahl an zusätzlich benötigten Personen, jeweils im Vergleich zu 2022) nach Ländergruppen</t>
    </r>
  </si>
  <si>
    <t>Jahr</t>
  </si>
  <si>
    <t>Personalgesamtbedarf in Kindertageseinrichtungen</t>
  </si>
  <si>
    <t>geringerer Bedarf</t>
  </si>
  <si>
    <t>höherer Bedarf</t>
  </si>
  <si>
    <r>
      <rPr>
        <vertAlign val="superscript"/>
        <sz val="8.5"/>
        <color rgb="FF000000"/>
        <rFont val="Calibri"/>
        <family val="2"/>
        <charset val="1"/>
      </rPr>
      <t>1</t>
    </r>
    <r>
      <rPr>
        <sz val="8.5"/>
        <color rgb="FF000000"/>
        <rFont val="Calibri"/>
        <family val="2"/>
        <charset val="1"/>
      </rPr>
      <t xml:space="preserve"> Hier ist für die Jahre 2023 bis 2035 der für Kinder bis zum Schuleintritt in Kindertageseinrichtungen im Vergleich zum Personalbestand im Jahr 2022 entstehende Personalgesamtbedarf aufgeführt, der sich zum einen aus dem für den Platzaufbau bzw. -abbau benötigtem Personalmehr- bzw. -minderbedarf sowie zum anderen aus dem Volumen des Personalersatzbedarfs ergibt. Ohne Kindertagespflegepersonen.</t>
    </r>
  </si>
  <si>
    <r>
      <rPr>
        <vertAlign val="superscript"/>
        <sz val="8.5"/>
        <rFont val="Calibri"/>
        <family val="2"/>
        <charset val="1"/>
      </rPr>
      <t>2</t>
    </r>
    <r>
      <rPr>
        <sz val="8.5"/>
        <rFont val="Calibri"/>
        <family val="2"/>
        <charset val="1"/>
      </rPr>
      <t xml:space="preserve"> Die Spannbreite aus geringeren und höheren Bedarfen ergibt sich ausschließlich durch unterschiedliche Annahmen zur zukünftigen Entwicklung der Kinderzahl. Für die geringeren Bedarfe wurde die Variante 2 der 15. koordiniereten Bevölkerungsvorausberechnung des Statistischen Bundesamtes zugrunde gelegt, für die höheren Bedarfe die Variante 3. </t>
    </r>
  </si>
  <si>
    <r>
      <rPr>
        <b/>
        <sz val="11"/>
        <rFont val="Calibri"/>
        <family val="2"/>
        <charset val="1"/>
      </rPr>
      <t>Tab. HF-03.1.4-2</t>
    </r>
    <r>
      <rPr>
        <b/>
        <sz val="11"/>
        <color rgb="FF010205"/>
        <rFont val="Calibri"/>
        <family val="2"/>
        <charset val="1"/>
      </rPr>
      <t xml:space="preserve"> Jährliche Personallücke</t>
    </r>
    <r>
      <rPr>
        <b/>
        <vertAlign val="superscript"/>
        <sz val="11"/>
        <color rgb="FF010205"/>
        <rFont val="Calibri"/>
        <family val="2"/>
        <charset val="1"/>
      </rPr>
      <t>1</t>
    </r>
    <r>
      <rPr>
        <b/>
        <sz val="11"/>
        <color rgb="FF010205"/>
        <rFont val="Calibri"/>
        <family val="2"/>
        <charset val="1"/>
      </rPr>
      <t xml:space="preserve"> 2023 bis 2035 für Kinder bis zum Schuleintritt in Kindertageseinrichtungen (Spannbreite zwischen hoher und geringer Deckung</t>
    </r>
    <r>
      <rPr>
        <b/>
        <vertAlign val="superscript"/>
        <sz val="11"/>
        <color rgb="FF010205"/>
        <rFont val="Calibri"/>
        <family val="2"/>
        <charset val="1"/>
      </rPr>
      <t>2</t>
    </r>
    <r>
      <rPr>
        <b/>
        <sz val="11"/>
        <color rgb="FF010205"/>
        <rFont val="Calibri"/>
        <family val="2"/>
        <charset val="1"/>
      </rPr>
      <t>, kumulierte Personenzahl an voraussichtlich nicht gedecktem Personalgesamtbedarf) nach Ländergruppen</t>
    </r>
  </si>
  <si>
    <t>Personallücke (ungedeckter Personalgesamtbedarf) in Kindertageseinrichtungen</t>
  </si>
  <si>
    <t>hohe Deckung</t>
  </si>
  <si>
    <t>geringe Deckung</t>
  </si>
  <si>
    <r>
      <rPr>
        <vertAlign val="superscript"/>
        <sz val="8.5"/>
        <color rgb="FF000000"/>
        <rFont val="Calibri"/>
        <family val="2"/>
        <charset val="1"/>
      </rPr>
      <t>1</t>
    </r>
    <r>
      <rPr>
        <sz val="8.5"/>
        <color rgb="FF000000"/>
        <rFont val="Calibri"/>
        <family val="2"/>
        <charset val="1"/>
      </rPr>
      <t xml:space="preserve"> Hier ist für die Jahre 2023 bis 2035 der voraussichtlich ungedeckte Personalgesamtbedarf für Kinder bis zum Schuleintritt in Kindertageseinrichtungen aufgeführt, d.h. die Anzahl an zusätzlich benötigten Personen, die nicht durch erwartbare Zugänge gedeckt werden kann. </t>
    </r>
  </si>
  <si>
    <r>
      <rPr>
        <vertAlign val="superscript"/>
        <sz val="8.5"/>
        <rFont val="Calibri"/>
        <family val="2"/>
        <charset val="1"/>
      </rPr>
      <t>2</t>
    </r>
    <r>
      <rPr>
        <sz val="8.5"/>
        <rFont val="Calibri"/>
        <family val="2"/>
        <charset val="1"/>
      </rPr>
      <t xml:space="preserve"> Die Spannbreite bildet die rechnerische Unter- und Obergrenze einer möglicherweise verbleibenden Personallücke ab, die sich aus der Kombination verschiender Szenarien ergibt. Beim Ergebnis der hohen Deckung werden die geringeren Platzbedarfe (laut V2 der 15. kBV) und die höhere Einmündungsquote von neu ausgebildeten Erzieher:innen in Kitas (70%) zugrundegelegt. Beim Ergebnis der geringen Deckung werden die höheren Platzbedarfe (laut V2 der 15. kBV) sowie die geringere Einmündungsquote von neu ausgebildenten Erzieher:innen in Kitas (60%) zugrundegelegt. </t>
    </r>
  </si>
  <si>
    <r>
      <rPr>
        <b/>
        <sz val="11"/>
        <rFont val="Calibri"/>
        <family val="2"/>
        <charset val="1"/>
      </rPr>
      <t>Tab. HF-03.3.1.1-1 Schüler/-innen im 1. Ausbildungsjahr zum/zur Erzieher/-in für das Schuljahr 2024/25 nach Ländern</t>
    </r>
    <r>
      <rPr>
        <b/>
        <vertAlign val="superscript"/>
        <sz val="11"/>
        <rFont val="Calibri"/>
        <family val="2"/>
        <charset val="1"/>
      </rPr>
      <t>1</t>
    </r>
    <r>
      <rPr>
        <b/>
        <sz val="11"/>
        <rFont val="Calibri"/>
        <family val="2"/>
        <charset val="1"/>
      </rPr>
      <t xml:space="preserve"> (Anzahl)</t>
    </r>
  </si>
  <si>
    <t>Schüler/-innen im 1. Jahr der Erzieherausbildung</t>
  </si>
  <si>
    <r>
      <rPr>
        <sz val="9"/>
        <color rgb="FF000000"/>
        <rFont val="Calibri"/>
        <family val="2"/>
        <charset val="1"/>
      </rPr>
      <t>Bremen</t>
    </r>
    <r>
      <rPr>
        <vertAlign val="superscript"/>
        <sz val="9"/>
        <color rgb="FF000000"/>
        <rFont val="Calibri"/>
        <family val="2"/>
        <charset val="1"/>
      </rPr>
      <t>1</t>
    </r>
  </si>
  <si>
    <r>
      <rPr>
        <vertAlign val="superscript"/>
        <sz val="8.5"/>
        <rFont val="Calibri"/>
        <family val="2"/>
        <charset val="1"/>
      </rPr>
      <t>1</t>
    </r>
    <r>
      <rPr>
        <sz val="8.5"/>
        <rFont val="Calibri"/>
        <family val="2"/>
        <charset val="1"/>
      </rPr>
      <t xml:space="preserve"> Schüler/-innen im 1. Ausbildungsjahr einer praxisintegrierten Ausbildung (PiA) zum/zur Erzieher/-in sind in diesen Zahlen enthalten.</t>
    </r>
  </si>
  <si>
    <t>Quelle: Statistisches Bundesamt, Fachserie 11, Reihe 2, 2023/24, sowie ergänzende Tabellen zur Fachserie; Statistische Landesämter: WiFF-Länderabfrage, 2023/24.</t>
  </si>
  <si>
    <t>Tab. HF-03.3.1.1-2 Absolventen/-innen des Ausbildungsgangs zum/zur Erzieher/-in im Schuljahr 2023/24 nach Ländern (Anzahl)</t>
  </si>
  <si>
    <t>Ausbildungsabschlüsse am Ende des Schuljahres …</t>
  </si>
  <si>
    <r>
      <rPr>
        <sz val="9"/>
        <color rgb="FF000000"/>
        <rFont val="Calibri"/>
        <family val="2"/>
        <charset val="1"/>
      </rPr>
      <t>Saarland</t>
    </r>
    <r>
      <rPr>
        <vertAlign val="superscript"/>
        <sz val="9"/>
        <color rgb="FF000000"/>
        <rFont val="Calibri"/>
        <family val="2"/>
        <charset val="1"/>
      </rPr>
      <t>1</t>
    </r>
  </si>
  <si>
    <r>
      <rPr>
        <vertAlign val="superscript"/>
        <sz val="8.5"/>
        <rFont val="Calibri"/>
        <family val="2"/>
        <charset val="1"/>
      </rPr>
      <t>1</t>
    </r>
    <r>
      <rPr>
        <sz val="8.5"/>
        <rFont val="Calibri"/>
        <family val="2"/>
        <charset val="1"/>
      </rPr>
      <t xml:space="preserve"> Für das Schuljahr 2022/2023 wurden aus dem Saarland keine Daten übermittelt.</t>
    </r>
  </si>
  <si>
    <t>Quelle: Statistisches Bundesamt, Fachserie 11, Reihe 2, 2022/23, sowie ergänzende Tabellen zur Fachserie; Statistische Landesämter: WiFF-Länderabfrage, 2022/23.</t>
  </si>
  <si>
    <r>
      <rPr>
        <b/>
        <sz val="11"/>
        <rFont val="Calibri"/>
        <family val="2"/>
        <charset val="1"/>
      </rPr>
      <t>Tab. HF-03.3.1.1-3 Schüler/-innen im 1. Ausbildungsjahr zum/zur Erzieher/-in für das Schuljahr 2023/24 nach Ländern</t>
    </r>
    <r>
      <rPr>
        <b/>
        <vertAlign val="superscript"/>
        <sz val="11"/>
        <rFont val="Calibri"/>
        <family val="2"/>
        <charset val="1"/>
      </rPr>
      <t>1</t>
    </r>
    <r>
      <rPr>
        <b/>
        <sz val="11"/>
        <rFont val="Calibri"/>
        <family val="2"/>
        <charset val="1"/>
      </rPr>
      <t xml:space="preserve"> (Anzahl)</t>
    </r>
  </si>
  <si>
    <t>Tab. HF-03.3.1.1-4 Absolventen/-innen des Ausbildungsgangs zum/zur Erzieher/-in im Schuljahr 2022/23 nach Ländern (Anzahl)</t>
  </si>
  <si>
    <t>-</t>
  </si>
  <si>
    <t>Quelle: Statistisches Bundesamt, Fachserie 11, Reihe 2, 2021/22, sowie ergänzende Tabellen zur Fachserie; Statistische Landesämter: WiFF-Länderabfrage, 2021/22.</t>
  </si>
  <si>
    <r>
      <rPr>
        <b/>
        <sz val="11"/>
        <rFont val="Calibri"/>
        <family val="2"/>
        <charset val="1"/>
      </rPr>
      <t>Tab. HF-03.3.1.1-5 Schüler/-innen im 1. Ausbildungsjahr zum/zur Erzieher/-in für das Schuljahr 2022/23 nach Ländern</t>
    </r>
    <r>
      <rPr>
        <b/>
        <vertAlign val="superscript"/>
        <sz val="11"/>
        <rFont val="Calibri"/>
        <family val="2"/>
        <charset val="1"/>
      </rPr>
      <t>1</t>
    </r>
    <r>
      <rPr>
        <b/>
        <sz val="11"/>
        <rFont val="Calibri"/>
        <family val="2"/>
        <charset val="1"/>
      </rPr>
      <t xml:space="preserve"> (Anzahl)</t>
    </r>
  </si>
  <si>
    <r>
      <rPr>
        <sz val="9"/>
        <color rgb="FF000000"/>
        <rFont val="Calibri"/>
        <family val="2"/>
        <charset val="1"/>
      </rPr>
      <t>Saarland</t>
    </r>
    <r>
      <rPr>
        <vertAlign val="superscript"/>
        <sz val="9"/>
        <color rgb="FF000000"/>
        <rFont val="Calibri"/>
        <family val="2"/>
        <charset val="1"/>
      </rPr>
      <t>2</t>
    </r>
  </si>
  <si>
    <r>
      <rPr>
        <vertAlign val="superscript"/>
        <sz val="8.5"/>
        <rFont val="Calibri"/>
        <family val="2"/>
        <charset val="1"/>
      </rPr>
      <t>2</t>
    </r>
    <r>
      <rPr>
        <sz val="8.5"/>
        <rFont val="Calibri"/>
        <family val="2"/>
        <charset val="1"/>
      </rPr>
      <t xml:space="preserve"> Für das Schuljahr 2022/2023 wurden aus dem Saarland keine Daten übermittelt, weswegen der Wert aus dem vorherigen Schuljahr dargestellt wird.</t>
    </r>
  </si>
  <si>
    <t>Tab. HF-03.3.1.1-6 Absolventen/-innen des Ausbildungsgangs zum/zur Erzieher/-in im Schuljahr 2021/22 nach Ländern (Anzahl)</t>
  </si>
  <si>
    <r>
      <rPr>
        <vertAlign val="superscript"/>
        <sz val="8.5"/>
        <rFont val="Calibri"/>
        <family val="2"/>
        <charset val="1"/>
      </rPr>
      <t>1</t>
    </r>
    <r>
      <rPr>
        <sz val="8.5"/>
        <rFont val="Calibri"/>
        <family val="2"/>
        <charset val="1"/>
      </rPr>
      <t xml:space="preserve"> Für das Schuljahr 2022/2023 wurden aus dem Saarland keine Daten übermittelt, weswegen der Wert aus dem vorherigen Schuljahr dargestellt wird.</t>
    </r>
  </si>
  <si>
    <t>Quelle: Statistisches Bundesamt, Fachserie 11, Reihe 2, 2020/21, sowie ergänzende Tabellen zur Fachserie; Statistische Landesämter: WiFF-Länderabfrage, 2020/21.</t>
  </si>
  <si>
    <r>
      <rPr>
        <b/>
        <sz val="11"/>
        <rFont val="Calibri"/>
        <family val="2"/>
        <charset val="1"/>
      </rPr>
      <t>Tab. HF-03.3.1.1-7 Schüler/-innen im 1. Ausbildungsjahr zum/zur Erzieher/-in für das Schuljahr 2021/22 nach Ländern</t>
    </r>
    <r>
      <rPr>
        <b/>
        <vertAlign val="superscript"/>
        <sz val="11"/>
        <rFont val="Calibri"/>
        <family val="2"/>
        <charset val="1"/>
      </rPr>
      <t>1</t>
    </r>
    <r>
      <rPr>
        <b/>
        <sz val="11"/>
        <rFont val="Calibri"/>
        <family val="2"/>
        <charset val="1"/>
      </rPr>
      <t xml:space="preserve"> (Anzahl)</t>
    </r>
  </si>
  <si>
    <t>Tab. HF-03.3.1.1-8 Absolventen/-innen des Ausbildungsgangs zum/zur Erzieher/-in im Schuljahr 2020/21 nach Ländern (Anzahl)</t>
  </si>
  <si>
    <r>
      <rPr>
        <b/>
        <sz val="11"/>
        <rFont val="Calibri"/>
        <family val="2"/>
        <charset val="1"/>
      </rPr>
      <t xml:space="preserve"> Tab. HF-03.3.1.1-9 Schüler/-innen im 1. Ausbildungsjahr zum/zur Erzieher/-in für das Schuljahr 2020/21 nach Ländern</t>
    </r>
    <r>
      <rPr>
        <b/>
        <vertAlign val="superscript"/>
        <sz val="11"/>
        <rFont val="Calibri"/>
        <family val="2"/>
        <charset val="1"/>
      </rPr>
      <t>1</t>
    </r>
    <r>
      <rPr>
        <b/>
        <sz val="11"/>
        <rFont val="Calibri"/>
        <family val="2"/>
        <charset val="1"/>
      </rPr>
      <t xml:space="preserve"> (Anzahl)</t>
    </r>
  </si>
  <si>
    <r>
      <rPr>
        <vertAlign val="superscript"/>
        <sz val="8.5"/>
        <color rgb="FF000000"/>
        <rFont val="Calibri"/>
        <family val="2"/>
        <charset val="1"/>
      </rPr>
      <t>1</t>
    </r>
    <r>
      <rPr>
        <sz val="8.5"/>
        <color rgb="FF000000"/>
        <rFont val="Calibri"/>
        <family val="2"/>
        <charset val="1"/>
      </rPr>
      <t xml:space="preserve"> Schüler/-innen im 1. Ausbildungsjahr einer praxisintegrierten Ausbildung (PiA) zum/zur Erzieher/-in sind in diesen Zahlen enthalten.</t>
    </r>
  </si>
  <si>
    <t>Tab. HF-03.3.1.1-10 Absolventen/-innen des Ausbildungsgangs zum/zur Erzieher/-in im Schuljahr 2019/20 nach Ländern (Anzahl)</t>
  </si>
  <si>
    <t>Quelle: Statistisches Bundesamt, Fachserie 11, Reihe 2, 2019/20, sowie ergänzende Tabellen zur Fachserie; Statistische Landesämter: WiFF-Länderabfrage, 2019/20.</t>
  </si>
  <si>
    <r>
      <rPr>
        <b/>
        <sz val="11"/>
        <rFont val="Calibri"/>
        <family val="2"/>
        <charset val="1"/>
      </rPr>
      <t>Tab. HF-03.3.1.1-11 Schüler/-innen im 1. Ausbildungsjahr zum/zur Erzieher/-in für das Schuljahr 2019/20 nach Ländern</t>
    </r>
    <r>
      <rPr>
        <b/>
        <vertAlign val="superscript"/>
        <sz val="11"/>
        <rFont val="Calibri"/>
        <family val="2"/>
        <charset val="1"/>
      </rPr>
      <t>1</t>
    </r>
    <r>
      <rPr>
        <b/>
        <sz val="11"/>
        <rFont val="Calibri"/>
        <family val="2"/>
        <charset val="1"/>
      </rPr>
      <t xml:space="preserve"> (Anzahl)</t>
    </r>
  </si>
  <si>
    <t>Tab. HF-03.3.1.1-12 Absolventen/-innen des Ausbildungsgangs zum/zur Erzieher/-in im Schuljahr 2018/19 nach Ländern (Anzahl)</t>
  </si>
  <si>
    <t>Quelle: Statistisches Bundesamt, Fachserie 11, Reihe 2, 2018/19, sowie ergänzende Tabellen zur Fachserie; Statistische Landesämter: WiFF-Länderabfrage, 2018/19.</t>
  </si>
  <si>
    <t>Tab. HF-03.3.1.1-13 Schüler/-innen im 1. Ausbildungsjahr zum/zur Erzieher/-in für das Schuljahr 2018/19 nach Ländern (Anzahl)</t>
  </si>
  <si>
    <t>Tab. HF-03.3.1.1-14 Absolventen/-innen des Ausbildungsgangs zum/zur Erzieher/-in im Schuljahr 2017/18 nach Ländern (Anzahl)</t>
  </si>
  <si>
    <t>Quelle: Statistisches Bundesamt, Fachserie 11, Reihe 2, 2017/18, sowie ergänzende Tabellen zur Fachserie; Statistische Landesämter: WiFF-Länderabfrage, 2017/18.</t>
  </si>
  <si>
    <t>Tab. HF-03.3.1.2-1 Schüler/-innen im 1. Ausbildungsjahr einer praxisintegrierten Ausbildung (PiA) zum/zur Erzieher/-in für das Schuljahr 2024/25 nach Ländern (Anzahl)</t>
  </si>
  <si>
    <r>
      <rPr>
        <sz val="9"/>
        <color rgb="FF000000"/>
        <rFont val="Calibri"/>
        <family val="2"/>
        <charset val="1"/>
      </rPr>
      <t>Hamburg</t>
    </r>
    <r>
      <rPr>
        <vertAlign val="superscript"/>
        <sz val="9"/>
        <color rgb="FF000000"/>
        <rFont val="Calibri"/>
        <family val="2"/>
        <charset val="1"/>
      </rPr>
      <t>1</t>
    </r>
  </si>
  <si>
    <r>
      <rPr>
        <sz val="9"/>
        <color rgb="FF000000"/>
        <rFont val="Calibri"/>
        <family val="2"/>
        <charset val="1"/>
      </rPr>
      <t>Hessen</t>
    </r>
    <r>
      <rPr>
        <vertAlign val="superscript"/>
        <sz val="9"/>
        <color rgb="FF000000"/>
        <rFont val="Calibri"/>
        <family val="2"/>
        <charset val="1"/>
      </rPr>
      <t>2</t>
    </r>
  </si>
  <si>
    <r>
      <rPr>
        <sz val="9"/>
        <color rgb="FF000000"/>
        <rFont val="Calibri"/>
        <family val="2"/>
        <charset val="1"/>
      </rPr>
      <t>Nordrhein-Westfalen</t>
    </r>
    <r>
      <rPr>
        <vertAlign val="superscript"/>
        <sz val="9"/>
        <color rgb="FF000000"/>
        <rFont val="Calibri"/>
        <family val="2"/>
        <charset val="1"/>
      </rPr>
      <t>3</t>
    </r>
  </si>
  <si>
    <r>
      <rPr>
        <sz val="9"/>
        <color rgb="FF000000"/>
        <rFont val="Calibri"/>
        <family val="2"/>
        <charset val="1"/>
      </rPr>
      <t>Sachsen-Anhalt</t>
    </r>
    <r>
      <rPr>
        <vertAlign val="superscript"/>
        <sz val="9"/>
        <color rgb="FF000000"/>
        <rFont val="Calibri"/>
        <family val="2"/>
        <charset val="1"/>
      </rPr>
      <t>4</t>
    </r>
  </si>
  <si>
    <r>
      <rPr>
        <vertAlign val="superscript"/>
        <sz val="8.5"/>
        <rFont val="Calibri"/>
        <family val="2"/>
        <charset val="1"/>
      </rPr>
      <t>1</t>
    </r>
    <r>
      <rPr>
        <sz val="8.5"/>
        <rFont val="Calibri"/>
        <family val="2"/>
        <charset val="1"/>
      </rPr>
      <t xml:space="preserve"> Die Schüler/innen in der praxisintegrierten Ausbildung werden nicht separat erfasst.</t>
    </r>
  </si>
  <si>
    <t>4 SL: Die Schüler/innen in der Teilzeitform sowie in der praxisintegrierten Ausbildung werden nicht separat erfasst und sind bei Vollzeit enthalten. Die PIA-Anfänger/innen dürften sich zudem größtenteils noch im Vorpraktikum befinden.</t>
  </si>
  <si>
    <r>
      <rPr>
        <vertAlign val="superscript"/>
        <sz val="8.5"/>
        <rFont val="Calibri"/>
        <family val="2"/>
        <charset val="1"/>
      </rPr>
      <t>2</t>
    </r>
    <r>
      <rPr>
        <sz val="8.5"/>
        <rFont val="Calibri"/>
        <family val="2"/>
        <charset val="1"/>
      </rPr>
      <t xml:space="preserve"> Die Schüler/innen in der praxisintegrierten Ausbildung (PiA) werden erstmalig im Jahr 2021/22 separat erfasst.</t>
    </r>
  </si>
  <si>
    <t>2 HE: Die Schüler/innen in der praxisintegrierten Ausbildung (PiVA) werden nicht separat erfasst und sind bei Vollzeit enthalten.</t>
  </si>
  <si>
    <r>
      <rPr>
        <vertAlign val="superscript"/>
        <sz val="8.5"/>
        <rFont val="Calibri"/>
        <family val="2"/>
        <charset val="1"/>
      </rPr>
      <t>3</t>
    </r>
    <r>
      <rPr>
        <sz val="8.5"/>
        <rFont val="Calibri"/>
        <family val="2"/>
        <charset val="1"/>
      </rPr>
      <t xml:space="preserve"> Daten inkl. Schüler/innen am Beruflichen Gymnasium (Vollzeit), ab 2009/10 mit integrierter Form der Ausbildung.</t>
    </r>
  </si>
  <si>
    <t>3 NW: Daten inkl. Schüler/innen am Beruflichen Gymnasium (Vollzeit), ab 2009/10 mit integrierter Form der Ausbildung.</t>
  </si>
  <si>
    <r>
      <rPr>
        <vertAlign val="superscript"/>
        <sz val="8.5"/>
        <rFont val="Calibri"/>
        <family val="2"/>
        <charset val="1"/>
      </rPr>
      <t>4</t>
    </r>
    <r>
      <rPr>
        <sz val="8.5"/>
        <rFont val="Calibri"/>
        <family val="2"/>
        <charset val="1"/>
      </rPr>
      <t xml:space="preserve"> In Sachsen-Anhalt werden die Bundes- und Landesmodellprojekte (PiA) lediglich in der Form der Vollzeitausbildung umgesetzt.
Diese Angaben sind bei der Erzieher/-innen-Ausbildung an Fachschulen enthalten und werden nicht gesondert erfasst.</t>
    </r>
  </si>
  <si>
    <t>5 SH: Die Daten der Schüler/innen im 1. Jahr der praxsintegrierten Ausbildung sind auf ein Vielfaches von 3 gerundet.</t>
  </si>
  <si>
    <t>Hinweis: - keine Daten vorhanden.</t>
  </si>
  <si>
    <t>Tab. HF-03.3.1.2-2 Schüler/-innen im 1. Ausbildungsjahr einer praxisintegrierten Ausbildung (PiA) zum/zur Erzieher/-in für das Schuljahr 2023/24 nach Ländern (Anzahl)</t>
  </si>
  <si>
    <t>Tab. HF-03.3.1.2-3 Schüler/-innen im 1. Ausbildungsjahr einer praxisintegrierten Ausbildung (PiA) zum/zur Erzieher/-in für das Schuljahr 2022/23 nach Ländern (Anzahl)</t>
  </si>
  <si>
    <t>Tab. HF-03.3.1.2-4 Schüler/-innen im 1. Ausbildungsjahr einer praxisintegrierten Ausbildung (PiA) zum/zur Erzieher/-in für das Schuljahr 2021/22 nach Ländern (Anzahl)</t>
  </si>
  <si>
    <t xml:space="preserve"> -</t>
  </si>
  <si>
    <t>Tab. HF-03.3.1.2-5 Schüler/-innen im 1. Ausbildungsjahr einer praxisintegrierten Ausbildung (PiA) zum/zur Erzieher/-in für das Schuljahr 2020/21 nach Ländern (Anzahl)</t>
  </si>
  <si>
    <r>
      <rPr>
        <vertAlign val="superscript"/>
        <sz val="8.5"/>
        <rFont val="Calibri"/>
        <family val="2"/>
        <charset val="1"/>
      </rPr>
      <t>2</t>
    </r>
    <r>
      <rPr>
        <sz val="8.5"/>
        <rFont val="Calibri"/>
        <family val="2"/>
        <charset val="1"/>
      </rPr>
      <t xml:space="preserve"> Die Schüler/innen in der praxisintegrierten Ausbildung (PiVA) werden nicht separat erfasst.</t>
    </r>
  </si>
  <si>
    <t>Tab. HF-03.3.1.2-6 Schüler/-innen im 1. Ausbildungsjahr einer praxisintegrierten Ausbildung (PiA) zum/zur Erzieher/-in für das Schuljahr 2019/20 nach Ländern (Anzahl)</t>
  </si>
  <si>
    <r>
      <rPr>
        <sz val="9"/>
        <color rgb="FF000000"/>
        <rFont val="Calibri"/>
        <family val="2"/>
        <charset val="1"/>
      </rPr>
      <t>Saarland</t>
    </r>
    <r>
      <rPr>
        <vertAlign val="superscript"/>
        <sz val="9"/>
        <color rgb="FF000000"/>
        <rFont val="Calibri"/>
        <family val="2"/>
        <charset val="1"/>
      </rPr>
      <t>4</t>
    </r>
  </si>
  <si>
    <r>
      <rPr>
        <sz val="9"/>
        <color rgb="FF000000"/>
        <rFont val="Calibri"/>
        <family val="2"/>
        <charset val="1"/>
      </rPr>
      <t>Schleswig-Holstein</t>
    </r>
    <r>
      <rPr>
        <vertAlign val="superscript"/>
        <sz val="9"/>
        <color rgb="FF000000"/>
        <rFont val="Calibri"/>
        <family val="2"/>
        <charset val="1"/>
      </rPr>
      <t>5</t>
    </r>
  </si>
  <si>
    <r>
      <rPr>
        <vertAlign val="superscript"/>
        <sz val="8.5"/>
        <color rgb="FF000000"/>
        <rFont val="Calibri"/>
        <family val="2"/>
        <charset val="1"/>
      </rPr>
      <t>1</t>
    </r>
    <r>
      <rPr>
        <sz val="8.5"/>
        <color rgb="FF000000"/>
        <rFont val="Calibri"/>
        <family val="2"/>
        <charset val="1"/>
      </rPr>
      <t xml:space="preserve"> Bei den Daten zur praxisintegrierten Ausbildung handelt es sich nur um Platzzahlen (Schätzung).</t>
    </r>
  </si>
  <si>
    <t>1 HH: Bei den Daten zur praxisintegrierten Ausbildung handelt es sich nur um Platzzahlen (Schätzung).</t>
  </si>
  <si>
    <r>
      <rPr>
        <vertAlign val="superscript"/>
        <sz val="8.5"/>
        <color rgb="FF000000"/>
        <rFont val="Calibri"/>
        <family val="2"/>
        <charset val="1"/>
      </rPr>
      <t>2</t>
    </r>
    <r>
      <rPr>
        <sz val="8.5"/>
        <color rgb="FF000000"/>
        <rFont val="Calibri"/>
        <family val="2"/>
        <charset val="1"/>
      </rPr>
      <t xml:space="preserve"> Die Schüler/innen in der praxisintegrierten Ausbildung (PiVA) werden nicht separat erfasst.</t>
    </r>
  </si>
  <si>
    <r>
      <rPr>
        <vertAlign val="superscript"/>
        <sz val="8.5"/>
        <color rgb="FF000000"/>
        <rFont val="Calibri"/>
        <family val="2"/>
        <charset val="1"/>
      </rPr>
      <t>3</t>
    </r>
    <r>
      <rPr>
        <sz val="8.5"/>
        <color rgb="FF000000"/>
        <rFont val="Calibri"/>
        <family val="2"/>
        <charset val="1"/>
      </rPr>
      <t xml:space="preserve"> Daten inkl. Schüler/innen am Beruflichen Gymnasium (Vollzeit), ab 2009/10 mit integrierter Form der Ausbildung.</t>
    </r>
  </si>
  <si>
    <r>
      <rPr>
        <vertAlign val="superscript"/>
        <sz val="8.5"/>
        <color rgb="FF000000"/>
        <rFont val="Calibri"/>
        <family val="2"/>
        <charset val="1"/>
      </rPr>
      <t>4</t>
    </r>
    <r>
      <rPr>
        <sz val="8.5"/>
        <color rgb="FF000000"/>
        <rFont val="Calibri"/>
        <family val="2"/>
        <charset val="1"/>
      </rPr>
      <t xml:space="preserve"> Die Schüler/innen in der praxisintegrierten Ausbildung werden nicht separat erfasst.</t>
    </r>
  </si>
  <si>
    <r>
      <rPr>
        <vertAlign val="superscript"/>
        <sz val="8.5"/>
        <color rgb="FF000000"/>
        <rFont val="Calibri"/>
        <family val="2"/>
        <charset val="1"/>
      </rPr>
      <t>5</t>
    </r>
    <r>
      <rPr>
        <sz val="8.5"/>
        <color rgb="FF000000"/>
        <rFont val="Calibri"/>
        <family val="2"/>
        <charset val="1"/>
      </rPr>
      <t xml:space="preserve"> Die Daten der Schüler/innen im 1. Jahr der praxsintegrierten Ausbildung sind auf ein Vielfaches von 3 gerundet.</t>
    </r>
  </si>
  <si>
    <t>Tab. HF-03.3.1.2-7 Schüler/-innen im 1. Jahr der Erzieherinnen- und Erzieherausbildung im Vergleich von Vollzeit-, praxisintegrierter und Teilzeitausbildung im Schuljahr 2024/25 nach Ländern (Anzahl, In %)</t>
  </si>
  <si>
    <t>Vollzeit</t>
  </si>
  <si>
    <t>PIA</t>
  </si>
  <si>
    <t>Teilzeit</t>
  </si>
  <si>
    <r>
      <rPr>
        <sz val="9"/>
        <color rgb="FF000000"/>
        <rFont val="Calibri"/>
        <family val="2"/>
        <charset val="1"/>
      </rPr>
      <t>Hessen</t>
    </r>
    <r>
      <rPr>
        <vertAlign val="superscript"/>
        <sz val="9"/>
        <color rgb="FF000000"/>
        <rFont val="Calibri"/>
        <family val="2"/>
        <charset val="1"/>
      </rPr>
      <t>1</t>
    </r>
  </si>
  <si>
    <r>
      <rPr>
        <sz val="9"/>
        <color rgb="FF000000"/>
        <rFont val="Calibri"/>
        <family val="2"/>
        <charset val="1"/>
      </rPr>
      <t>Nordrhein-Westfalen</t>
    </r>
    <r>
      <rPr>
        <vertAlign val="superscript"/>
        <sz val="9"/>
        <color rgb="FF000000"/>
        <rFont val="Calibri"/>
        <family val="2"/>
        <charset val="1"/>
      </rPr>
      <t>2</t>
    </r>
  </si>
  <si>
    <r>
      <rPr>
        <sz val="9"/>
        <color rgb="FF000000"/>
        <rFont val="Calibri"/>
        <family val="2"/>
        <charset val="1"/>
      </rPr>
      <t>Saarland</t>
    </r>
    <r>
      <rPr>
        <vertAlign val="superscript"/>
        <sz val="9"/>
        <color rgb="FF000000"/>
        <rFont val="Calibri"/>
        <family val="2"/>
        <charset val="1"/>
      </rPr>
      <t>3</t>
    </r>
  </si>
  <si>
    <r>
      <rPr>
        <vertAlign val="superscript"/>
        <sz val="8.5"/>
        <rFont val="Calibri"/>
        <family val="2"/>
        <charset val="1"/>
      </rPr>
      <t>1</t>
    </r>
    <r>
      <rPr>
        <sz val="8.5"/>
        <rFont val="Calibri"/>
        <family val="2"/>
        <charset val="1"/>
      </rPr>
      <t xml:space="preserve"> Die Schüler/innen in der praxisintegrierten Ausbildung (PiA) werden erstmalig im Jahr 2021/22 separat erfasst.</t>
    </r>
  </si>
  <si>
    <r>
      <rPr>
        <vertAlign val="superscript"/>
        <sz val="8.5"/>
        <rFont val="Calibri"/>
        <family val="2"/>
        <charset val="1"/>
      </rPr>
      <t>2</t>
    </r>
    <r>
      <rPr>
        <sz val="8.5"/>
        <rFont val="Calibri"/>
        <family val="2"/>
        <charset val="1"/>
      </rPr>
      <t xml:space="preserve"> Daten inkl. Schüler/innen am Beruflichen Gymnasium (Vollzeit), ab 2009/10 mit integrierter Form der Ausbildung.</t>
    </r>
  </si>
  <si>
    <r>
      <rPr>
        <vertAlign val="superscript"/>
        <sz val="8.5"/>
        <rFont val="Calibri"/>
        <family val="2"/>
        <charset val="1"/>
      </rPr>
      <t>3</t>
    </r>
    <r>
      <rPr>
        <sz val="8.5"/>
        <rFont val="Calibri"/>
        <family val="2"/>
        <charset val="1"/>
      </rPr>
      <t xml:space="preserve"> Die Schüler/innen in der praxisintegrierten Ausbildung werden nicht separat erfasst.</t>
    </r>
  </si>
  <si>
    <t>Quelle: Statistisches Bundesamt, Fachserie 11, Reihe 2, 2023/24, sowie ergänzende Tabellen zur Fachserie; Statistische Landesämter: WiFF-Länderabfrage, 2024/25.</t>
  </si>
  <si>
    <t>Tab. HF-03.3.1.2-6 Schüler/-innen im 1. Jahr der Erzieherinnen- und Erzieherausbildung im Vergleich von Vollzeit-, praxisintegrierter und Teilzeitausbildung im Schuljahr 2023/24 nach Ländern (Anzahl, In %)</t>
  </si>
  <si>
    <r>
      <rPr>
        <sz val="9"/>
        <color rgb="FF000000"/>
        <rFont val="Calibri"/>
        <family val="2"/>
        <charset val="1"/>
      </rPr>
      <t>Niedersachsen</t>
    </r>
    <r>
      <rPr>
        <vertAlign val="superscript"/>
        <sz val="9"/>
        <color rgb="FF000000"/>
        <rFont val="Calibri"/>
        <family val="2"/>
        <charset val="1"/>
      </rPr>
      <t>4</t>
    </r>
  </si>
  <si>
    <r>
      <rPr>
        <sz val="9"/>
        <color rgb="FF000000"/>
        <rFont val="Calibri"/>
        <family val="2"/>
        <charset val="1"/>
      </rPr>
      <t>Sachsen</t>
    </r>
    <r>
      <rPr>
        <vertAlign val="superscript"/>
        <sz val="9"/>
        <color rgb="FF000000"/>
        <rFont val="Calibri"/>
        <family val="2"/>
        <charset val="1"/>
      </rPr>
      <t>4</t>
    </r>
  </si>
  <si>
    <r>
      <rPr>
        <vertAlign val="superscript"/>
        <sz val="8.5"/>
        <rFont val="Calibri"/>
        <family val="2"/>
        <charset val="1"/>
      </rPr>
      <t xml:space="preserve">4 </t>
    </r>
    <r>
      <rPr>
        <sz val="8.5"/>
        <rFont val="Calibri"/>
        <family val="2"/>
        <charset val="1"/>
      </rPr>
      <t>Für nicht ausgewiesene Länder wurden keine Schüler/-innen im 1. PiA-Ausbildungsjahr gemeldet.</t>
    </r>
  </si>
  <si>
    <t>Quelle: Statistisches Bundesamt, Fachserie 11, Reihe 2, 2022/23, sowie ergänzende Tabellen zur Fachserie; Statistische Landesämter: WiFF-Länderabfrage, 2023/24.</t>
  </si>
  <si>
    <t>Tab. HF-03.3.1.2-7 Schüler/-innen im 1. Jahr der Erzieherinnen- und Erzieherausbildung im Vergleich von Vollzeit-, praxisintegrierter und Teilzeitausbildung im Schuljahr 2022/23 nach Ländern (Anzahl, In %)</t>
  </si>
  <si>
    <r>
      <rPr>
        <sz val="9"/>
        <color rgb="FF000000"/>
        <rFont val="Calibri"/>
        <family val="2"/>
        <charset val="1"/>
      </rPr>
      <t>Sachsen</t>
    </r>
    <r>
      <rPr>
        <vertAlign val="superscript"/>
        <sz val="9"/>
        <color rgb="FF000000"/>
        <rFont val="Calibri"/>
        <family val="2"/>
        <charset val="1"/>
      </rPr>
      <t xml:space="preserve"> 4</t>
    </r>
  </si>
  <si>
    <t>Tab. HF-03.3.1.2-8 Schüler/-innen im 1. Jahr der Erzieherinnen- und Erzieherausbildung im Vergleich von Vollzeit-, praxisintegrierter und Teilzeitausbildung im Schuljahr 2021/22 nach Ländern (Anzahl, In %)</t>
  </si>
  <si>
    <t>Tab. HF-03.3.1.2-9 Schüler/-innen im 1. Jahr der Erzieherinnen- und Erzieherausbildung im Vergleich von Vollzeit-, praxisintegrierter und Teilzeitausbildung im Schuljahr 2020/21 nach Ländern (Anzahl, In %)</t>
  </si>
  <si>
    <r>
      <rPr>
        <vertAlign val="superscript"/>
        <sz val="8.5"/>
        <rFont val="Calibri"/>
        <family val="2"/>
        <charset val="1"/>
      </rPr>
      <t>1</t>
    </r>
    <r>
      <rPr>
        <sz val="8.5"/>
        <rFont val="Calibri"/>
        <family val="2"/>
        <charset val="1"/>
      </rPr>
      <t xml:space="preserve"> Die Schüler/innen in der praxisintegrierten Ausbildung (PiVA) werden nicht separat erfasst.</t>
    </r>
  </si>
  <si>
    <t>Tab. HF-03.3.1.2-10 Schüler/-innen im 1. Jahr der Erzieherinnen- und Erzieherausbildung im Vergleich von Vollzeit-, praxisintegrierter und Teilzeitausbildung im Schuljahr 2019/20 nach Ländern (Anzahl, In %)</t>
  </si>
  <si>
    <r>
      <rPr>
        <sz val="9"/>
        <color rgb="FF000000"/>
        <rFont val="Calibri"/>
        <family val="2"/>
        <charset val="1"/>
      </rPr>
      <t>Niedersachsen</t>
    </r>
    <r>
      <rPr>
        <vertAlign val="superscript"/>
        <sz val="9"/>
        <color rgb="FF000000"/>
        <rFont val="Calibri"/>
        <family val="2"/>
        <charset val="1"/>
      </rPr>
      <t>6</t>
    </r>
  </si>
  <si>
    <r>
      <rPr>
        <sz val="9"/>
        <color rgb="FF000000"/>
        <rFont val="Calibri"/>
        <family val="2"/>
        <charset val="1"/>
      </rPr>
      <t>Sachsen</t>
    </r>
    <r>
      <rPr>
        <vertAlign val="superscript"/>
        <sz val="9"/>
        <color rgb="FF000000"/>
        <rFont val="Calibri"/>
        <family val="2"/>
        <charset val="1"/>
      </rPr>
      <t>6</t>
    </r>
  </si>
  <si>
    <r>
      <rPr>
        <vertAlign val="superscript"/>
        <sz val="8.5"/>
        <rFont val="Calibri"/>
        <family val="2"/>
        <charset val="1"/>
      </rPr>
      <t xml:space="preserve">6 </t>
    </r>
    <r>
      <rPr>
        <sz val="8.5"/>
        <rFont val="Calibri"/>
        <family val="2"/>
        <charset val="1"/>
      </rPr>
      <t>Für nicht ausgewiesene Länder wurden keine Schüler/-innen im 1. PiA-Ausbildungsjahr gemeldet.</t>
    </r>
  </si>
  <si>
    <r>
      <rPr>
        <b/>
        <sz val="11"/>
        <rFont val="Calibri"/>
        <family val="2"/>
        <charset val="1"/>
      </rPr>
      <t>Tab. HF-03.3.1.3-1 Schüler/-innen im 1. Ausbildungsjahr zum Sozialassisten/zur Sozialassistin</t>
    </r>
    <r>
      <rPr>
        <b/>
        <vertAlign val="superscript"/>
        <sz val="11"/>
        <rFont val="Calibri"/>
        <family val="2"/>
        <charset val="1"/>
      </rPr>
      <t>1</t>
    </r>
    <r>
      <rPr>
        <b/>
        <sz val="11"/>
        <rFont val="Calibri"/>
        <family val="2"/>
        <charset val="1"/>
      </rPr>
      <t xml:space="preserve"> für das Schuljahr 2024/25 nach Ländern</t>
    </r>
    <r>
      <rPr>
        <b/>
        <vertAlign val="superscript"/>
        <sz val="11"/>
        <rFont val="Calibri"/>
        <family val="2"/>
        <charset val="1"/>
      </rPr>
      <t>2</t>
    </r>
    <r>
      <rPr>
        <b/>
        <sz val="11"/>
        <rFont val="Calibri"/>
        <family val="2"/>
        <charset val="1"/>
      </rPr>
      <t xml:space="preserve"> (Anzahl)</t>
    </r>
  </si>
  <si>
    <t>Schüler/-innen im 1. Jahr der Sozialassistenzausbildung</t>
  </si>
  <si>
    <t>Baden-Würtemberg</t>
  </si>
  <si>
    <r>
      <rPr>
        <vertAlign val="superscript"/>
        <sz val="8.5"/>
        <rFont val="Calibri"/>
        <family val="2"/>
        <charset val="1"/>
      </rPr>
      <t>1</t>
    </r>
    <r>
      <rPr>
        <sz val="8.5"/>
        <rFont val="Calibri"/>
        <family val="2"/>
        <charset val="1"/>
      </rPr>
      <t xml:space="preserve"> In Bremen, Hamburg, Niedersachsen und Schleswig-Holstein lautet die Berufsbezeichnung „Sozialpädagogische Assistentin/Sozialpädagogischer Assistent“. In Bremen inkl. inkl. Sozialassistenten an anerk. Ergänzungsschulen.</t>
    </r>
  </si>
  <si>
    <r>
      <rPr>
        <vertAlign val="superscript"/>
        <sz val="8.5"/>
        <rFont val="Calibri"/>
        <family val="2"/>
        <charset val="1"/>
      </rPr>
      <t>2</t>
    </r>
    <r>
      <rPr>
        <sz val="8.5"/>
        <rFont val="Calibri"/>
        <family val="2"/>
        <charset val="1"/>
      </rPr>
      <t xml:space="preserve"> Die Ausbildung zur Sozialassistentin bzw. zum Sozialassistenten wird nur in den dargestellten Ländern angeboten.</t>
    </r>
  </si>
  <si>
    <t>Quelle: Statistisches Bundesamt, Fachserie 11, Reihe 2, 2024/25, sowie ergänzende Tabellen zur Fachserie; Statistische Landesämter: WiFF-Länderabfrage, 2024/25.</t>
  </si>
  <si>
    <r>
      <rPr>
        <b/>
        <sz val="11"/>
        <rFont val="Calibri"/>
        <family val="2"/>
        <charset val="1"/>
      </rPr>
      <t>Tab. HF-03.3.1.3-2 Absolventen/-innen des Ausbildungsgangs zum Sozialassisten/zur Sozialassistin</t>
    </r>
    <r>
      <rPr>
        <b/>
        <vertAlign val="superscript"/>
        <sz val="11"/>
        <rFont val="Calibri"/>
        <family val="2"/>
        <charset val="1"/>
      </rPr>
      <t>1</t>
    </r>
    <r>
      <rPr>
        <b/>
        <sz val="11"/>
        <rFont val="Calibri"/>
        <family val="2"/>
        <charset val="1"/>
      </rPr>
      <t xml:space="preserve"> im Schuljahr 2023/24 nach Ländern</t>
    </r>
    <r>
      <rPr>
        <b/>
        <vertAlign val="superscript"/>
        <sz val="11"/>
        <rFont val="Calibri"/>
        <family val="2"/>
        <charset val="1"/>
      </rPr>
      <t>2</t>
    </r>
    <r>
      <rPr>
        <b/>
        <sz val="11"/>
        <rFont val="Calibri"/>
        <family val="2"/>
        <charset val="1"/>
      </rPr>
      <t xml:space="preserve"> (Anzahl)</t>
    </r>
  </si>
  <si>
    <r>
      <rPr>
        <vertAlign val="superscript"/>
        <sz val="8.5"/>
        <rFont val="Calibri"/>
        <family val="2"/>
        <charset val="1"/>
      </rPr>
      <t>1</t>
    </r>
    <r>
      <rPr>
        <sz val="8.5"/>
        <rFont val="Calibri"/>
        <family val="2"/>
        <charset val="1"/>
      </rPr>
      <t xml:space="preserve"> In Bremen, Hamburg, Niedersachsen und Schleswig-Holstein lautet die Berufsbezeichnung  „Sozialpädagogische Assistentin/Sozialpädagogischer Assistent“. In Bremen inkl. inkl. Sozialassistenten an anerk. Ergänzungsschulen.</t>
    </r>
  </si>
  <si>
    <r>
      <rPr>
        <b/>
        <sz val="11"/>
        <rFont val="Calibri"/>
        <family val="2"/>
        <charset val="1"/>
      </rPr>
      <t>Tab. HF-03.3.1.3-3 Schüler/-innen im 1. Ausbildungsjahr zum Sozialassisten/zur Sozialassistin</t>
    </r>
    <r>
      <rPr>
        <b/>
        <vertAlign val="superscript"/>
        <sz val="11"/>
        <rFont val="Calibri"/>
        <family val="2"/>
        <charset val="1"/>
      </rPr>
      <t>1</t>
    </r>
    <r>
      <rPr>
        <b/>
        <sz val="11"/>
        <rFont val="Calibri"/>
        <family val="2"/>
        <charset val="1"/>
      </rPr>
      <t xml:space="preserve"> für das Schuljahr 2023/24 nach Ländern</t>
    </r>
    <r>
      <rPr>
        <b/>
        <vertAlign val="superscript"/>
        <sz val="11"/>
        <rFont val="Calibri"/>
        <family val="2"/>
        <charset val="1"/>
      </rPr>
      <t>2</t>
    </r>
    <r>
      <rPr>
        <b/>
        <sz val="11"/>
        <rFont val="Calibri"/>
        <family val="2"/>
        <charset val="1"/>
      </rPr>
      <t xml:space="preserve"> (Anzahl)</t>
    </r>
  </si>
  <si>
    <r>
      <rPr>
        <b/>
        <sz val="11"/>
        <rFont val="Calibri"/>
        <family val="2"/>
        <charset val="1"/>
      </rPr>
      <t>Tab. HF-03.3.1.3-4 Absolventen/-innen des Ausbildungsgangs zum Sozialassisten/zur Sozialassistin</t>
    </r>
    <r>
      <rPr>
        <b/>
        <vertAlign val="superscript"/>
        <sz val="11"/>
        <rFont val="Calibri"/>
        <family val="2"/>
        <charset val="1"/>
      </rPr>
      <t>1</t>
    </r>
    <r>
      <rPr>
        <b/>
        <sz val="11"/>
        <rFont val="Calibri"/>
        <family val="2"/>
        <charset val="1"/>
      </rPr>
      <t xml:space="preserve"> im Schuljahr 2022/23 nach Ländern</t>
    </r>
    <r>
      <rPr>
        <b/>
        <vertAlign val="superscript"/>
        <sz val="11"/>
        <rFont val="Calibri"/>
        <family val="2"/>
        <charset val="1"/>
      </rPr>
      <t>2</t>
    </r>
    <r>
      <rPr>
        <b/>
        <sz val="11"/>
        <rFont val="Calibri"/>
        <family val="2"/>
        <charset val="1"/>
      </rPr>
      <t xml:space="preserve"> (Anzahl)</t>
    </r>
  </si>
  <si>
    <r>
      <rPr>
        <b/>
        <sz val="11"/>
        <rFont val="Calibri"/>
        <family val="2"/>
        <charset val="1"/>
      </rPr>
      <t>Tab. HF-03.3.1.3-5 Schüler/-innen im 1. Ausbildungsjahr zum Sozialassisten/zur Sozialassistin</t>
    </r>
    <r>
      <rPr>
        <b/>
        <vertAlign val="superscript"/>
        <sz val="11"/>
        <rFont val="Calibri"/>
        <family val="2"/>
        <charset val="1"/>
      </rPr>
      <t>1</t>
    </r>
    <r>
      <rPr>
        <b/>
        <sz val="11"/>
        <rFont val="Calibri"/>
        <family val="2"/>
        <charset val="1"/>
      </rPr>
      <t xml:space="preserve"> für das Schuljahr 2022/23 nach Ländern</t>
    </r>
    <r>
      <rPr>
        <b/>
        <vertAlign val="superscript"/>
        <sz val="11"/>
        <rFont val="Calibri"/>
        <family val="2"/>
        <charset val="1"/>
      </rPr>
      <t>2</t>
    </r>
    <r>
      <rPr>
        <b/>
        <sz val="11"/>
        <rFont val="Calibri"/>
        <family val="2"/>
        <charset val="1"/>
      </rPr>
      <t xml:space="preserve"> (Anzahl)</t>
    </r>
  </si>
  <si>
    <r>
      <rPr>
        <b/>
        <sz val="11"/>
        <rFont val="Calibri"/>
        <family val="2"/>
        <charset val="1"/>
      </rPr>
      <t>Tab. HF-03.3.1.3-6 Absolventen/-innen des Ausbildungsgangs zum Sozialassisten/zur Sozialassistin</t>
    </r>
    <r>
      <rPr>
        <b/>
        <vertAlign val="superscript"/>
        <sz val="11"/>
        <rFont val="Calibri"/>
        <family val="2"/>
        <charset val="1"/>
      </rPr>
      <t>1</t>
    </r>
    <r>
      <rPr>
        <b/>
        <sz val="11"/>
        <rFont val="Calibri"/>
        <family val="2"/>
        <charset val="1"/>
      </rPr>
      <t xml:space="preserve"> im Schuljahr 2021/22 nach Ländern</t>
    </r>
    <r>
      <rPr>
        <b/>
        <vertAlign val="superscript"/>
        <sz val="11"/>
        <rFont val="Calibri"/>
        <family val="2"/>
        <charset val="1"/>
      </rPr>
      <t>2</t>
    </r>
    <r>
      <rPr>
        <b/>
        <sz val="11"/>
        <rFont val="Calibri"/>
        <family val="2"/>
        <charset val="1"/>
      </rPr>
      <t xml:space="preserve"> (Anzahl)</t>
    </r>
  </si>
  <si>
    <r>
      <rPr>
        <b/>
        <sz val="11"/>
        <rFont val="Calibri"/>
        <family val="2"/>
        <charset val="1"/>
      </rPr>
      <t>Tab. HF-03.3.1.3-7 Schüler/-innen im 1. Ausbildungsjahr zum Sozialassistent/zur Sozialassistentin</t>
    </r>
    <r>
      <rPr>
        <b/>
        <vertAlign val="superscript"/>
        <sz val="11"/>
        <rFont val="Calibri"/>
        <family val="2"/>
        <charset val="1"/>
      </rPr>
      <t>1</t>
    </r>
    <r>
      <rPr>
        <b/>
        <sz val="11"/>
        <rFont val="Calibri"/>
        <family val="2"/>
        <charset val="1"/>
      </rPr>
      <t xml:space="preserve"> für das Schuljahr 2021/22 nach Ländern</t>
    </r>
    <r>
      <rPr>
        <b/>
        <vertAlign val="superscript"/>
        <sz val="11"/>
        <rFont val="Calibri"/>
        <family val="2"/>
        <charset val="1"/>
      </rPr>
      <t>2</t>
    </r>
    <r>
      <rPr>
        <b/>
        <sz val="11"/>
        <rFont val="Calibri"/>
        <family val="2"/>
        <charset val="1"/>
      </rPr>
      <t xml:space="preserve"> (Anzahl)</t>
    </r>
  </si>
  <si>
    <r>
      <rPr>
        <b/>
        <sz val="11"/>
        <rFont val="Calibri"/>
        <family val="2"/>
        <charset val="1"/>
      </rPr>
      <t>Tab. HF-03.3.1.3-8 Absolventen/-innen des Ausbildungsgangs zum Sozialassistent/zur Sozialassistentin</t>
    </r>
    <r>
      <rPr>
        <b/>
        <vertAlign val="superscript"/>
        <sz val="11"/>
        <rFont val="Calibri"/>
        <family val="2"/>
        <charset val="1"/>
      </rPr>
      <t>1</t>
    </r>
    <r>
      <rPr>
        <b/>
        <sz val="11"/>
        <rFont val="Calibri"/>
        <family val="2"/>
        <charset val="1"/>
      </rPr>
      <t xml:space="preserve"> im Schuljahr 2020/21 nach Ländern</t>
    </r>
    <r>
      <rPr>
        <b/>
        <vertAlign val="superscript"/>
        <sz val="11"/>
        <rFont val="Calibri"/>
        <family val="2"/>
        <charset val="1"/>
      </rPr>
      <t>2</t>
    </r>
    <r>
      <rPr>
        <b/>
        <sz val="11"/>
        <rFont val="Calibri"/>
        <family val="2"/>
        <charset val="1"/>
      </rPr>
      <t xml:space="preserve"> (Anzahl)</t>
    </r>
  </si>
  <si>
    <t>Quelle: Statistisches Bundesamt, Fachserie 11, Reihe 2, 2020/2021, sowie ergänzende Tabellen zur Fachserie; Statistische Landesämter: WiFF-Länderabfrage, 2020/21.</t>
  </si>
  <si>
    <r>
      <rPr>
        <b/>
        <sz val="11"/>
        <rFont val="Calibri"/>
        <family val="2"/>
        <charset val="1"/>
      </rPr>
      <t>Tab. HF-03.3.1.3-9 Schüler/-innen im 1. Ausbildungsjahr zum Sozialassistent/zur Sozialassistentin</t>
    </r>
    <r>
      <rPr>
        <b/>
        <vertAlign val="superscript"/>
        <sz val="11"/>
        <rFont val="Calibri"/>
        <family val="2"/>
        <charset val="1"/>
      </rPr>
      <t>1</t>
    </r>
    <r>
      <rPr>
        <b/>
        <sz val="11"/>
        <rFont val="Calibri"/>
        <family val="2"/>
        <charset val="1"/>
      </rPr>
      <t xml:space="preserve"> für das Schuljahr 2020/21 nach Ländern</t>
    </r>
    <r>
      <rPr>
        <b/>
        <vertAlign val="superscript"/>
        <sz val="11"/>
        <rFont val="Calibri"/>
        <family val="2"/>
        <charset val="1"/>
      </rPr>
      <t xml:space="preserve">2 </t>
    </r>
    <r>
      <rPr>
        <b/>
        <sz val="11"/>
        <rFont val="Calibri"/>
        <family val="2"/>
        <charset val="1"/>
      </rPr>
      <t>(Anzahl)</t>
    </r>
  </si>
  <si>
    <r>
      <rPr>
        <vertAlign val="superscript"/>
        <sz val="8.5"/>
        <color rgb="FF000000"/>
        <rFont val="Calibri"/>
        <family val="2"/>
        <charset val="1"/>
      </rPr>
      <t>1</t>
    </r>
    <r>
      <rPr>
        <sz val="8.5"/>
        <color rgb="FF000000"/>
        <rFont val="Calibri"/>
        <family val="2"/>
        <charset val="1"/>
      </rPr>
      <t xml:space="preserve"> In Bremen, Hamburg, Niedersachsen und Schleswig-Holstein lautet die Berufsbezeichnung „Sozialpädagogische Assistentin/Sozialpädagogischer Assistent“. In Bremen inkl. inkl. Sozialassistenten an anerk. Ergänzungsschulen.</t>
    </r>
  </si>
  <si>
    <r>
      <rPr>
        <vertAlign val="superscript"/>
        <sz val="8.5"/>
        <color theme="1"/>
        <rFont val="Calibri"/>
        <family val="2"/>
        <charset val="1"/>
      </rPr>
      <t>2</t>
    </r>
    <r>
      <rPr>
        <sz val="8.5"/>
        <color theme="1"/>
        <rFont val="Calibri"/>
        <family val="2"/>
        <charset val="1"/>
      </rPr>
      <t xml:space="preserve"> Die Ausbildung zur Sozialassistentin bzw. zum Sozialassistenten wird nur in den dargestellten Ländern angeboten.</t>
    </r>
  </si>
  <si>
    <r>
      <rPr>
        <b/>
        <sz val="11"/>
        <rFont val="Calibri"/>
        <family val="2"/>
        <charset val="1"/>
      </rPr>
      <t>Tab. HF-03.3.1.3-10 Absolventen/-innen des Ausbildungsgangs zum Sozialassistent/zur Sozialassistentin</t>
    </r>
    <r>
      <rPr>
        <b/>
        <vertAlign val="superscript"/>
        <sz val="11"/>
        <rFont val="Calibri"/>
        <family val="2"/>
        <charset val="1"/>
      </rPr>
      <t>1</t>
    </r>
    <r>
      <rPr>
        <b/>
        <sz val="11"/>
        <rFont val="Calibri"/>
        <family val="2"/>
        <charset val="1"/>
      </rPr>
      <t xml:space="preserve"> im Schuljahr 2019/20 nach Ländern</t>
    </r>
    <r>
      <rPr>
        <b/>
        <vertAlign val="superscript"/>
        <sz val="11"/>
        <rFont val="Calibri"/>
        <family val="2"/>
        <charset val="1"/>
      </rPr>
      <t xml:space="preserve">2 </t>
    </r>
    <r>
      <rPr>
        <b/>
        <sz val="11"/>
        <rFont val="Calibri"/>
        <family val="2"/>
        <charset val="1"/>
      </rPr>
      <t>(Anzahl)</t>
    </r>
  </si>
  <si>
    <t>Quelle: Statistisches Bundesamt, Fachserie 11, Reihe 2, 2019/2020, sowie ergänzende Tabellen zur Fachserie; Statistische Landesämter: WiFF-Länderabfrage, 2019/20.</t>
  </si>
  <si>
    <r>
      <rPr>
        <b/>
        <sz val="11"/>
        <rFont val="Calibri"/>
        <family val="2"/>
        <charset val="1"/>
      </rPr>
      <t>Tab. HF-03.3.1.3-11 Schüler/-innen im 1. Ausbildungsjahr zum Sozialassistent/zur Sozialassistentin</t>
    </r>
    <r>
      <rPr>
        <b/>
        <vertAlign val="superscript"/>
        <sz val="11"/>
        <rFont val="Calibri"/>
        <family val="2"/>
        <charset val="1"/>
      </rPr>
      <t>1</t>
    </r>
    <r>
      <rPr>
        <b/>
        <sz val="11"/>
        <rFont val="Calibri"/>
        <family val="2"/>
        <charset val="1"/>
      </rPr>
      <t xml:space="preserve"> für das Schuljahr 2019/20 nach Ländern</t>
    </r>
    <r>
      <rPr>
        <b/>
        <vertAlign val="superscript"/>
        <sz val="11"/>
        <rFont val="Calibri"/>
        <family val="2"/>
        <charset val="1"/>
      </rPr>
      <t xml:space="preserve">2 </t>
    </r>
    <r>
      <rPr>
        <b/>
        <sz val="11"/>
        <rFont val="Calibri"/>
        <family val="2"/>
        <charset val="1"/>
      </rPr>
      <t>(Anzahl)</t>
    </r>
  </si>
  <si>
    <r>
      <rPr>
        <vertAlign val="superscript"/>
        <sz val="8.5"/>
        <color theme="1"/>
        <rFont val="Calibri"/>
        <family val="2"/>
        <charset val="1"/>
      </rPr>
      <t xml:space="preserve">2 </t>
    </r>
    <r>
      <rPr>
        <sz val="8.5"/>
        <color theme="1"/>
        <rFont val="Calibri"/>
        <family val="2"/>
        <charset val="1"/>
      </rPr>
      <t>Die Ausbildung zur Sozialassistentin bzw. zum Sozialassistenten wird nur in den dargestellten Ländern angeboten.</t>
    </r>
  </si>
  <si>
    <r>
      <rPr>
        <b/>
        <sz val="11"/>
        <rFont val="Calibri"/>
        <family val="2"/>
        <charset val="1"/>
      </rPr>
      <t>Tab. HF-03.3.1.3-12 Absolventen/-innen des Ausbildungsgangs zum Sozialassistent/zur Sozialassistentin</t>
    </r>
    <r>
      <rPr>
        <b/>
        <vertAlign val="superscript"/>
        <sz val="11"/>
        <rFont val="Calibri"/>
        <family val="2"/>
        <charset val="1"/>
      </rPr>
      <t>1</t>
    </r>
    <r>
      <rPr>
        <b/>
        <sz val="11"/>
        <rFont val="Calibri"/>
        <family val="2"/>
        <charset val="1"/>
      </rPr>
      <t xml:space="preserve"> im Schuljahr 2018/19 nach Ländern</t>
    </r>
    <r>
      <rPr>
        <b/>
        <vertAlign val="superscript"/>
        <sz val="11"/>
        <rFont val="Calibri"/>
        <family val="2"/>
        <charset val="1"/>
      </rPr>
      <t xml:space="preserve">2 </t>
    </r>
    <r>
      <rPr>
        <b/>
        <sz val="11"/>
        <rFont val="Calibri"/>
        <family val="2"/>
        <charset val="1"/>
      </rPr>
      <t>(Anzahl)</t>
    </r>
  </si>
  <si>
    <t>Quelle: Statistisches Bundesamt, Fachserie 11, Reihe 2, 2018/2019, sowie ergänzende Tabellen zur Fachserie; Statistische Landesämter: WiFF-Länderabfrage, 2018/19.</t>
  </si>
  <si>
    <r>
      <rPr>
        <b/>
        <sz val="11"/>
        <rFont val="Calibri"/>
        <family val="2"/>
        <charset val="1"/>
      </rPr>
      <t>Tab. HF-03.3.1.3-13 Schüler/-innen im 1. Ausbildungsjahr zum Sozialassistent/zur Sozialassistentin</t>
    </r>
    <r>
      <rPr>
        <b/>
        <vertAlign val="superscript"/>
        <sz val="11"/>
        <rFont val="Calibri"/>
        <family val="2"/>
        <charset val="1"/>
      </rPr>
      <t>1</t>
    </r>
    <r>
      <rPr>
        <b/>
        <sz val="11"/>
        <rFont val="Calibri"/>
        <family val="2"/>
        <charset val="1"/>
      </rPr>
      <t xml:space="preserve"> für das Schuljahr 2018/19 nach Ländern</t>
    </r>
    <r>
      <rPr>
        <b/>
        <vertAlign val="superscript"/>
        <sz val="11"/>
        <rFont val="Calibri"/>
        <family val="2"/>
        <charset val="1"/>
      </rPr>
      <t xml:space="preserve">2 </t>
    </r>
    <r>
      <rPr>
        <b/>
        <sz val="11"/>
        <rFont val="Calibri"/>
        <family val="2"/>
        <charset val="1"/>
      </rPr>
      <t>(Anzahl)</t>
    </r>
  </si>
  <si>
    <r>
      <rPr>
        <vertAlign val="superscript"/>
        <sz val="8.5"/>
        <color rgb="FF000000"/>
        <rFont val="Calibri"/>
        <family val="2"/>
        <charset val="1"/>
      </rPr>
      <t>1</t>
    </r>
    <r>
      <rPr>
        <sz val="8.5"/>
        <color rgb="FF000000"/>
        <rFont val="Calibri"/>
        <family val="2"/>
        <charset val="1"/>
      </rPr>
      <t xml:space="preserve"> In Bremen, Hamburg, Niedersachsen und Schleswig-Holstein lautet die Berufsbezeichnung „Sozialpädagogische Assistentin/Sozialpädagogischer Assistent“.</t>
    </r>
  </si>
  <si>
    <r>
      <rPr>
        <b/>
        <sz val="11"/>
        <rFont val="Calibri"/>
        <family val="2"/>
        <charset val="1"/>
      </rPr>
      <t>Tab. HF-03.3.1.3-14 Absolventen/-innen des Ausbildungsgangs zum Sozialassistent/zur Sozialassistentin</t>
    </r>
    <r>
      <rPr>
        <b/>
        <vertAlign val="superscript"/>
        <sz val="11"/>
        <rFont val="Calibri"/>
        <family val="2"/>
        <charset val="1"/>
      </rPr>
      <t>1</t>
    </r>
    <r>
      <rPr>
        <b/>
        <sz val="11"/>
        <rFont val="Calibri"/>
        <family val="2"/>
        <charset val="1"/>
      </rPr>
      <t xml:space="preserve"> im Schuljahr 2017/18 nach Ländern</t>
    </r>
    <r>
      <rPr>
        <b/>
        <vertAlign val="superscript"/>
        <sz val="11"/>
        <rFont val="Calibri"/>
        <family val="2"/>
        <charset val="1"/>
      </rPr>
      <t>2</t>
    </r>
    <r>
      <rPr>
        <b/>
        <sz val="11"/>
        <rFont val="Calibri"/>
        <family val="2"/>
        <charset val="1"/>
      </rPr>
      <t xml:space="preserve"> (Anzahl)</t>
    </r>
  </si>
  <si>
    <t>Quelle: Statistisches Bundesamt, Fachserie 11, Reihe 2, 2017/2018, sowie ergänzende Tabellen zur Fachserie; Statistische Landesämter: WiFF-Länderabfrage, 2017/18.</t>
  </si>
  <si>
    <r>
      <rPr>
        <b/>
        <sz val="11"/>
        <rFont val="Calibri"/>
        <family val="2"/>
        <charset val="1"/>
      </rPr>
      <t>Tab. HF-03.3.1.4-1 Schüler/-innen im 1. Ausbildungsjahr zum/zur Kinderpfleger/-in für das Schuljahr 2024/25 nach Ländern</t>
    </r>
    <r>
      <rPr>
        <b/>
        <vertAlign val="superscript"/>
        <sz val="11"/>
        <rFont val="Calibri"/>
        <family val="2"/>
        <charset val="1"/>
      </rPr>
      <t>1</t>
    </r>
    <r>
      <rPr>
        <b/>
        <sz val="11"/>
        <rFont val="Calibri"/>
        <family val="2"/>
        <charset val="1"/>
      </rPr>
      <t xml:space="preserve"> (Anzahl)</t>
    </r>
  </si>
  <si>
    <t>Schüler/-innen im 1. Jahr der Kinderpflegeausbildung</t>
  </si>
  <si>
    <r>
      <rPr>
        <sz val="9"/>
        <color rgb="FF000000"/>
        <rFont val="Calibri"/>
        <family val="2"/>
        <charset val="1"/>
      </rPr>
      <t>Bremen</t>
    </r>
    <r>
      <rPr>
        <vertAlign val="superscript"/>
        <sz val="9"/>
        <color rgb="FF000000"/>
        <rFont val="Calibri"/>
        <family val="2"/>
        <charset val="1"/>
      </rPr>
      <t>2</t>
    </r>
  </si>
  <si>
    <r>
      <rPr>
        <vertAlign val="superscript"/>
        <sz val="8.5"/>
        <rFont val="Calibri"/>
        <family val="2"/>
        <charset val="1"/>
      </rPr>
      <t>1</t>
    </r>
    <r>
      <rPr>
        <sz val="8.5"/>
        <rFont val="Calibri"/>
        <family val="2"/>
        <charset val="1"/>
      </rPr>
      <t xml:space="preserve"> Die Ausbildung zur Kinderpflegerin bzw. zum Kinderpfleger wird nur in den dargestellten Ländern angeboten.</t>
    </r>
  </si>
  <si>
    <r>
      <rPr>
        <vertAlign val="superscript"/>
        <sz val="8.5"/>
        <rFont val="Calibri"/>
        <family val="2"/>
        <charset val="1"/>
      </rPr>
      <t>2</t>
    </r>
    <r>
      <rPr>
        <sz val="8.5"/>
        <rFont val="Calibri"/>
        <family val="2"/>
        <charset val="1"/>
      </rPr>
      <t xml:space="preserve"> Der Ausbildungsgang  zur Kinderpflegerin bzw. zum Kinderpfleger wurde in Bremen seit dem 01. August 2011 eingestellt. Das letzte dritte Ausbildungsjahr endet am 31. Juli 2013. Seit dem Schuljahr 2019/20 wird der Ausbildungsgang wieder angeboten.</t>
    </r>
  </si>
  <si>
    <r>
      <rPr>
        <vertAlign val="superscript"/>
        <sz val="8.5"/>
        <rFont val="Calibri"/>
        <family val="2"/>
        <charset val="1"/>
      </rPr>
      <t>3</t>
    </r>
    <r>
      <rPr>
        <sz val="8.5"/>
        <rFont val="Calibri"/>
        <family val="2"/>
        <charset val="1"/>
      </rPr>
      <t xml:space="preserve"> Für das Schuljahr 2022/2023 wurden aus dem Saarland keine Daten übermittelt, weswegen der Wert aus dem vorherigen Schuljahr dargestellt wird.</t>
    </r>
  </si>
  <si>
    <r>
      <rPr>
        <b/>
        <sz val="11"/>
        <rFont val="Calibri"/>
        <family val="2"/>
        <charset val="1"/>
      </rPr>
      <t>Tab. HF-03.3.1.4-2 Absolventen/-innen des Ausbildungsgangs zum/zur Kinderpfleger/-in im Schuljahr 2023/24 nach Ländern</t>
    </r>
    <r>
      <rPr>
        <b/>
        <vertAlign val="superscript"/>
        <sz val="11"/>
        <rFont val="Calibri"/>
        <family val="2"/>
        <charset val="1"/>
      </rPr>
      <t>1</t>
    </r>
    <r>
      <rPr>
        <b/>
        <sz val="11"/>
        <rFont val="Calibri"/>
        <family val="2"/>
        <charset val="1"/>
      </rPr>
      <t xml:space="preserve"> (Anzahl)</t>
    </r>
  </si>
  <si>
    <r>
      <rPr>
        <vertAlign val="superscript"/>
        <sz val="8.5"/>
        <rFont val="Calibri"/>
        <family val="2"/>
        <charset val="1"/>
      </rPr>
      <t>2</t>
    </r>
    <r>
      <rPr>
        <sz val="8.5"/>
        <rFont val="Calibri"/>
        <family val="2"/>
        <charset val="1"/>
      </rPr>
      <t xml:space="preserve"> Der Ausbildungsgang  zur Kinderpflegerin bzw. zum Kinderpfleger wurde in Bremen seit dem 01. August 2011 eingestellt. Das letzte dritte Ausbildungsjahr endet am 31. Juli 2013. Seit dem Schuljahr 2019/20 wird der Ausbildungsgang wieder angeboten, sodass für das Schuljahr 2018/19  keine Ausbildungsabschlüsse ausgewiesen werden können.</t>
    </r>
  </si>
  <si>
    <r>
      <rPr>
        <b/>
        <sz val="11"/>
        <rFont val="Calibri"/>
        <family val="2"/>
        <charset val="1"/>
      </rPr>
      <t>Tab. HF-03.3.1.4-3 Schüler/-innen im 1. Ausbildungsjahr zum/zur Kinderpfleger/-in für das Schuljahr 2023/24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</si>
  <si>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HF-03.3.1.4-4 Absolventen/-innen des Ausbildungsgangs zum/zur Kinderpfleger/-in im Schuljahr 2022/23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</si>
  <si>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HF-03.3.1.4-5 Schüler/-innen im 1. Ausbildungsjahr zum/zur Kinderpfleger/-in für das Schuljahr 2022/23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</si>
  <si>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HF-03.3.1.4-6 Absolventen/-innen des Ausbildungsgangs zum/zur Kinderpfleger/-in im Schuljahr 2021/22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</si>
  <si>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HF-03.3.1.4-7 Schüler/-innen im 1. Ausbildungsjahr zum/zur Kinderpfleger/-in für das Schuljahr 2021/22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</si>
  <si>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HF-03.3.1.4-8 Absolventen/-innen des Ausbildungsgangs zum/zur Kinderpfleger/-in im Schuljahr 2020/21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</si>
  <si>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HF-03.3.1.4-9 Schüler/-innen im 1. Ausbildungsjahr zum/zur Kinderpfleger/-in für das Schuljahr 2020/21 nach Ländern</t>
    </r>
    <r>
      <rPr>
        <b/>
        <vertAlign val="superscript"/>
        <sz val="11"/>
        <rFont val="Calibri"/>
        <family val="2"/>
        <charset val="1"/>
      </rPr>
      <t>1</t>
    </r>
    <r>
      <rPr>
        <b/>
        <sz val="11"/>
        <rFont val="Calibri"/>
        <family val="2"/>
        <charset val="1"/>
      </rPr>
      <t xml:space="preserve"> (Anzahl)</t>
    </r>
  </si>
  <si>
    <r>
      <rPr>
        <vertAlign val="superscript"/>
        <sz val="8.5"/>
        <color theme="1"/>
        <rFont val="Calibri"/>
        <family val="2"/>
        <charset val="1"/>
      </rPr>
      <t>1</t>
    </r>
    <r>
      <rPr>
        <sz val="8.5"/>
        <color theme="1"/>
        <rFont val="Calibri"/>
        <family val="2"/>
        <charset val="1"/>
      </rPr>
      <t xml:space="preserve"> Die Ausbildung zur Kinderpflegerin bzw. zum Kinderpfleger wird nur in den dargestellten Ländern angeboten.</t>
    </r>
  </si>
  <si>
    <r>
      <rPr>
        <vertAlign val="superscript"/>
        <sz val="8.5"/>
        <color theme="1"/>
        <rFont val="Calibri"/>
        <family val="2"/>
        <charset val="1"/>
      </rPr>
      <t>2</t>
    </r>
    <r>
      <rPr>
        <sz val="8.5"/>
        <color theme="1"/>
        <rFont val="Calibri"/>
        <family val="2"/>
        <charset val="1"/>
      </rPr>
      <t xml:space="preserve"> Der Ausbildungsgang  zur Kinderpflegerin bzw. zum Kinderpfleger wurde in Bremen seit dem 01. August 2011 eingestellt. Das letzte dritte Ausbildungsjahr endet am 31. Juli 2013. Seit dem Schuljahr 2019/20 wird der Ausbildungsgang wieder angeboten.</t>
    </r>
  </si>
  <si>
    <r>
      <rPr>
        <b/>
        <sz val="11"/>
        <rFont val="Calibri"/>
        <family val="2"/>
        <charset val="1"/>
      </rPr>
      <t>Tab. HF-03.3.1.4-10 Absolventen/-innen des Ausbildungsgangs zum/zur Kinderpfleger/-in im Schuljahr 2019/20 nach Ländern</t>
    </r>
    <r>
      <rPr>
        <b/>
        <vertAlign val="superscript"/>
        <sz val="11"/>
        <rFont val="Calibri"/>
        <family val="2"/>
        <charset val="1"/>
      </rPr>
      <t>1</t>
    </r>
    <r>
      <rPr>
        <b/>
        <sz val="11"/>
        <rFont val="Calibri"/>
        <family val="2"/>
        <charset val="1"/>
      </rPr>
      <t xml:space="preserve"> (Anzahl)</t>
    </r>
  </si>
  <si>
    <r>
      <rPr>
        <vertAlign val="superscript"/>
        <sz val="8.5"/>
        <color theme="1"/>
        <rFont val="Calibri"/>
        <family val="2"/>
        <charset val="1"/>
      </rPr>
      <t>2</t>
    </r>
    <r>
      <rPr>
        <sz val="8.5"/>
        <color theme="1"/>
        <rFont val="Calibri"/>
        <family val="2"/>
        <charset val="1"/>
      </rPr>
      <t xml:space="preserve"> Der Ausbildungsgang  zur Kinderpflegerin bzw. zum Kinderpfleger wurde in Bremen seit dem 01. August 2011 eingestellt. Das letzte dritte Ausbildungsjahr endet am 31. Juli 2013. Seit dem Schuljahr 2019/20 wird der Ausbildungsgang wieder angeboten, sodass für das Schuljahr 2018/19  keine Ausbildungsabschlüsse ausgewiesen werden können.</t>
    </r>
  </si>
  <si>
    <r>
      <rPr>
        <b/>
        <sz val="11"/>
        <rFont val="Calibri"/>
        <family val="2"/>
        <charset val="1"/>
      </rPr>
      <t>Tab. HF-03.3.1.4-11 Schüler/-innen im 1. Ausbildungsjahr zum/zur Kinderpfleger/-in für das Schuljahr 2019/20 nach Ländern</t>
    </r>
    <r>
      <rPr>
        <b/>
        <vertAlign val="superscript"/>
        <sz val="11"/>
        <rFont val="Calibri"/>
        <family val="2"/>
        <charset val="1"/>
      </rPr>
      <t>1</t>
    </r>
    <r>
      <rPr>
        <b/>
        <sz val="11"/>
        <rFont val="Calibri"/>
        <family val="2"/>
        <charset val="1"/>
      </rPr>
      <t xml:space="preserve"> (Anzahl)</t>
    </r>
  </si>
  <si>
    <r>
      <rPr>
        <sz val="9"/>
        <rFont val="Calibri"/>
        <family val="2"/>
        <charset val="1"/>
      </rPr>
      <t>24</t>
    </r>
    <r>
      <rPr>
        <vertAlign val="superscript"/>
        <sz val="9"/>
        <rFont val="Calibri"/>
        <family val="2"/>
        <charset val="1"/>
      </rPr>
      <t>2)</t>
    </r>
  </si>
  <si>
    <r>
      <rPr>
        <b/>
        <sz val="11"/>
        <rFont val="Calibri"/>
        <family val="2"/>
        <charset val="1"/>
      </rPr>
      <t>Tab. HF-03.3.1.4-12 Absolventen/-innen des Ausbildungsgangs zum/zur Kinderpfleger/-in im Schuljahr 2018/19 nach Ländern</t>
    </r>
    <r>
      <rPr>
        <b/>
        <vertAlign val="superscript"/>
        <sz val="11"/>
        <rFont val="Calibri"/>
        <family val="2"/>
        <charset val="1"/>
      </rPr>
      <t>1</t>
    </r>
    <r>
      <rPr>
        <b/>
        <sz val="11"/>
        <rFont val="Calibri"/>
        <family val="2"/>
        <charset val="1"/>
      </rPr>
      <t xml:space="preserve"> (Anzahl)</t>
    </r>
  </si>
  <si>
    <r>
      <rPr>
        <sz val="9"/>
        <rFont val="Calibri"/>
        <family val="2"/>
        <charset val="1"/>
      </rPr>
      <t>0</t>
    </r>
    <r>
      <rPr>
        <vertAlign val="superscript"/>
        <sz val="9"/>
        <rFont val="Calibri"/>
        <family val="2"/>
        <charset val="1"/>
      </rPr>
      <t>2)</t>
    </r>
  </si>
  <si>
    <r>
      <rPr>
        <b/>
        <sz val="11"/>
        <rFont val="Calibri"/>
        <family val="2"/>
        <charset val="1"/>
      </rPr>
      <t>Tab. HF-03.3.1.4-13 Schüler/-innen im 1. Ausbildungsjahr zum/zur Kinderpfleger/-in für das Schuljahr 2018/19 nach Ländern</t>
    </r>
    <r>
      <rPr>
        <b/>
        <vertAlign val="superscript"/>
        <sz val="11"/>
        <rFont val="Calibri"/>
        <family val="2"/>
        <charset val="1"/>
      </rPr>
      <t>1</t>
    </r>
    <r>
      <rPr>
        <b/>
        <sz val="11"/>
        <rFont val="Calibri"/>
        <family val="2"/>
        <charset val="1"/>
      </rPr>
      <t xml:space="preserve"> (Anzahl)</t>
    </r>
  </si>
  <si>
    <r>
      <rPr>
        <b/>
        <sz val="11"/>
        <rFont val="Calibri"/>
        <family val="2"/>
        <charset val="1"/>
      </rPr>
      <t>Tab. HF-03.3.1.4-14 Absolventen/-innen des Ausbildungsgangs zum/zur Kinderpfleger/-in im Schuljahr 2017/18 nach Ländern</t>
    </r>
    <r>
      <rPr>
        <b/>
        <vertAlign val="superscript"/>
        <sz val="11"/>
        <rFont val="Calibri"/>
        <family val="2"/>
        <charset val="1"/>
      </rPr>
      <t>1</t>
    </r>
    <r>
      <rPr>
        <b/>
        <sz val="11"/>
        <rFont val="Calibri"/>
        <family val="2"/>
        <charset val="1"/>
      </rPr>
      <t xml:space="preserve"> (Anzahl)</t>
    </r>
  </si>
  <si>
    <r>
      <rPr>
        <b/>
        <sz val="11"/>
        <rFont val="Calibri"/>
        <family val="2"/>
        <charset val="1"/>
      </rPr>
      <t>einschlägiger Hochschulabschluss</t>
    </r>
    <r>
      <rPr>
        <b/>
        <vertAlign val="superscript"/>
        <sz val="11"/>
        <rFont val="Calibri"/>
        <family val="2"/>
        <charset val="1"/>
      </rPr>
      <t>2</t>
    </r>
  </si>
  <si>
    <r>
      <rPr>
        <b/>
        <sz val="11"/>
        <rFont val="Calibri"/>
        <family val="2"/>
        <charset val="1"/>
      </rPr>
      <t>einschlägiger Fachschulabschluss</t>
    </r>
    <r>
      <rPr>
        <b/>
        <vertAlign val="superscript"/>
        <sz val="11"/>
        <rFont val="Calibri"/>
        <family val="2"/>
        <charset val="1"/>
      </rPr>
      <t>3</t>
    </r>
  </si>
  <si>
    <r>
      <rPr>
        <b/>
        <sz val="11"/>
        <rFont val="Calibri"/>
        <family val="2"/>
        <charset val="1"/>
      </rPr>
      <t>einschlägiger Berufsfachschulabschluss</t>
    </r>
    <r>
      <rPr>
        <b/>
        <vertAlign val="superscript"/>
        <sz val="11"/>
        <rFont val="Calibri"/>
        <family val="2"/>
        <charset val="1"/>
      </rPr>
      <t>4</t>
    </r>
  </si>
  <si>
    <r>
      <rPr>
        <b/>
        <sz val="11"/>
        <rFont val="Calibri"/>
        <family val="2"/>
        <charset val="1"/>
      </rPr>
      <t>Sonstige Ausbildungen</t>
    </r>
    <r>
      <rPr>
        <b/>
        <vertAlign val="superscript"/>
        <sz val="11"/>
        <rFont val="Calibri"/>
        <family val="2"/>
        <charset val="1"/>
      </rPr>
      <t>5</t>
    </r>
  </si>
  <si>
    <t>PraktikantInnen/in Ausbildung</t>
  </si>
  <si>
    <t>Ohne Abschluss</t>
  </si>
  <si>
    <r>
      <rPr>
        <vertAlign val="superscript"/>
        <sz val="8.5"/>
        <color theme="1"/>
        <rFont val="Calibri"/>
        <family val="2"/>
        <charset val="1"/>
      </rPr>
      <t>2</t>
    </r>
    <r>
      <rPr>
        <sz val="8.5"/>
        <color rgb="FF000000"/>
        <rFont val="Calibri"/>
        <family val="2"/>
        <charset val="1"/>
      </rPr>
      <t xml:space="preserve"> Zu der Kategorie gehören die Bildungsabschlüsse Dipl.-Sozialpädagoge/-in oder Dipl.-Sozialarbeiter/in oder Dipl. Heilpädagogen/-innen (FH oder vergleichbarer Abschluss), Dipl.-Pädagoge/-in oder Dipl.-Sozialpädagoge/-in oder Dipl.-Erziehungswissenschaftler/in (Uni oder vergleichbarer Abschluss) oder staatlich anerkannte/r Kindheitspädagoge/-in (Bachelor/Master).</t>
    </r>
  </si>
  <si>
    <r>
      <rPr>
        <vertAlign val="superscript"/>
        <sz val="8.5"/>
        <color theme="1"/>
        <rFont val="Calibri"/>
        <family val="2"/>
        <charset val="1"/>
      </rPr>
      <t xml:space="preserve">3 </t>
    </r>
    <r>
      <rPr>
        <sz val="8.5"/>
        <color theme="1"/>
        <rFont val="Calibri"/>
        <family val="2"/>
        <charset val="1"/>
      </rPr>
      <t xml:space="preserve"> Zu der Kategorie gehören die Bildungsabschlüsse Erzieher/in, Heilpädagoge/-in (Fachschule) oder Heilerzieher/in, Heilerziehungspfleger/in.</t>
    </r>
  </si>
  <si>
    <r>
      <rPr>
        <vertAlign val="superscript"/>
        <sz val="8.5"/>
        <color theme="1"/>
        <rFont val="Calibri"/>
        <family val="2"/>
        <charset val="1"/>
      </rPr>
      <t xml:space="preserve">4  </t>
    </r>
    <r>
      <rPr>
        <sz val="8.5"/>
        <color theme="1"/>
        <rFont val="Calibri"/>
        <family val="2"/>
        <charset val="1"/>
      </rPr>
      <t>Zu der Kategorie gehören die Bildungsabschlüsse Kinderpfleger/innen, Familienpfleger/innen, Assistenten/-innen im Sozialwesen, soziale oder medizinische Helferberufe.</t>
    </r>
  </si>
  <si>
    <r>
      <rPr>
        <vertAlign val="superscript"/>
        <sz val="8.5"/>
        <color theme="1"/>
        <rFont val="Calibri"/>
        <family val="2"/>
        <charset val="1"/>
      </rPr>
      <t>5</t>
    </r>
    <r>
      <rPr>
        <sz val="8.5"/>
        <color theme="1"/>
        <rFont val="Calibri"/>
        <family val="2"/>
        <charset val="1"/>
      </rPr>
      <t xml:space="preserve"> Zu der Kategorie gehören die Bildungsabschlüsse sonstige soziale/sozialpädagogische Kurzausbildung, Gesundheitsdienstberufe, Verwaltungs-/Büroberufe, sonstiger Berufsausbildungsabschluss.</t>
    </r>
  </si>
  <si>
    <r>
      <rPr>
        <b/>
        <sz val="11"/>
        <rFont val="Calibri"/>
        <family val="2"/>
        <charset val="1"/>
      </rPr>
      <t>Tab. HF-03.3.2-2 Pädagogisches und leitendes Personal</t>
    </r>
    <r>
      <rPr>
        <b/>
        <vertAlign val="superscript"/>
        <sz val="11"/>
        <rFont val="Calibri"/>
        <family val="2"/>
        <charset val="1"/>
      </rPr>
      <t>1</t>
    </r>
    <r>
      <rPr>
        <b/>
        <sz val="11"/>
        <rFont val="Calibri"/>
        <family val="2"/>
        <charset val="1"/>
      </rPr>
      <t xml:space="preserve"> in Kindertageseinrichtungen 2024 nach beruflicher Qualifikation und Ländern (Anzahl, In %)</t>
    </r>
  </si>
  <si>
    <r>
      <rPr>
        <b/>
        <sz val="11"/>
        <rFont val="Calibri"/>
        <family val="2"/>
        <charset val="1"/>
      </rPr>
      <t>Tab. HF-03.3.2-3 Pädagogisches und leitendes Personal</t>
    </r>
    <r>
      <rPr>
        <b/>
        <vertAlign val="superscript"/>
        <sz val="11"/>
        <rFont val="Calibri"/>
        <family val="2"/>
        <charset val="1"/>
      </rPr>
      <t>1</t>
    </r>
    <r>
      <rPr>
        <b/>
        <sz val="11"/>
        <rFont val="Calibri"/>
        <family val="2"/>
        <charset val="1"/>
      </rPr>
      <t xml:space="preserve"> in Kindertageseinrichtungen 2023 nach beruflicher Qualifikation und Ländern (Anzahl, In %)</t>
    </r>
  </si>
  <si>
    <r>
      <rPr>
        <b/>
        <sz val="11"/>
        <rFont val="Calibri"/>
        <family val="2"/>
        <charset val="1"/>
      </rPr>
      <t>Tab. HF-03.3.2-4 Pädagogisches und leitendes Personal</t>
    </r>
    <r>
      <rPr>
        <b/>
        <vertAlign val="superscript"/>
        <sz val="11"/>
        <rFont val="Calibri"/>
        <family val="2"/>
        <charset val="1"/>
      </rPr>
      <t>1</t>
    </r>
    <r>
      <rPr>
        <b/>
        <sz val="11"/>
        <rFont val="Calibri"/>
        <family val="2"/>
        <charset val="1"/>
      </rPr>
      <t xml:space="preserve"> in Kindertageseinrichtungen 2022 nach beruflicher Qualifikation und Ländern (Anzahl, In %)</t>
    </r>
  </si>
  <si>
    <r>
      <rPr>
        <vertAlign val="superscript"/>
        <sz val="8.5"/>
        <color theme="1"/>
        <rFont val="Calibri"/>
        <family val="2"/>
        <charset val="1"/>
      </rPr>
      <t>2</t>
    </r>
    <r>
      <rPr>
        <sz val="8.5"/>
        <color rgb="FF000000"/>
        <rFont val="Calibri"/>
        <family val="2"/>
        <charset val="1"/>
      </rPr>
      <t xml:space="preserve"> Zu der Kategorie gehören die Bildungsabschlüsse Dipl.-Sozialpädagoge/-in oder Dipl.-Sozialarbeiter/in oder Dipl. Heilpädagogen/-innen (FH oder vergleichbarer Abschluss), Dipl.-Pädagoge/-in oder Dipl.-Sozialpädagoge/-in oder Dipl.-Erziehungswissenschaftler/in (Uni oder vergleichbarer Abschluss) oder staatlich anerkannte/r Kindheitspädagoge/-in (Bachelor/Master).</t>
    </r>
    <r>
      <rPr>
        <vertAlign val="superscript"/>
        <sz val="8.5"/>
        <color rgb="FF000000"/>
        <rFont val="Calibri"/>
        <family val="2"/>
        <charset val="1"/>
      </rPr>
      <t xml:space="preserve">          </t>
    </r>
  </si>
  <si>
    <r>
      <rPr>
        <b/>
        <sz val="11"/>
        <rFont val="Calibri"/>
        <family val="2"/>
        <charset val="1"/>
      </rPr>
      <t>Tab. HF-03.3.2-5 Pädagogisches und leitendes Personal</t>
    </r>
    <r>
      <rPr>
        <b/>
        <vertAlign val="superscript"/>
        <sz val="11"/>
        <rFont val="Calibri"/>
        <family val="2"/>
        <charset val="1"/>
      </rPr>
      <t>1</t>
    </r>
    <r>
      <rPr>
        <b/>
        <sz val="11"/>
        <rFont val="Calibri"/>
        <family val="2"/>
        <charset val="1"/>
      </rPr>
      <t xml:space="preserve"> in Kindertageseinrichtungen 2021 nach beruflicher Qualifikation und Ländern (Anzahl, In %)</t>
    </r>
  </si>
  <si>
    <r>
      <rPr>
        <b/>
        <sz val="11"/>
        <rFont val="Calibri"/>
        <family val="2"/>
        <charset val="1"/>
      </rPr>
      <t>Tab. HF-03.3.2-6 Pädagogisches und leitendes Personal</t>
    </r>
    <r>
      <rPr>
        <b/>
        <vertAlign val="superscript"/>
        <sz val="11"/>
        <rFont val="Calibri"/>
        <family val="2"/>
        <charset val="1"/>
      </rPr>
      <t>1</t>
    </r>
    <r>
      <rPr>
        <b/>
        <sz val="11"/>
        <rFont val="Calibri"/>
        <family val="2"/>
        <charset val="1"/>
      </rPr>
      <t xml:space="preserve"> in Kindertageseinrichtungen 2020 nach beruflicher Qualifikation und Ländern (Anzahl, In %)</t>
    </r>
  </si>
  <si>
    <r>
      <rPr>
        <b/>
        <sz val="11"/>
        <rFont val="Calibri"/>
        <family val="2"/>
        <charset val="1"/>
      </rPr>
      <t>Tab. HF-03.3.2-7 Pädagogisches und leitendes Personal</t>
    </r>
    <r>
      <rPr>
        <b/>
        <vertAlign val="superscript"/>
        <sz val="11"/>
        <rFont val="Calibri"/>
        <family val="2"/>
        <charset val="1"/>
      </rPr>
      <t>1</t>
    </r>
    <r>
      <rPr>
        <b/>
        <sz val="11"/>
        <rFont val="Calibri"/>
        <family val="2"/>
        <charset val="1"/>
      </rPr>
      <t xml:space="preserve"> in Kindertageseinrichtungen 2019 nach beruflicher Qualifikation und Ländern (Anzahl, In %)</t>
    </r>
  </si>
  <si>
    <r>
      <rPr>
        <b/>
        <sz val="11"/>
        <rFont val="Calibri"/>
        <family val="2"/>
        <charset val="1"/>
      </rPr>
      <t>Tab. HF-03.3.2-8 Pädagogisches und leitendes Personal</t>
    </r>
    <r>
      <rPr>
        <b/>
        <vertAlign val="superscript"/>
        <sz val="11"/>
        <rFont val="Calibri"/>
        <family val="2"/>
        <charset val="1"/>
      </rPr>
      <t>1</t>
    </r>
    <r>
      <rPr>
        <b/>
        <sz val="11"/>
        <rFont val="Calibri"/>
        <family val="2"/>
        <charset val="1"/>
      </rPr>
      <t xml:space="preserve"> in Kindertageseinrichtungen 2018 nach beruflicher Qualifikation und Ländern (Anzahl, In %)</t>
    </r>
  </si>
  <si>
    <t>Tab. HF-03.3.3-1 Teamzusammensetzung in Kindertageseinrichtungen nach Qualifikation des Personals 2025 nach Ländern (Anzahl, In %)</t>
  </si>
  <si>
    <r>
      <rPr>
        <b/>
        <sz val="11"/>
        <rFont val="Calibri"/>
        <family val="2"/>
        <charset val="1"/>
      </rPr>
      <t>Erzieher/innen-Team</t>
    </r>
    <r>
      <rPr>
        <b/>
        <vertAlign val="superscript"/>
        <sz val="11"/>
        <rFont val="Calibri"/>
        <family val="2"/>
        <charset val="1"/>
      </rPr>
      <t>1</t>
    </r>
  </si>
  <si>
    <r>
      <rPr>
        <b/>
        <sz val="11"/>
        <rFont val="Calibri"/>
        <family val="2"/>
        <charset val="1"/>
      </rPr>
      <t>Sozialpädagogisches Fach- und Berufsfachschulteam</t>
    </r>
    <r>
      <rPr>
        <b/>
        <vertAlign val="superscript"/>
        <sz val="11"/>
        <rFont val="Calibri"/>
        <family val="2"/>
        <charset val="1"/>
      </rPr>
      <t>2</t>
    </r>
  </si>
  <si>
    <r>
      <rPr>
        <b/>
        <sz val="11"/>
        <rFont val="Calibri"/>
        <family val="2"/>
        <charset val="1"/>
      </rPr>
      <t>Akademisch erweitertes sozialpädagogisches Team</t>
    </r>
    <r>
      <rPr>
        <b/>
        <vertAlign val="superscript"/>
        <sz val="11"/>
        <rFont val="Calibri"/>
        <family val="2"/>
        <charset val="1"/>
      </rPr>
      <t>3</t>
    </r>
  </si>
  <si>
    <r>
      <rPr>
        <b/>
        <sz val="11"/>
        <rFont val="Calibri"/>
        <family val="2"/>
        <charset val="1"/>
      </rPr>
      <t>Heilpädagogisch erweitertes sozialpädagogisches Team</t>
    </r>
    <r>
      <rPr>
        <b/>
        <vertAlign val="superscript"/>
        <sz val="11"/>
        <rFont val="Calibri"/>
        <family val="2"/>
        <charset val="1"/>
      </rPr>
      <t>4</t>
    </r>
  </si>
  <si>
    <r>
      <rPr>
        <b/>
        <sz val="11"/>
        <rFont val="Calibri"/>
        <family val="2"/>
        <charset val="1"/>
      </rPr>
      <t>Gemischtes Team</t>
    </r>
    <r>
      <rPr>
        <b/>
        <vertAlign val="superscript"/>
        <sz val="11"/>
        <rFont val="Calibri"/>
        <family val="2"/>
        <charset val="1"/>
      </rPr>
      <t>5</t>
    </r>
  </si>
  <si>
    <r>
      <rPr>
        <vertAlign val="superscript"/>
        <sz val="8.5"/>
        <color theme="1"/>
        <rFont val="Calibri"/>
        <family val="2"/>
        <charset val="1"/>
      </rPr>
      <t xml:space="preserve">1 </t>
    </r>
    <r>
      <rPr>
        <sz val="8.5"/>
        <color theme="1"/>
        <rFont val="Calibri"/>
        <family val="2"/>
        <charset val="1"/>
      </rPr>
      <t>Teams, in denen fast ausschließlich Erzieherinnen und Erzieher tätig sind. (sonstige Berufe &lt; 20%).</t>
    </r>
  </si>
  <si>
    <r>
      <rPr>
        <vertAlign val="superscript"/>
        <sz val="8.5"/>
        <color theme="1"/>
        <rFont val="Calibri"/>
        <family val="2"/>
        <charset val="1"/>
      </rPr>
      <t>2</t>
    </r>
    <r>
      <rPr>
        <sz val="8.5"/>
        <color theme="1"/>
        <rFont val="Calibri"/>
        <family val="2"/>
        <charset val="1"/>
      </rPr>
      <t xml:space="preserve"> Teams, die der traditionellen Personalausstattung in Kindertageseinrichtungen folgen und aus Erzieherinnen und Erziehern sowie Kindertagespflerinnen und -pflegern bzw. Sozialassistentinnen und -assistenten bestehen. (sonstige Berufen &lt;20%).</t>
    </r>
  </si>
  <si>
    <r>
      <rPr>
        <vertAlign val="superscript"/>
        <sz val="8.5"/>
        <color theme="1"/>
        <rFont val="Calibri"/>
        <family val="2"/>
        <charset val="1"/>
      </rPr>
      <t>3</t>
    </r>
    <r>
      <rPr>
        <sz val="8.5"/>
        <color theme="1"/>
        <rFont val="Calibri"/>
        <family val="2"/>
        <charset val="1"/>
      </rPr>
      <t xml:space="preserve"> Teams, in denen neben dem nichtakademischen, sozialpädagogischen Personal zusätzlich oder fast ausschließlich einschlägig qualifizierte sozialpädagogische Akademikerinnen und Akademiker (d.h. Absolventinnen und Absolventen der Studienrichtugen Soziale Arbeit, Kindheitspädagogik und Erziehungswissenschaften) beschäftigt sind. (sonstige Berufe &lt;20%).</t>
    </r>
  </si>
  <si>
    <r>
      <rPr>
        <vertAlign val="superscript"/>
        <sz val="8.5"/>
        <color theme="1"/>
        <rFont val="Calibri"/>
        <family val="2"/>
        <charset val="1"/>
      </rPr>
      <t>4</t>
    </r>
    <r>
      <rPr>
        <sz val="8.5"/>
        <color theme="1"/>
        <rFont val="Calibri"/>
        <family val="2"/>
        <charset val="1"/>
      </rPr>
      <t xml:space="preserve"> Teams, in denen neben dem nichtakademischen oder akademischen sozialpädagogischen Personal zusätzlich oder fast ausschließlich Heilpädagoginnen und Heilpädagogen (FH und FS) sowie Heilerziehungspflegerinnen und -pfleger tätig sind. (sonstige Berufe &lt;20%).</t>
    </r>
  </si>
  <si>
    <r>
      <rPr>
        <vertAlign val="superscript"/>
        <sz val="8.5"/>
        <color theme="1"/>
        <rFont val="Calibri"/>
        <family val="2"/>
        <charset val="1"/>
      </rPr>
      <t>5</t>
    </r>
    <r>
      <rPr>
        <sz val="8.5"/>
        <color theme="1"/>
        <rFont val="Calibri"/>
        <family val="2"/>
        <charset val="1"/>
      </rPr>
      <t xml:space="preserve"> Teams, in denen das sozial- und/oder heilpädagogische Personal durch tätige Personen ohne Berufsausbildung sowie weitere akademische und nichtakademische Berufe ergänzt wird, zum Beispiel durch Gesundheitsdienstberufe (etwa aus der Kranken- und Altenpflege, Motopädie, Psychologie) oder andere Einzelberufe (wie Lehrkräfte, soziale und medizinische Helferberufe). Berücksichtigt wurden hier auch die wenigen Teams, in denen nur Kinderpflegerinnen und -pfleger bzw. Sozialassistentinnen und -assistenten arbeiten (sowie weitere Einzelkonstellationen). (mit 20% und mehr sonstigen Berufen).</t>
    </r>
  </si>
  <si>
    <r>
      <rPr>
        <vertAlign val="superscript"/>
        <sz val="8.5"/>
        <color theme="1"/>
        <rFont val="Calibri"/>
        <family val="2"/>
        <charset val="1"/>
      </rPr>
      <t xml:space="preserve">3 und 4 </t>
    </r>
    <r>
      <rPr>
        <sz val="8.5"/>
        <color theme="1"/>
        <rFont val="Calibri"/>
        <family val="2"/>
        <charset val="1"/>
      </rPr>
      <t>Die Zuordnung zum „Akademisch erweiterten sozialpädagogischen Team“ erfolgt vorrangig vor der Zuordnung zum „Heilpädagogisch erweitertes sozialpädagogisches Team“.</t>
    </r>
  </si>
  <si>
    <t>Hinweis: Aus Datenschutzgründen werden die Zahlen inklusive Horte ausgewiesen.</t>
  </si>
  <si>
    <t>Quelle: Forschungsdatenzentrum der Statistischen Ämter des Bundes und der Länder, Statistik der Kinder- und Jugendhilfe, Kinder und tätige Personen in Tageseinrichtungen 2025, https://doi.org/10.21242/22541.2025.00.00.1.1.0; Berechnungen der Weiterbildungsinitiative Frühpädagogische Fachkräfte.</t>
  </si>
  <si>
    <t>Tab. HF-03.3.3-2 Teamzusammensetzung in Kindertageseinrichtungen nach Qualifikation des Personals 2024 nach Ländern (Anzahl, In %)</t>
  </si>
  <si>
    <t>Quelle: Forschungsdatenzentrum der Statistischen Ämter des Bundes und der Länder, Statistik der Kinder- und Jugendhilfe, Kinder und tätige Personen in Tageseinrichtungen 2024, https://doi.org/10.21242/22541.2024.00.00.1.1.0; Berechnungen der Weiterbildungsinitiative Frühpädagogische Fachkräfte.</t>
  </si>
  <si>
    <t>Tab. HF-03.3.3-3 Teamzusammensetzung in Kindertageseinrichtungen nach Qualifikation des Personals 2023 nach Ländern (Anzahl, In %)</t>
  </si>
  <si>
    <t>Quelle: Forschungsdatenzentrum der Statistischen Ämter des Bundes und der Länder, Statistik der Kinder- und Jugendhilfe, Kinder und tätige Personen in Tageseinrichtungen 2023, https://doi.org/10.21242/22541.2023.00.00.1.1.0; Berechnungen der Weiterbildungsinitiative Frühpädagogische Fachkräfte.</t>
  </si>
  <si>
    <t>Tab. HF-03.3.3- 4 Teamzusammensetzung in Kindertageseinrichtungen nach Qualifikation des Personals 2022 nach Ländern (Anzahl, In %)</t>
  </si>
  <si>
    <r>
      <rPr>
        <vertAlign val="superscript"/>
        <sz val="8.5"/>
        <color theme="1"/>
        <rFont val="Calibri"/>
        <family val="2"/>
        <charset val="1"/>
      </rPr>
      <t>4</t>
    </r>
    <r>
      <rPr>
        <sz val="8.5"/>
        <color theme="1"/>
        <rFont val="Calibri"/>
        <family val="2"/>
        <charset val="1"/>
      </rPr>
      <t xml:space="preserve"> Teams, in denen neben dem nichtakademischen oder akademischen sozialpädagogischen Personal zusätzlich oder fast ausschließlich Heilpädagoginnen und Heilpädagogen (FH und FS) sowie Heilerziehungspflegerinnen und -pfleger tätig sind. (sonstige Berufe &lt;20%)</t>
    </r>
  </si>
  <si>
    <t>Quelle: Forschungsdatenzentrum der Statistischen Ämter des Bundes und der Länder, Statistik der Kinder- und Jugendhilfe, Kinder und tätige Personen in Tageseinrichtungen 2022, https://doi.org/10.21242/22541.2022.00.00.1.1.0; Berechnungen der Weiterbildungsinitiative Frühpädagogische Fachkräfte.</t>
  </si>
  <si>
    <t>Tab. HF-03.3.3- 5 Teamzusammensetzung in Kindertageseinrichtungen nach Qualifikation des Personals 2021 nach Ländern (Anzahl, In %)</t>
  </si>
  <si>
    <t>Quelle: Forschungsdatenzentrum der Statistischen Ämter des Bundes und der Länder, Statistik der Kinder- und Jugendhilfe, Kinder und tätige Personen in Tageseinrichtungen 2021, https://doi.org/10.21242/22541.2021.00.00.1.1.0; Berechnungen der Weiterbildungsinitiative Frühpädagogische Fachkräfte.</t>
  </si>
  <si>
    <t>Tab. HF-03.3.3- 6 Teamzusammensetzung in Kindertageseinrichtungen nach Qualifikation des Personals 2020 nach Ländern (Anzahl, In %)</t>
  </si>
  <si>
    <t>Quelle: Forschungsdatenzentrum der Statistischen Ämter des Bundes und der Länder, Statistik der Kinder- und Jugendhilfe, Kinder und tätige Personen in Tageseinrichtungen 2020, https://doi.org/10.21242/22541.2020.00.00.1.1.0; Berechnungen der Weiterbildungsinitiative Frühpädagogische Fachkräfte.</t>
  </si>
  <si>
    <t>Tab. HF-03.3.3- 7 Teamzusammensetzung in Kindertageseinrichtungen nach Qualifikation des Personals 2019 nach Ländern (Anzahl, In %)</t>
  </si>
  <si>
    <t>Quelle: Forschungsdatenzentrum der Statistischen Ämter des Bundes und der Länder, Statistik der Kinder- und Jugendhilfe, Kinder und tätige Personen in Tageseinrichtungen 2019, https://doi.org/10.21242/22541.2019.00.00.1.1.0; Berechnungen der Weiterbildungsinitiative Frühpädagogische Fachkräfte.</t>
  </si>
  <si>
    <t>Tab. HF-03.3.3- 8 Teamzusammensetzung in Kindertageseinrichtungen nach Qualifikation des Personals 2018 nach Ländern (Anzahl, In %)</t>
  </si>
  <si>
    <t>Quelle: Forschungsdatenzentrum der Statistischen Ämter des Bundes und der Länder, Statistik der Kinder- und Jugendhilfe, Kinder und tätige Personen in Tageseinrichtungen 2018, https://doi.org/10.21242/22541.2018.00.00.1.1.0; Berechnungen der Weiterbildungsinitiative Frühpädagogische Fachkräfte.</t>
  </si>
  <si>
    <t>Sozialversicherungspflichtig Vollzeitbeschäftigte der Kerngruppe am Arbeitsort</t>
  </si>
  <si>
    <t>Männer</t>
  </si>
  <si>
    <t>Frauen</t>
  </si>
  <si>
    <t>Grenze zwischen
1. und 2. Quartil</t>
  </si>
  <si>
    <t>Median</t>
  </si>
  <si>
    <t>Grenze zwischen
3. und 4. Quartil</t>
  </si>
  <si>
    <t>In €</t>
  </si>
  <si>
    <r>
      <rPr>
        <vertAlign val="superscript"/>
        <sz val="8.5"/>
        <rFont val="Calibri"/>
        <family val="2"/>
        <charset val="1"/>
      </rPr>
      <t>1</t>
    </r>
    <r>
      <rPr>
        <sz val="8.5"/>
        <rFont val="Calibri"/>
        <family val="2"/>
        <charset val="1"/>
      </rPr>
      <t xml:space="preserve"> Die Beschäftigten werden dem Land ihres Arbeitsortes zugeordnet.</t>
    </r>
  </si>
  <si>
    <t>Erstellungsdatum: 20.08.2024, Zentraler Statistik-Service.</t>
  </si>
  <si>
    <t>Quelle: Bundesagentur für Arbeit: Entgeltstatistik.</t>
  </si>
  <si>
    <t>Sozialversicherungspflichtig Vollzeitbeschäftigte der Kerngruppe</t>
  </si>
  <si>
    <t>unter 25 Jahre</t>
  </si>
  <si>
    <t>25 bis unter 55 Jahre</t>
  </si>
  <si>
    <t>Ingesamt</t>
  </si>
  <si>
    <t>Hinweis: / Aus methodischen Gründen ist ein Ausweis von Entgeltverteilungen oder Quantilen nicht sinnvoll, wenn die Zahl der Beschäftigten mit Angabe zum Entgelt unter 500 liegt.</t>
  </si>
  <si>
    <r>
      <rPr>
        <b/>
        <sz val="11"/>
        <rFont val="Calibri"/>
        <family val="2"/>
        <charset val="1"/>
      </rPr>
      <t>Tab. HF-03.5.2-1 Pädagogisches und leitendes Personal</t>
    </r>
    <r>
      <rPr>
        <b/>
        <vertAlign val="superscript"/>
        <sz val="11"/>
        <rFont val="Calibri"/>
        <family val="2"/>
        <charset val="1"/>
      </rPr>
      <t>1</t>
    </r>
    <r>
      <rPr>
        <b/>
        <sz val="11"/>
        <rFont val="Calibri"/>
        <family val="2"/>
        <charset val="1"/>
      </rPr>
      <t xml:space="preserve"> in Kindertageseinrichtungen 2025 nach Umfang der Beschäftigung und Ländern (Anzahl, In %)</t>
    </r>
  </si>
  <si>
    <t>38,5 und mehr 
Wochenstunden</t>
  </si>
  <si>
    <t>32 bis unter 
38,5 Wochenstunden</t>
  </si>
  <si>
    <t>19 bis unter 
32 Wochenstunden</t>
  </si>
  <si>
    <t>10 bis unter 
19 Wochenstunden</t>
  </si>
  <si>
    <t>Unter 10 Wochenstunden</t>
  </si>
  <si>
    <r>
      <rPr>
        <b/>
        <sz val="11"/>
        <rFont val="Calibri"/>
        <family val="2"/>
        <charset val="1"/>
      </rPr>
      <t>Tab. HF-03.5.2-2 Pädagogisches und leitendes Personal</t>
    </r>
    <r>
      <rPr>
        <b/>
        <vertAlign val="superscript"/>
        <sz val="11"/>
        <rFont val="Calibri"/>
        <family val="2"/>
        <charset val="1"/>
      </rPr>
      <t>1</t>
    </r>
    <r>
      <rPr>
        <b/>
        <sz val="11"/>
        <rFont val="Calibri"/>
        <family val="2"/>
        <charset val="1"/>
      </rPr>
      <t xml:space="preserve"> in Kindertageseinrichtungen 2024 nach Umfang der Beschäftigung und Ländern (Anzahl, In %)</t>
    </r>
  </si>
  <si>
    <r>
      <rPr>
        <b/>
        <sz val="11"/>
        <rFont val="Calibri"/>
        <family val="2"/>
        <charset val="1"/>
      </rPr>
      <t>Tab. HF-03.5.2-3 Pädagogisches und leitendes Personal</t>
    </r>
    <r>
      <rPr>
        <b/>
        <vertAlign val="superscript"/>
        <sz val="11"/>
        <rFont val="Calibri"/>
        <family val="2"/>
        <charset val="1"/>
      </rPr>
      <t>1</t>
    </r>
    <r>
      <rPr>
        <b/>
        <sz val="11"/>
        <rFont val="Calibri"/>
        <family val="2"/>
        <charset val="1"/>
      </rPr>
      <t xml:space="preserve"> in Kindertageseinrichtungen 2023 nach Umfang der Beschäftigung und Ländern (Anzahl, In %)</t>
    </r>
  </si>
  <si>
    <r>
      <rPr>
        <b/>
        <sz val="11"/>
        <rFont val="Calibri"/>
        <family val="2"/>
        <charset val="1"/>
      </rPr>
      <t>Tab. HF-03.5.2-4 Pädagogisches und leitendes Personal</t>
    </r>
    <r>
      <rPr>
        <b/>
        <vertAlign val="superscript"/>
        <sz val="11"/>
        <rFont val="Calibri"/>
        <family val="2"/>
        <charset val="1"/>
      </rPr>
      <t>1</t>
    </r>
    <r>
      <rPr>
        <b/>
        <sz val="11"/>
        <rFont val="Calibri"/>
        <family val="2"/>
        <charset val="1"/>
      </rPr>
      <t xml:space="preserve"> in Kindertageseinrichtungen 2022 nach Umfang der Beschäftigung und Ländern (Anzahl, In %)</t>
    </r>
  </si>
  <si>
    <r>
      <rPr>
        <b/>
        <sz val="11"/>
        <rFont val="Calibri"/>
        <family val="2"/>
        <charset val="1"/>
      </rPr>
      <t>Tab. HF-03.5.2-5 Pädagogisches und leitendes Personal</t>
    </r>
    <r>
      <rPr>
        <b/>
        <vertAlign val="superscript"/>
        <sz val="11"/>
        <rFont val="Calibri"/>
        <family val="2"/>
        <charset val="1"/>
      </rPr>
      <t>1</t>
    </r>
    <r>
      <rPr>
        <b/>
        <sz val="11"/>
        <rFont val="Calibri"/>
        <family val="2"/>
        <charset val="1"/>
      </rPr>
      <t xml:space="preserve"> in Kindertageseinrichtungen 2021 nach Umfang der Beschäftigung und Ländern (Anzahl, In %)</t>
    </r>
  </si>
  <si>
    <r>
      <rPr>
        <b/>
        <sz val="11"/>
        <rFont val="Calibri"/>
        <family val="2"/>
        <charset val="1"/>
      </rPr>
      <t>Tab. HF-03.5.2-6 Pädagogisches und leitendes Personal</t>
    </r>
    <r>
      <rPr>
        <b/>
        <vertAlign val="superscript"/>
        <sz val="11"/>
        <rFont val="Calibri"/>
        <family val="2"/>
        <charset val="1"/>
      </rPr>
      <t>1</t>
    </r>
    <r>
      <rPr>
        <b/>
        <sz val="11"/>
        <rFont val="Calibri"/>
        <family val="2"/>
        <charset val="1"/>
      </rPr>
      <t xml:space="preserve"> in Kindertageseinrichtungen 2020 nach Umfang der Beschäftigung und Ländern (Anzahl, In %)</t>
    </r>
  </si>
  <si>
    <r>
      <rPr>
        <b/>
        <sz val="11"/>
        <rFont val="Calibri"/>
        <family val="2"/>
        <charset val="1"/>
      </rPr>
      <t>Tab. HF-03.5.2-7 Pädagogisches und leitendes Personal</t>
    </r>
    <r>
      <rPr>
        <b/>
        <vertAlign val="superscript"/>
        <sz val="11"/>
        <rFont val="Calibri"/>
        <family val="2"/>
        <charset val="1"/>
      </rPr>
      <t>1</t>
    </r>
    <r>
      <rPr>
        <b/>
        <sz val="11"/>
        <rFont val="Calibri"/>
        <family val="2"/>
        <charset val="1"/>
      </rPr>
      <t xml:space="preserve"> in Kindertageseinrichtungen 2019 nach Umfang der Beschäftigung und Ländern (Anzahl, In %)</t>
    </r>
  </si>
  <si>
    <r>
      <rPr>
        <vertAlign val="superscript"/>
        <sz val="8.5"/>
        <rFont val="Calibri"/>
        <family val="2"/>
        <charset val="1"/>
      </rPr>
      <t xml:space="preserve">1 </t>
    </r>
    <r>
      <rPr>
        <sz val="8.5"/>
        <rFont val="Calibri"/>
        <family val="2"/>
        <charset val="1"/>
      </rPr>
      <t>Ohne Hort- und Hortgruppenpersonal</t>
    </r>
  </si>
  <si>
    <r>
      <rPr>
        <b/>
        <sz val="11"/>
        <rFont val="Calibri"/>
        <family val="2"/>
        <charset val="1"/>
      </rPr>
      <t>Tab. HF-03.5.2-8 Pädagogisches und leitendes Personal</t>
    </r>
    <r>
      <rPr>
        <b/>
        <vertAlign val="superscript"/>
        <sz val="11"/>
        <rFont val="Calibri"/>
        <family val="2"/>
        <charset val="1"/>
      </rPr>
      <t>1</t>
    </r>
    <r>
      <rPr>
        <b/>
        <sz val="11"/>
        <rFont val="Calibri"/>
        <family val="2"/>
        <charset val="1"/>
      </rPr>
      <t xml:space="preserve"> in Kindertageseinrichtungen 2018 nach Umfang der Beschäftigung und Ländern (Anzahl, In %)</t>
    </r>
  </si>
  <si>
    <r>
      <rPr>
        <b/>
        <sz val="11"/>
        <rFont val="Calibri"/>
        <family val="2"/>
        <charset val="1"/>
      </rPr>
      <t>Tab. HF-03.5.3-1 Pädagogisches und leitendes Personal</t>
    </r>
    <r>
      <rPr>
        <b/>
        <vertAlign val="superscript"/>
        <sz val="11"/>
        <rFont val="Calibri"/>
        <family val="2"/>
        <charset val="1"/>
      </rPr>
      <t>1</t>
    </r>
    <r>
      <rPr>
        <b/>
        <sz val="11"/>
        <rFont val="Calibri"/>
        <family val="2"/>
        <charset val="1"/>
      </rPr>
      <t xml:space="preserve"> in Kindertageseinrichtungen 2025 nach Befristung der Beschäftigung und Ländern</t>
    </r>
    <r>
      <rPr>
        <b/>
        <vertAlign val="superscript"/>
        <sz val="11"/>
        <rFont val="Calibri"/>
        <family val="2"/>
        <charset val="1"/>
      </rPr>
      <t>2</t>
    </r>
    <r>
      <rPr>
        <b/>
        <sz val="11"/>
        <rFont val="Calibri"/>
        <family val="2"/>
        <charset val="1"/>
      </rPr>
      <t xml:space="preserve"> (Anzahl, In %)</t>
    </r>
  </si>
  <si>
    <t>Unbefristet</t>
  </si>
  <si>
    <t>Befristet</t>
  </si>
  <si>
    <r>
      <rPr>
        <vertAlign val="superscript"/>
        <sz val="8.5"/>
        <rFont val="Calibri"/>
        <family val="2"/>
        <charset val="1"/>
      </rPr>
      <t xml:space="preserve">1 </t>
    </r>
    <r>
      <rPr>
        <sz val="8.5"/>
        <rFont val="Calibri"/>
        <family val="2"/>
        <charset val="1"/>
      </rPr>
      <t>Ohne Hort- und Hortgruppenpersonal.</t>
    </r>
  </si>
  <si>
    <r>
      <rPr>
        <vertAlign val="superscript"/>
        <sz val="8.5"/>
        <rFont val="Calibri"/>
        <family val="2"/>
        <charset val="1"/>
      </rPr>
      <t xml:space="preserve">2 </t>
    </r>
    <r>
      <rPr>
        <sz val="8.5"/>
        <rFont val="Calibri"/>
        <family val="2"/>
        <charset val="1"/>
      </rPr>
      <t>Die Angaben beziehen sich auf Angestellte, Arbeiter/-innen und Beamte/-innen. Praktikant/-innen, Personen im freiwilligen sozialen Jahr/Bundesfreiwilligendienst und Angaben der Kategorie Sonstige wurden nicht berücksichtigt.</t>
    </r>
  </si>
  <si>
    <r>
      <rPr>
        <b/>
        <sz val="11"/>
        <rFont val="Calibri"/>
        <family val="2"/>
        <charset val="1"/>
      </rPr>
      <t>Tab. HF-03.5.3-2 Pädagogisches und leitendes Personal</t>
    </r>
    <r>
      <rPr>
        <b/>
        <vertAlign val="superscript"/>
        <sz val="11"/>
        <rFont val="Calibri"/>
        <family val="2"/>
        <charset val="1"/>
      </rPr>
      <t>1</t>
    </r>
    <r>
      <rPr>
        <b/>
        <sz val="11"/>
        <rFont val="Calibri"/>
        <family val="2"/>
        <charset val="1"/>
      </rPr>
      <t xml:space="preserve"> in Kindertageseinrichtungen 2024 nach Befristung der Beschäftigung und Ländern</t>
    </r>
    <r>
      <rPr>
        <b/>
        <vertAlign val="superscript"/>
        <sz val="11"/>
        <rFont val="Calibri"/>
        <family val="2"/>
        <charset val="1"/>
      </rPr>
      <t>2</t>
    </r>
    <r>
      <rPr>
        <b/>
        <sz val="11"/>
        <rFont val="Calibri"/>
        <family val="2"/>
        <charset val="1"/>
      </rPr>
      <t xml:space="preserve"> (Anzahl, In %)</t>
    </r>
  </si>
  <si>
    <r>
      <rPr>
        <b/>
        <sz val="11"/>
        <rFont val="Calibri"/>
        <family val="2"/>
        <charset val="1"/>
      </rPr>
      <t>Tab. HF-03.5.3-3 Pädagogisches und leitendes Personal</t>
    </r>
    <r>
      <rPr>
        <b/>
        <vertAlign val="superscript"/>
        <sz val="11"/>
        <rFont val="Calibri"/>
        <family val="2"/>
        <charset val="1"/>
      </rPr>
      <t>1</t>
    </r>
    <r>
      <rPr>
        <b/>
        <sz val="11"/>
        <rFont val="Calibri"/>
        <family val="2"/>
        <charset val="1"/>
      </rPr>
      <t xml:space="preserve"> in Kindertageseinrichtungen 2023 nach Befristung der Beschäftigung und Ländern</t>
    </r>
    <r>
      <rPr>
        <b/>
        <vertAlign val="superscript"/>
        <sz val="11"/>
        <rFont val="Calibri"/>
        <family val="2"/>
        <charset val="1"/>
      </rPr>
      <t>2</t>
    </r>
    <r>
      <rPr>
        <b/>
        <sz val="11"/>
        <rFont val="Calibri"/>
        <family val="2"/>
        <charset val="1"/>
      </rPr>
      <t xml:space="preserve"> (Anzahl, In %)</t>
    </r>
  </si>
  <si>
    <r>
      <rPr>
        <b/>
        <sz val="11"/>
        <rFont val="Calibri"/>
        <family val="2"/>
        <charset val="1"/>
      </rPr>
      <t>Tab. HF-03.5.3-4 Pädagogisches und leitendes Personal</t>
    </r>
    <r>
      <rPr>
        <b/>
        <vertAlign val="superscript"/>
        <sz val="11"/>
        <rFont val="Calibri"/>
        <family val="2"/>
        <charset val="1"/>
      </rPr>
      <t>1</t>
    </r>
    <r>
      <rPr>
        <b/>
        <sz val="11"/>
        <rFont val="Calibri"/>
        <family val="2"/>
        <charset val="1"/>
      </rPr>
      <t xml:space="preserve"> in Kindertageseinrichtungen 2022 nach Befristung der Beschäftigung und Ländern</t>
    </r>
    <r>
      <rPr>
        <b/>
        <vertAlign val="superscript"/>
        <sz val="11"/>
        <rFont val="Calibri"/>
        <family val="2"/>
        <charset val="1"/>
      </rPr>
      <t>2</t>
    </r>
    <r>
      <rPr>
        <b/>
        <sz val="11"/>
        <rFont val="Calibri"/>
        <family val="2"/>
        <charset val="1"/>
      </rPr>
      <t xml:space="preserve"> (Anzahl, In %)</t>
    </r>
  </si>
  <si>
    <r>
      <rPr>
        <b/>
        <sz val="11"/>
        <rFont val="Calibri"/>
        <family val="2"/>
        <charset val="1"/>
      </rPr>
      <t>Tab. HF-03.5.3-5 Pädagogisches und leitendes Personal</t>
    </r>
    <r>
      <rPr>
        <b/>
        <vertAlign val="superscript"/>
        <sz val="11"/>
        <rFont val="Calibri"/>
        <family val="2"/>
        <charset val="1"/>
      </rPr>
      <t>1</t>
    </r>
    <r>
      <rPr>
        <b/>
        <sz val="11"/>
        <rFont val="Calibri"/>
        <family val="2"/>
        <charset val="1"/>
      </rPr>
      <t xml:space="preserve"> in Kindertageseinrichtungen 2021 nach Befristung der Beschäftigung und Ländern</t>
    </r>
    <r>
      <rPr>
        <b/>
        <vertAlign val="superscript"/>
        <sz val="11"/>
        <rFont val="Calibri"/>
        <family val="2"/>
        <charset val="1"/>
      </rPr>
      <t xml:space="preserve">2 </t>
    </r>
    <r>
      <rPr>
        <b/>
        <sz val="11"/>
        <rFont val="Calibri"/>
        <family val="2"/>
        <charset val="1"/>
      </rPr>
      <t>(Anzahl, In %)</t>
    </r>
  </si>
  <si>
    <r>
      <rPr>
        <b/>
        <sz val="11"/>
        <rFont val="Calibri"/>
        <family val="2"/>
        <charset val="1"/>
      </rPr>
      <t>Tab. HF-03.5.3-6 Pädagogisches und leitendes Personal</t>
    </r>
    <r>
      <rPr>
        <b/>
        <vertAlign val="superscript"/>
        <sz val="11"/>
        <rFont val="Calibri"/>
        <family val="2"/>
        <charset val="1"/>
      </rPr>
      <t>1</t>
    </r>
    <r>
      <rPr>
        <b/>
        <sz val="11"/>
        <rFont val="Calibri"/>
        <family val="2"/>
        <charset val="1"/>
      </rPr>
      <t xml:space="preserve"> in Kindertageseinrichtungen 2020 nach Befristung der Beschäftigung und Ländern</t>
    </r>
    <r>
      <rPr>
        <b/>
        <vertAlign val="superscript"/>
        <sz val="11"/>
        <rFont val="Calibri"/>
        <family val="2"/>
        <charset val="1"/>
      </rPr>
      <t xml:space="preserve">2 </t>
    </r>
    <r>
      <rPr>
        <b/>
        <sz val="11"/>
        <rFont val="Calibri"/>
        <family val="2"/>
        <charset val="1"/>
      </rPr>
      <t>(Anzahl, In %)</t>
    </r>
  </si>
  <si>
    <r>
      <rPr>
        <b/>
        <sz val="11"/>
        <rFont val="Calibri"/>
        <family val="2"/>
        <charset val="1"/>
      </rPr>
      <t>Tab. HF-03.5.3-7 Pädagogisches und leitendes Personal</t>
    </r>
    <r>
      <rPr>
        <b/>
        <vertAlign val="superscript"/>
        <sz val="11"/>
        <rFont val="Calibri"/>
        <family val="2"/>
        <charset val="1"/>
      </rPr>
      <t>1</t>
    </r>
    <r>
      <rPr>
        <b/>
        <sz val="11"/>
        <rFont val="Calibri"/>
        <family val="2"/>
        <charset val="1"/>
      </rPr>
      <t xml:space="preserve"> in Kindertageseinrichtungen 2019 nach Befristung der Beschäftigung und Ländern</t>
    </r>
    <r>
      <rPr>
        <b/>
        <vertAlign val="superscript"/>
        <sz val="11"/>
        <rFont val="Calibri"/>
        <family val="2"/>
        <charset val="1"/>
      </rPr>
      <t>2</t>
    </r>
    <r>
      <rPr>
        <b/>
        <sz val="11"/>
        <rFont val="Calibri"/>
        <family val="2"/>
        <charset val="1"/>
      </rPr>
      <t xml:space="preserve"> (Anzahl, In %)</t>
    </r>
  </si>
  <si>
    <r>
      <rPr>
        <b/>
        <sz val="11"/>
        <rFont val="Calibri"/>
        <family val="2"/>
        <charset val="1"/>
      </rPr>
      <t>Tab. HF-03.5.3-8 Pädagogisches und leitendes Personal</t>
    </r>
    <r>
      <rPr>
        <b/>
        <vertAlign val="superscript"/>
        <sz val="11"/>
        <rFont val="Calibri"/>
        <family val="2"/>
        <charset val="1"/>
      </rPr>
      <t>1</t>
    </r>
    <r>
      <rPr>
        <b/>
        <sz val="11"/>
        <rFont val="Calibri"/>
        <family val="2"/>
        <charset val="1"/>
      </rPr>
      <t xml:space="preserve"> in Kindertageseinrichtungen 2018 nach Befristung der Beschäftigung und Ländern</t>
    </r>
    <r>
      <rPr>
        <b/>
        <vertAlign val="superscript"/>
        <sz val="11"/>
        <rFont val="Calibri"/>
        <family val="2"/>
        <charset val="1"/>
      </rPr>
      <t>2</t>
    </r>
    <r>
      <rPr>
        <b/>
        <sz val="11"/>
        <rFont val="Calibri"/>
        <family val="2"/>
        <charset val="1"/>
      </rPr>
      <t xml:space="preserve"> (Anzahl, In %)</t>
    </r>
  </si>
  <si>
    <r>
      <t>Tab. HF-03.3.2-1 Pädagogisches und leitendes Personal</t>
    </r>
    <r>
      <rPr>
        <b/>
        <vertAlign val="superscript"/>
        <sz val="11"/>
        <rFont val="Calibri"/>
        <family val="2"/>
        <charset val="1"/>
      </rPr>
      <t>1</t>
    </r>
    <r>
      <rPr>
        <b/>
        <sz val="11"/>
        <rFont val="Calibri"/>
        <family val="2"/>
        <charset val="1"/>
      </rPr>
      <t xml:space="preserve"> in Kindertageseinrichtungen 2025 nach beruflicher Qualifikation und Ländern (Anzahl, In %)</t>
    </r>
  </si>
  <si>
    <t>Erstellungsdatum: 17.10.2024, Zentraler Statistik-Service.</t>
  </si>
  <si>
    <t>Erstellungsdatum: 17.10.2024, Statistik-Service Nordost.</t>
  </si>
  <si>
    <t>Meiner-Teubner et al. (2024)</t>
  </si>
  <si>
    <t>Quelle: Meiner-Teubner, Christiane/Böwing-Schmalenbrock, Melanie/Olszenka, Ninja/Rauschenbach, Thomas (2024): Plätze. Personal. Finanzen. Bedarfsorientierte Vorausberechnungen für die Kindertages- und Grundschulbetreuung bis 2035. Teil 1: Kinder bis zum Schuleintritt. Dortmund.</t>
  </si>
  <si>
    <t>Stand: 01.06.2026</t>
  </si>
  <si>
    <t>© Deutsches Jugendinstitut und Forschungsverbund DJI/TU Dortmund, 2026</t>
  </si>
  <si>
    <t xml:space="preserve">ERiK-Tabellenberichterstattung 2026 - HF03: Gewinnung und Sicherung qualifizierter Fachkräfte </t>
  </si>
  <si>
    <t>X</t>
  </si>
  <si>
    <r>
      <t>Tab. HF-03.5.1.1-1 Sozialversicherungspflichtig Vollzeitbeschäftigte der Kerngruppe der Berufsgruppen Berufe in der Kinderbetreuung, -erziehung sowie Aufsicht, Führung-, Erziehung, Sozialarbeit 2025 nach monatlichen Bruttoarbeitsentgelt, Geschlecht und Ländern</t>
    </r>
    <r>
      <rPr>
        <b/>
        <vertAlign val="superscript"/>
        <sz val="11"/>
        <rFont val="Calibri"/>
        <family val="2"/>
        <charset val="1"/>
      </rPr>
      <t>1</t>
    </r>
    <r>
      <rPr>
        <b/>
        <sz val="11"/>
        <rFont val="Calibri"/>
        <family val="2"/>
        <charset val="1"/>
      </rPr>
      <t xml:space="preserve"> (Anzahl, In Euro)</t>
    </r>
  </si>
  <si>
    <t>Erstellungsdatum: xx.xx.xxxx, Zentraler Statistik-Service.</t>
  </si>
  <si>
    <r>
      <t>Tab. HF-03.5.1.1-1 Sozialversicherungspflichtig Vollzeitbeschäftigte der Kerngruppe der Berufsgruppen Berufe in der Kinderbetreuung, -erziehung sowie Aufsicht, Führung-, Erziehung, Sozialarbeit 2024 nach monatlichen Bruttoarbeitsentgelt, Geschlecht und Ländern</t>
    </r>
    <r>
      <rPr>
        <b/>
        <vertAlign val="superscript"/>
        <sz val="11"/>
        <rFont val="Calibri"/>
        <family val="2"/>
        <scheme val="minor"/>
      </rPr>
      <t>1</t>
    </r>
    <r>
      <rPr>
        <b/>
        <sz val="11"/>
        <rFont val="Calibri"/>
        <family val="2"/>
        <scheme val="minor"/>
      </rPr>
      <t xml:space="preserve"> (Anzahl, In Euro)</t>
    </r>
  </si>
  <si>
    <r>
      <rPr>
        <vertAlign val="superscript"/>
        <sz val="8.5"/>
        <rFont val="Calibri"/>
        <family val="2"/>
        <scheme val="minor"/>
      </rPr>
      <t>1</t>
    </r>
    <r>
      <rPr>
        <sz val="8.5"/>
        <rFont val="Calibri"/>
        <family val="2"/>
        <scheme val="minor"/>
      </rPr>
      <t xml:space="preserve"> Die Beschäftigten werden dem Land ihres Arbeitsortes zugeordnet.</t>
    </r>
  </si>
  <si>
    <t>Erstellungsdatum: 21.07.2025, Zentraler Statistik-Service.</t>
  </si>
  <si>
    <r>
      <t>Tab. HF-03.5.1.1-2 Sozialversicherungspflichtig Vollzeitbeschäftigte der Kerngruppe der Berufsgruppen Berufe in der Kinderbetreuung, -erziehung sowie Aufsicht, Führung-, Erziehung, Sozialarbeit 2023 nach monatlichen Bruttoarbeitsentgelt, Geschlecht und Ländern</t>
    </r>
    <r>
      <rPr>
        <b/>
        <vertAlign val="superscript"/>
        <sz val="11"/>
        <rFont val="Calibri"/>
        <family val="2"/>
        <scheme val="minor"/>
      </rPr>
      <t>1</t>
    </r>
    <r>
      <rPr>
        <b/>
        <sz val="11"/>
        <rFont val="Calibri"/>
        <family val="2"/>
        <scheme val="minor"/>
      </rPr>
      <t xml:space="preserve"> (Anzahl, In Euro)</t>
    </r>
  </si>
  <si>
    <r>
      <t>Tab. HF-03.5.1.1-3 Sozialversicherungspflichtig Vollzeitbeschäftigte der Kerngruppe der Berufsgruppen Berufe in der Kinderbetreuung, -erziehung sowie Aufsicht, Führung-, Erziehung, Sozialarbeit 2022 nach monatlichen Bruttoarbeitsentgelt, Geschlecht und Ländern</t>
    </r>
    <r>
      <rPr>
        <b/>
        <vertAlign val="superscript"/>
        <sz val="11"/>
        <rFont val="Calibri"/>
        <family val="2"/>
        <scheme val="minor"/>
      </rPr>
      <t>1</t>
    </r>
    <r>
      <rPr>
        <b/>
        <sz val="11"/>
        <rFont val="Calibri"/>
        <family val="2"/>
        <scheme val="minor"/>
      </rPr>
      <t xml:space="preserve"> (Anzahl, In Euro)</t>
    </r>
  </si>
  <si>
    <r>
      <t>Tab. HF-03.5.1.1-4 Sozialversicherungspflichtig Vollzeitbeschäftigte der Kerngruppe der Berufsgruppen Berufe in der Kinderbetreuung, -erziehung sowie Aufsicht, Führung-, Erziehung, Sozialarbeit 2021 nach monatlichen Bruttoarbeitsentgelt, Geschlecht und Ländern</t>
    </r>
    <r>
      <rPr>
        <b/>
        <vertAlign val="superscript"/>
        <sz val="11"/>
        <rFont val="Calibri"/>
        <family val="2"/>
        <scheme val="minor"/>
      </rPr>
      <t>1</t>
    </r>
    <r>
      <rPr>
        <b/>
        <sz val="11"/>
        <rFont val="Calibri"/>
        <family val="2"/>
        <scheme val="minor"/>
      </rPr>
      <t xml:space="preserve"> (Anzahl, In Euro)</t>
    </r>
  </si>
  <si>
    <r>
      <t>Tab. HF-03.5.1.1-5 Sozialversicherungspflichtig Vollzeitbeschäftigte der Kerngruppe der Berufsgruppen Berufe in der Kinderbetreuung, -erziehung sowie Aufsicht, Führung-, Erziehung, Sozialarbeit 2020 nach monatlichen Bruttoarbeitsentgelt, Geschlecht und Ländern</t>
    </r>
    <r>
      <rPr>
        <b/>
        <vertAlign val="superscript"/>
        <sz val="11"/>
        <rFont val="Calibri"/>
        <family val="2"/>
        <scheme val="minor"/>
      </rPr>
      <t>1</t>
    </r>
    <r>
      <rPr>
        <b/>
        <sz val="11"/>
        <rFont val="Calibri"/>
        <family val="2"/>
        <scheme val="minor"/>
      </rPr>
      <t xml:space="preserve"> (Anzahl, In Euro)</t>
    </r>
  </si>
  <si>
    <r>
      <t>Tab. HF-03.5.1.1-6 Sozialversicherungspflichtig Vollzeitbeschäftigte der Kerngruppe der Berufsgruppen Berufe in der Kinderbetreuung, -erziehung sowie Aufsicht, Führung-, Erziehung, Sozialarbeit 2019 nach monatlichen Bruttoarbeitsentgelt, Geschlecht und Ländern</t>
    </r>
    <r>
      <rPr>
        <b/>
        <vertAlign val="superscript"/>
        <sz val="11"/>
        <rFont val="Calibri"/>
        <family val="2"/>
        <scheme val="minor"/>
      </rPr>
      <t>1</t>
    </r>
    <r>
      <rPr>
        <b/>
        <sz val="11"/>
        <rFont val="Calibri"/>
        <family val="2"/>
        <scheme val="minor"/>
      </rPr>
      <t xml:space="preserve"> (Anzahl, In Euro)</t>
    </r>
  </si>
  <si>
    <r>
      <t>Tab. HF-03.5.1.2-1 Sozialversicherungspflichtig Vollzeitbeschäftigte der Kerngruppe der Berufsgruppen Berufe in der Kinderbetreuung, -erziehung sowie Aufsicht, Führung-, Erziehung, Sozialarbeit 2025 nach monatlichen Bruttoarbeitsentgelt, Alter und Ländern</t>
    </r>
    <r>
      <rPr>
        <b/>
        <vertAlign val="superscript"/>
        <sz val="11"/>
        <rFont val="Calibri"/>
        <family val="2"/>
        <charset val="1"/>
      </rPr>
      <t>1</t>
    </r>
    <r>
      <rPr>
        <b/>
        <sz val="11"/>
        <rFont val="Calibri"/>
        <family val="2"/>
        <charset val="1"/>
      </rPr>
      <t xml:space="preserve"> (Anzahl, in Euro)</t>
    </r>
  </si>
  <si>
    <r>
      <t>Tab. HF-03.5.1.2-1 Sozialversicherungspflichtig Vollzeitbeschäftigte der Kerngruppe der Berufsgruppen Berufe in der Kinderbetreuung, -erziehung sowie Aufsicht, Führung-, Erziehung, Sozialarbeit 2024 nach monatlichen Bruttoarbeitsentgelt, Alter und Ländern</t>
    </r>
    <r>
      <rPr>
        <b/>
        <vertAlign val="superscript"/>
        <sz val="11"/>
        <rFont val="Calibri"/>
        <family val="2"/>
        <scheme val="minor"/>
      </rPr>
      <t>1</t>
    </r>
    <r>
      <rPr>
        <b/>
        <sz val="11"/>
        <rFont val="Calibri"/>
        <family val="2"/>
        <scheme val="minor"/>
      </rPr>
      <t xml:space="preserve"> (Anzahl, in Euro)</t>
    </r>
  </si>
  <si>
    <r>
      <t>Tab. HF-03.5.1.2-2 Sozialversicherungspflichtig Vollzeitbeschäftigte der Kerngruppe der Berufsgruppen Berufe in der Kinderbetreuung, -erziehung sowie Aufsicht, Führung-, Erziehung, Sozialarbeit 2023 nach monatlichen Bruttoarbeitsentgelt, Alter und Ländern</t>
    </r>
    <r>
      <rPr>
        <b/>
        <vertAlign val="superscript"/>
        <sz val="11"/>
        <rFont val="Calibri"/>
        <family val="2"/>
        <scheme val="minor"/>
      </rPr>
      <t>1</t>
    </r>
    <r>
      <rPr>
        <b/>
        <sz val="11"/>
        <rFont val="Calibri"/>
        <family val="2"/>
        <scheme val="minor"/>
      </rPr>
      <t xml:space="preserve"> (Anzahl, in Euro)</t>
    </r>
  </si>
  <si>
    <r>
      <t>Tab. HF-03.5.1.2-3 Sozialversicherungspflichtig Vollzeitbeschäftigte der Kerngruppe der Berufsgruppen Berufe in der Kinderbetreuung, -erziehung sowie Aufsicht, Führung-, Erziehung, Sozialarbeit 2022 nach monatlichen Bruttoarbeitsentgelt, Alter und Ländern</t>
    </r>
    <r>
      <rPr>
        <b/>
        <vertAlign val="superscript"/>
        <sz val="11"/>
        <rFont val="Calibri"/>
        <family val="2"/>
        <scheme val="minor"/>
      </rPr>
      <t>1</t>
    </r>
    <r>
      <rPr>
        <b/>
        <sz val="11"/>
        <rFont val="Calibri"/>
        <family val="2"/>
        <scheme val="minor"/>
      </rPr>
      <t xml:space="preserve"> (Anzahl, in Euro)</t>
    </r>
  </si>
  <si>
    <r>
      <t>Tab. HF-03.5.1.2-4 Sozialversicherungspflichtig Vollzeitbeschäftigte der Kerngruppe der Berufsgruppen Berufe in der Kinderbetreuung, -erziehung sowie Aufsicht, Führung-, Erziehung, Sozialarbeit 2021 nach monatlichen Bruttoarbeitsentgelt, Alter und Ländern</t>
    </r>
    <r>
      <rPr>
        <b/>
        <vertAlign val="superscript"/>
        <sz val="11"/>
        <rFont val="Calibri"/>
        <family val="2"/>
        <scheme val="minor"/>
      </rPr>
      <t>1</t>
    </r>
    <r>
      <rPr>
        <b/>
        <sz val="11"/>
        <rFont val="Calibri"/>
        <family val="2"/>
        <scheme val="minor"/>
      </rPr>
      <t xml:space="preserve"> (Anzahl, in Euro)</t>
    </r>
  </si>
  <si>
    <r>
      <t>Tab. HF-03.5.1.2-5 Sozialversicherungspflichtig Vollzeitbeschäftigte der Kerngruppe der Berufsgruppen Berufe in der Kinderbetreuung, -erziehung sowie Aufsicht, Führung-, Erziehung, Sozialarbeit 2020 nach monatlichen Bruttoarbeitsentgelt, Alter und Ländern</t>
    </r>
    <r>
      <rPr>
        <b/>
        <vertAlign val="superscript"/>
        <sz val="11"/>
        <rFont val="Calibri"/>
        <family val="2"/>
        <scheme val="minor"/>
      </rPr>
      <t>1</t>
    </r>
    <r>
      <rPr>
        <b/>
        <sz val="11"/>
        <rFont val="Calibri"/>
        <family val="2"/>
        <scheme val="minor"/>
      </rPr>
      <t xml:space="preserve"> (Anzahl, in Euro)</t>
    </r>
  </si>
  <si>
    <r>
      <t>Tab. HF-03.5.1.2-6 Sozialversicherungspflichtig Vollzeitbeschäftigte der Kerngruppe der Berufsgruppen Berufe in der Kinderbetreuung, -erziehung sowie Aufsicht, Führung-, Erziehung, Sozialarbeit 2019 nach monatlichen Bruttoarbeitsentgelt, Alter und Ländern</t>
    </r>
    <r>
      <rPr>
        <b/>
        <vertAlign val="superscript"/>
        <sz val="11"/>
        <rFont val="Calibri"/>
        <family val="2"/>
        <scheme val="minor"/>
      </rPr>
      <t>1</t>
    </r>
    <r>
      <rPr>
        <b/>
        <sz val="11"/>
        <rFont val="Calibri"/>
        <family val="2"/>
        <scheme val="minor"/>
      </rPr>
      <t xml:space="preserve"> (Anzahl, in Euro)</t>
    </r>
  </si>
  <si>
    <t>Anzahl Schüler/-innen in der Erzieher/-innenausbildung in Vollzeit-, praxisintegrierter und Teilzeitausbildung</t>
  </si>
  <si>
    <t xml:space="preserve">Hinweis: KJH-Statistik = Kinder- und Jugendhilfestatistik (zum Stichtag 01.03.), K = Befragung Kindertagespflegepersonen, T = Trägerbefragung, J =  Jugendamtsbefragung. Abweichungen in den Summen erklären sich durch Runden der Zahlen. Alle Daten des ERiK-Berichts unterliegen einer regelmäßigen Kontrolle und Nachprüfung.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</si>
</sst>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_-* #,##0.00\ _€_-;\-* #,##0.00\ _€_-;_-* \-??\ _€_-;_-@_-"/>
    <numFmt numFmtId="165" formatCode="0\ %"/>
    <numFmt numFmtId="166" formatCode="###0"/>
    <numFmt numFmtId="167" formatCode="0.00\ %"/>
    <numFmt numFmtId="168" formatCode="0.0"/>
    <numFmt numFmtId="169" formatCode="#,##0.0"/>
    <numFmt numFmtId="170" formatCode="0.0%"/>
    <numFmt numFmtId="171" formatCode="\+###,###"/>
    <numFmt numFmtId="172" formatCode="###0;###0"/>
    <numFmt numFmtId="173" formatCode="#\ ###\ ##0;\-#\ ###\ ##0;\-;@"/>
    <numFmt numFmtId="174" formatCode="###\ ###\ \ \ ;\-###\ ###\ \ \ ;\-\ \ \ ;@\ *."/>
    <numFmt numFmtId="175" formatCode="_-* #,##0.00\ _€_-;\-* #,##0.00\ _€_-;_-* &quot;-&quot;??\ _€_-;_-@_-"/>
  </numFmts>
  <fonts count="151">
    <font>
      <sz val="11"/>
      <color theme="1"/>
      <name val="Arial"/>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charset val="1"/>
    </font>
    <font>
      <sz val="11"/>
      <color theme="1"/>
      <name val="Calibri"/>
      <family val="2"/>
      <charset val="1"/>
    </font>
    <font>
      <sz val="10"/>
      <name val="Arial"/>
      <family val="2"/>
      <charset val="1"/>
    </font>
    <font>
      <sz val="10"/>
      <color theme="1"/>
      <name val="MetaNormalLF-Roman"/>
      <family val="2"/>
      <charset val="1"/>
    </font>
    <font>
      <sz val="10"/>
      <color theme="1"/>
      <name val="Arial"/>
      <family val="2"/>
      <charset val="1"/>
    </font>
    <font>
      <sz val="11"/>
      <color rgb="FF000000"/>
      <name val="Calibri"/>
      <family val="2"/>
      <charset val="1"/>
    </font>
    <font>
      <sz val="9.5"/>
      <color rgb="FF000000"/>
      <name val="Arial"/>
      <family val="2"/>
    </font>
    <font>
      <sz val="10"/>
      <name val="MetaNormalLF-Roman"/>
      <family val="2"/>
      <charset val="1"/>
    </font>
    <font>
      <sz val="10"/>
      <name val="MetaNormalLF-Roman"/>
      <charset val="1"/>
    </font>
    <font>
      <sz val="12"/>
      <color theme="1"/>
      <name val="Calibri"/>
      <family val="2"/>
      <charset val="1"/>
    </font>
    <font>
      <b/>
      <sz val="16"/>
      <color theme="1"/>
      <name val="Calibri"/>
      <family val="2"/>
      <charset val="1"/>
    </font>
    <font>
      <b/>
      <sz val="12"/>
      <color theme="0"/>
      <name val="Calibri"/>
      <family val="2"/>
      <charset val="1"/>
    </font>
    <font>
      <b/>
      <sz val="11"/>
      <color theme="0"/>
      <name val="Calibri"/>
      <family val="2"/>
      <charset val="1"/>
    </font>
    <font>
      <sz val="10"/>
      <name val="Calibri"/>
      <family val="2"/>
      <charset val="1"/>
    </font>
    <font>
      <sz val="10"/>
      <color theme="4" tint="-0.499984740745262"/>
      <name val="Calibri"/>
      <family val="2"/>
      <charset val="1"/>
    </font>
    <font>
      <u/>
      <sz val="10"/>
      <color rgb="FF0070C0"/>
      <name val="Calibri"/>
      <family val="2"/>
      <charset val="1"/>
    </font>
    <font>
      <u/>
      <sz val="11"/>
      <color theme="10"/>
      <name val="Arial"/>
      <family val="2"/>
      <charset val="1"/>
    </font>
    <font>
      <sz val="10"/>
      <color theme="1"/>
      <name val="Calibri"/>
      <family val="2"/>
      <charset val="1"/>
    </font>
    <font>
      <b/>
      <sz val="11"/>
      <color theme="1"/>
      <name val="Calibri"/>
      <family val="2"/>
      <charset val="1"/>
    </font>
    <font>
      <u/>
      <sz val="11"/>
      <color rgb="FF0070C0"/>
      <name val="Calibri"/>
      <family val="2"/>
      <charset val="1"/>
    </font>
    <font>
      <b/>
      <sz val="18"/>
      <color theme="0"/>
      <name val="Calibri"/>
      <family val="2"/>
      <charset val="1"/>
    </font>
    <font>
      <u/>
      <sz val="10"/>
      <name val="Calibri"/>
      <family val="2"/>
      <charset val="1"/>
    </font>
    <font>
      <b/>
      <sz val="11"/>
      <name val="Calibri"/>
      <family val="2"/>
      <charset val="1"/>
    </font>
    <font>
      <b/>
      <vertAlign val="superscript"/>
      <sz val="11"/>
      <name val="Calibri"/>
      <family val="2"/>
      <charset val="1"/>
    </font>
    <font>
      <sz val="11"/>
      <name val="Calibri"/>
      <family val="2"/>
      <charset val="1"/>
    </font>
    <font>
      <sz val="9"/>
      <color rgb="FF000000"/>
      <name val="Calibri"/>
      <family val="2"/>
      <charset val="1"/>
    </font>
    <font>
      <sz val="9"/>
      <color rgb="FF010205"/>
      <name val="Calibri"/>
      <family val="2"/>
      <charset val="1"/>
    </font>
    <font>
      <vertAlign val="superscript"/>
      <sz val="8.5"/>
      <color theme="1"/>
      <name val="Calibri"/>
      <family val="2"/>
      <charset val="1"/>
    </font>
    <font>
      <sz val="8.5"/>
      <color theme="1"/>
      <name val="Calibri"/>
      <family val="2"/>
      <charset val="1"/>
    </font>
    <font>
      <sz val="8.5"/>
      <name val="Calibri"/>
      <family val="2"/>
      <charset val="1"/>
    </font>
    <font>
      <sz val="9"/>
      <color rgb="FF264A60"/>
      <name val="Calibri"/>
      <family val="2"/>
      <charset val="1"/>
    </font>
    <font>
      <sz val="8.5"/>
      <color rgb="FFFF0000"/>
      <name val="Calibri"/>
      <family val="2"/>
      <charset val="1"/>
    </font>
    <font>
      <vertAlign val="superscript"/>
      <sz val="8.5"/>
      <name val="Calibri"/>
      <family val="2"/>
      <charset val="1"/>
    </font>
    <font>
      <sz val="9"/>
      <color theme="0"/>
      <name val="Calibri"/>
      <family val="2"/>
      <charset val="1"/>
    </font>
    <font>
      <sz val="8.5"/>
      <color rgb="FF000000"/>
      <name val="Calibri"/>
      <family val="2"/>
      <charset val="1"/>
    </font>
    <font>
      <sz val="11"/>
      <color theme="0"/>
      <name val="Calibri"/>
      <family val="2"/>
      <charset val="1"/>
    </font>
    <font>
      <i/>
      <sz val="10"/>
      <name val="Calibri"/>
      <family val="2"/>
      <charset val="1"/>
    </font>
    <font>
      <sz val="9"/>
      <color theme="1"/>
      <name val="Calibri"/>
      <family val="2"/>
      <charset val="1"/>
    </font>
    <font>
      <b/>
      <sz val="11"/>
      <color rgb="FF010205"/>
      <name val="Calibri"/>
      <family val="2"/>
      <charset val="1"/>
    </font>
    <font>
      <b/>
      <vertAlign val="superscript"/>
      <sz val="11"/>
      <color rgb="FF010205"/>
      <name val="Calibri"/>
      <family val="2"/>
      <charset val="1"/>
    </font>
    <font>
      <vertAlign val="superscript"/>
      <sz val="8.5"/>
      <color rgb="FF000000"/>
      <name val="Calibri"/>
      <family val="2"/>
      <charset val="1"/>
    </font>
    <font>
      <sz val="8"/>
      <color rgb="FF000000"/>
      <name val="Calibri"/>
      <family val="2"/>
      <charset val="1"/>
    </font>
    <font>
      <sz val="9"/>
      <color rgb="FF666699"/>
      <name val="Calibri"/>
      <family val="2"/>
      <charset val="1"/>
    </font>
    <font>
      <vertAlign val="superscript"/>
      <sz val="9"/>
      <color rgb="FF000000"/>
      <name val="Calibri"/>
      <family val="2"/>
      <charset val="1"/>
    </font>
    <font>
      <sz val="9"/>
      <name val="Calibri"/>
      <family val="2"/>
      <charset val="1"/>
    </font>
    <font>
      <b/>
      <sz val="18"/>
      <color rgb="FFFFFFFF"/>
      <name val="Calibri"/>
      <family val="2"/>
      <charset val="1"/>
    </font>
    <font>
      <b/>
      <sz val="11"/>
      <color rgb="FF000000"/>
      <name val="Calibri"/>
      <family val="2"/>
      <charset val="1"/>
    </font>
    <font>
      <u/>
      <sz val="11"/>
      <color rgb="FF0000FF"/>
      <name val="Calibri"/>
      <family val="2"/>
      <charset val="1"/>
    </font>
    <font>
      <vertAlign val="superscript"/>
      <sz val="9"/>
      <name val="Calibri"/>
      <family val="2"/>
      <charset val="1"/>
    </font>
    <font>
      <sz val="11"/>
      <color rgb="FFFF0000"/>
      <name val="Calibri"/>
      <family val="2"/>
      <charset val="1"/>
    </font>
    <font>
      <sz val="11"/>
      <color theme="1"/>
      <name val="Arial"/>
      <family val="2"/>
      <charset val="1"/>
    </font>
    <font>
      <sz val="11"/>
      <color rgb="FFFF0000"/>
      <name val="Arial"/>
      <family val="2"/>
      <charset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MetaNormalLF-Roman"/>
      <family val="2"/>
    </font>
    <font>
      <u/>
      <sz val="10"/>
      <color indexed="12"/>
      <name val="MetaNormalLF-Roman"/>
    </font>
    <font>
      <sz val="10"/>
      <name val="MetaNormalLF-Roman"/>
      <family val="2"/>
    </font>
    <font>
      <u/>
      <sz val="10"/>
      <color indexed="12"/>
      <name val="Arial"/>
      <family val="2"/>
    </font>
    <font>
      <sz val="11"/>
      <name val="Arial"/>
      <family val="2"/>
    </font>
    <font>
      <sz val="8"/>
      <name val="Arial"/>
      <family val="2"/>
    </font>
    <font>
      <sz val="9"/>
      <name val="Arial"/>
      <family val="2"/>
    </font>
    <font>
      <u/>
      <sz val="10"/>
      <color theme="10"/>
      <name val="Arial"/>
      <family val="2"/>
    </font>
    <font>
      <b/>
      <sz val="18"/>
      <color theme="3"/>
      <name val="Cambria"/>
      <family val="2"/>
      <scheme val="maj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0"/>
      <name val="Arial"/>
      <family val="2"/>
    </font>
    <font>
      <sz val="10"/>
      <color theme="1"/>
      <name val="MetaNormalLF-Roman"/>
      <family val="2"/>
    </font>
    <font>
      <b/>
      <sz val="10"/>
      <color theme="1"/>
      <name val="MetaNormalLF-Roman"/>
      <family val="2"/>
    </font>
    <font>
      <sz val="10"/>
      <color theme="0"/>
      <name val="MetaNormalLF-Roman"/>
      <family val="2"/>
    </font>
    <font>
      <b/>
      <sz val="10"/>
      <color rgb="FF3F3F3F"/>
      <name val="MetaNormalLF-Roman"/>
      <family val="2"/>
    </font>
    <font>
      <b/>
      <sz val="10"/>
      <color rgb="FFFA7D00"/>
      <name val="MetaNormalLF-Roman"/>
      <family val="2"/>
    </font>
    <font>
      <sz val="10"/>
      <color rgb="FF3F3F76"/>
      <name val="MetaNormalLF-Roman"/>
      <family val="2"/>
    </font>
    <font>
      <i/>
      <sz val="10"/>
      <color rgb="FF7F7F7F"/>
      <name val="MetaNormalLF-Roman"/>
      <family val="2"/>
    </font>
    <font>
      <sz val="10"/>
      <color rgb="FF006100"/>
      <name val="MetaNormalLF-Roman"/>
      <family val="2"/>
    </font>
    <font>
      <sz val="10"/>
      <color rgb="FF9C6500"/>
      <name val="MetaNormalLF-Roman"/>
      <family val="2"/>
    </font>
    <font>
      <sz val="10"/>
      <color rgb="FF9C0006"/>
      <name val="MetaNormalLF-Roman"/>
      <family val="2"/>
    </font>
    <font>
      <sz val="12"/>
      <name val="Arial MT"/>
    </font>
    <font>
      <sz val="12"/>
      <name val="Arial"/>
      <family val="2"/>
    </font>
    <font>
      <b/>
      <sz val="15"/>
      <color theme="3"/>
      <name val="MetaNormalLF-Roman"/>
      <family val="2"/>
    </font>
    <font>
      <b/>
      <sz val="13"/>
      <color theme="3"/>
      <name val="MetaNormalLF-Roman"/>
      <family val="2"/>
    </font>
    <font>
      <b/>
      <sz val="11"/>
      <color theme="3"/>
      <name val="MetaNormalLF-Roman"/>
      <family val="2"/>
    </font>
    <font>
      <sz val="10"/>
      <color rgb="FFFA7D00"/>
      <name val="MetaNormalLF-Roman"/>
      <family val="2"/>
    </font>
    <font>
      <sz val="10"/>
      <color rgb="FFFF0000"/>
      <name val="MetaNormalLF-Roman"/>
      <family val="2"/>
    </font>
    <font>
      <b/>
      <sz val="10"/>
      <color theme="0"/>
      <name val="MetaNormalLF-Roman"/>
      <family val="2"/>
    </font>
    <font>
      <u/>
      <sz val="10"/>
      <color indexed="12"/>
      <name val="MS Sans Serif"/>
      <family val="2"/>
    </font>
    <font>
      <sz val="9"/>
      <color indexed="12"/>
      <name val="Arial"/>
      <family val="2"/>
    </font>
    <font>
      <u/>
      <sz val="12"/>
      <color indexed="12"/>
      <name val="MetaNormalLF-Roman"/>
      <family val="2"/>
    </font>
    <font>
      <u/>
      <sz val="10"/>
      <color indexed="12"/>
      <name val="MetaNormalLF-Roman"/>
      <family val="2"/>
    </font>
    <font>
      <u/>
      <sz val="11"/>
      <color theme="10"/>
      <name val="Calibri"/>
      <family val="2"/>
      <scheme val="minor"/>
    </font>
    <font>
      <sz val="12"/>
      <name val="MetaNormalLF-Roman"/>
    </font>
    <font>
      <sz val="10"/>
      <name val="MetaNormalLF-Roman"/>
    </font>
    <font>
      <sz val="11"/>
      <color rgb="FF9C6500"/>
      <name val="Calibri"/>
      <family val="2"/>
      <scheme val="minor"/>
    </font>
    <font>
      <sz val="11"/>
      <color indexed="8"/>
      <name val="Calibri"/>
      <family val="2"/>
    </font>
    <font>
      <sz val="11"/>
      <color indexed="9"/>
      <name val="Calibri"/>
      <family val="2"/>
    </font>
    <font>
      <sz val="8"/>
      <color theme="1"/>
      <name val="Arial"/>
      <family val="2"/>
    </font>
    <font>
      <sz val="9"/>
      <color theme="1"/>
      <name val="Arial"/>
      <family val="2"/>
    </font>
    <font>
      <sz val="11"/>
      <color theme="1"/>
      <name val="Arial"/>
      <family val="2"/>
    </font>
    <font>
      <sz val="9.5"/>
      <color rgb="FF000000"/>
      <name val="Albany AMT"/>
    </font>
    <font>
      <sz val="8"/>
      <color rgb="FF000000"/>
      <name val="Courier"/>
      <family val="3"/>
    </font>
    <font>
      <sz val="10"/>
      <name val="MS Sans Serif"/>
      <family val="2"/>
    </font>
    <font>
      <sz val="12"/>
      <color rgb="FF000000"/>
      <name val="Helvetica"/>
      <family val="2"/>
    </font>
    <font>
      <sz val="8"/>
      <color rgb="FF000000"/>
      <name val="Courier"/>
    </font>
    <font>
      <u/>
      <sz val="10"/>
      <color rgb="FF006298"/>
      <name val="Arial"/>
      <family val="2"/>
    </font>
    <font>
      <sz val="12"/>
      <color indexed="12"/>
      <name val="MetaNormalLF-Roman"/>
      <family val="2"/>
    </font>
    <font>
      <sz val="9.5"/>
      <color rgb="FF000000"/>
      <name val="Albany AMT"/>
      <family val="2"/>
    </font>
    <font>
      <sz val="10"/>
      <color indexed="8"/>
      <name val="Arial"/>
      <family val="2"/>
    </font>
    <font>
      <sz val="12"/>
      <color rgb="FF000000"/>
      <name val="Helvetica"/>
    </font>
    <font>
      <sz val="12"/>
      <color theme="1"/>
      <name val="Calibri"/>
      <family val="2"/>
      <scheme val="minor"/>
    </font>
    <font>
      <b/>
      <sz val="18"/>
      <color theme="0"/>
      <name val="Calibri"/>
      <family val="2"/>
      <scheme val="minor"/>
    </font>
    <font>
      <b/>
      <sz val="11"/>
      <name val="Calibri"/>
      <family val="2"/>
      <scheme val="minor"/>
    </font>
    <font>
      <b/>
      <vertAlign val="superscript"/>
      <sz val="11"/>
      <name val="Calibri"/>
      <family val="2"/>
      <scheme val="minor"/>
    </font>
    <font>
      <sz val="11"/>
      <name val="Calibri"/>
      <family val="2"/>
      <scheme val="minor"/>
    </font>
    <font>
      <sz val="9"/>
      <name val="Calibri"/>
      <family val="2"/>
      <scheme val="minor"/>
    </font>
    <font>
      <sz val="8.5"/>
      <name val="Calibri"/>
      <family val="2"/>
      <scheme val="minor"/>
    </font>
    <font>
      <vertAlign val="superscript"/>
      <sz val="8.5"/>
      <name val="Calibri"/>
      <family val="2"/>
      <scheme val="minor"/>
    </font>
    <font>
      <u/>
      <sz val="10"/>
      <name val="Calibri"/>
      <family val="2"/>
      <scheme val="minor"/>
    </font>
  </fonts>
  <fills count="60">
    <fill>
      <patternFill patternType="none"/>
    </fill>
    <fill>
      <patternFill patternType="gray125"/>
    </fill>
    <fill>
      <patternFill patternType="solid">
        <fgColor theme="0"/>
        <bgColor rgb="FFF2F2F2"/>
      </patternFill>
    </fill>
    <fill>
      <patternFill patternType="solid">
        <fgColor rgb="FFEEECE1"/>
        <bgColor rgb="FFF2F2F2"/>
      </patternFill>
    </fill>
    <fill>
      <patternFill patternType="solid">
        <fgColor theme="0" tint="-0.34998626667073579"/>
        <bgColor rgb="FFA59D97"/>
      </patternFill>
    </fill>
    <fill>
      <patternFill patternType="solid">
        <fgColor theme="0" tint="-4.9775688955351421E-2"/>
        <bgColor rgb="FFEEECE1"/>
      </patternFill>
    </fill>
    <fill>
      <patternFill patternType="solid">
        <fgColor rgb="FFD9D9D9"/>
        <bgColor rgb="FFC5D9F1"/>
      </patternFill>
    </fill>
    <fill>
      <patternFill patternType="solid">
        <fgColor rgb="FFA59D97"/>
        <bgColor rgb="FFA6A6A6"/>
      </patternFill>
    </fill>
    <fill>
      <patternFill patternType="solid">
        <fgColor rgb="FFEB9128"/>
        <bgColor rgb="FFFF8080"/>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9FAFB"/>
        <bgColor indexed="64"/>
      </patternFill>
    </fill>
    <fill>
      <patternFill patternType="solid">
        <fgColor indexed="22"/>
        <bgColor indexed="64"/>
      </patternFill>
    </fill>
    <fill>
      <patternFill patternType="solid">
        <fgColor rgb="FFA59D97"/>
        <bgColor indexed="64"/>
      </patternFill>
    </fill>
    <fill>
      <patternFill patternType="solid">
        <fgColor rgb="FFEB9128"/>
        <bgColor indexed="64"/>
      </patternFill>
    </fill>
    <fill>
      <patternFill patternType="solid">
        <fgColor theme="0" tint="-4.9989318521683403E-2"/>
        <bgColor indexed="64"/>
      </patternFill>
    </fill>
  </fills>
  <borders count="84">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CF005C"/>
      </left>
      <right/>
      <top/>
      <bottom style="medium">
        <color auto="1"/>
      </bottom>
      <diagonal/>
    </border>
    <border>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auto="1"/>
      </left>
      <right style="medium">
        <color auto="1"/>
      </right>
      <top style="thin">
        <color auto="1"/>
      </top>
      <bottom/>
      <diagonal/>
    </border>
  </borders>
  <cellStyleXfs count="2838">
    <xf numFmtId="0" fontId="0" fillId="0" borderId="0"/>
    <xf numFmtId="165" fontId="58" fillId="0" borderId="0" applyBorder="0" applyProtection="0"/>
    <xf numFmtId="0" fontId="24" fillId="0" borderId="0" applyBorder="0" applyProtection="0"/>
    <xf numFmtId="0" fontId="8" fillId="0" borderId="0" applyBorder="0" applyProtection="0"/>
    <xf numFmtId="164" fontId="58" fillId="0" borderId="0" applyBorder="0" applyProtection="0"/>
    <xf numFmtId="0" fontId="8" fillId="0" borderId="0" applyBorder="0" applyProtection="0"/>
    <xf numFmtId="0" fontId="9" fillId="0" borderId="0"/>
    <xf numFmtId="0" fontId="9" fillId="0" borderId="0"/>
    <xf numFmtId="0" fontId="9" fillId="0" borderId="0"/>
    <xf numFmtId="0" fontId="9" fillId="0" borderId="0"/>
    <xf numFmtId="0" fontId="9" fillId="0" borderId="0"/>
    <xf numFmtId="0" fontId="9" fillId="0" borderId="0"/>
    <xf numFmtId="165" fontId="58" fillId="0" borderId="0" applyBorder="0" applyProtection="0"/>
    <xf numFmtId="165" fontId="58" fillId="0" borderId="0" applyBorder="0" applyProtection="0"/>
    <xf numFmtId="165" fontId="58" fillId="0" borderId="0" applyBorder="0" applyProtection="0"/>
    <xf numFmtId="165" fontId="58" fillId="0" borderId="0" applyBorder="0" applyProtection="0"/>
    <xf numFmtId="165" fontId="58" fillId="0" borderId="0" applyBorder="0" applyProtection="0"/>
    <xf numFmtId="0" fontId="10" fillId="0" borderId="0"/>
    <xf numFmtId="0" fontId="10"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3"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0" fillId="0" borderId="0"/>
    <xf numFmtId="0" fontId="12" fillId="0" borderId="0"/>
    <xf numFmtId="0" fontId="9" fillId="0" borderId="0"/>
    <xf numFmtId="0" fontId="14" fillId="0" borderId="0"/>
    <xf numFmtId="0" fontId="14" fillId="0" borderId="0"/>
    <xf numFmtId="0" fontId="58" fillId="0" borderId="0"/>
    <xf numFmtId="0" fontId="15" fillId="0" borderId="0"/>
    <xf numFmtId="0" fontId="9" fillId="0" borderId="0"/>
    <xf numFmtId="0" fontId="58" fillId="0" borderId="0"/>
    <xf numFmtId="0" fontId="16" fillId="0" borderId="0"/>
    <xf numFmtId="0" fontId="14" fillId="0" borderId="0"/>
    <xf numFmtId="0" fontId="10" fillId="0" borderId="0"/>
    <xf numFmtId="0" fontId="10" fillId="0" borderId="0"/>
    <xf numFmtId="0" fontId="10" fillId="0" borderId="0"/>
    <xf numFmtId="0" fontId="14" fillId="0" borderId="0"/>
    <xf numFmtId="0" fontId="10" fillId="0" borderId="0"/>
    <xf numFmtId="0" fontId="58"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6" fillId="0" borderId="0"/>
    <xf numFmtId="0" fontId="6" fillId="0" borderId="0"/>
    <xf numFmtId="0" fontId="5" fillId="0" borderId="0"/>
    <xf numFmtId="0" fontId="60" fillId="0" borderId="71" applyNumberFormat="0" applyFill="0" applyAlignment="0" applyProtection="0"/>
    <xf numFmtId="0" fontId="61" fillId="0" borderId="72" applyNumberFormat="0" applyFill="0" applyAlignment="0" applyProtection="0"/>
    <xf numFmtId="0" fontId="62" fillId="0" borderId="73" applyNumberFormat="0" applyFill="0" applyAlignment="0" applyProtection="0"/>
    <xf numFmtId="0" fontId="62" fillId="0" borderId="0" applyNumberFormat="0" applyFill="0" applyBorder="0" applyAlignment="0" applyProtection="0"/>
    <xf numFmtId="0" fontId="63" fillId="10" borderId="0" applyNumberFormat="0" applyBorder="0" applyAlignment="0" applyProtection="0"/>
    <xf numFmtId="0" fontId="64" fillId="11" borderId="0" applyNumberFormat="0" applyBorder="0" applyAlignment="0" applyProtection="0"/>
    <xf numFmtId="0" fontId="65" fillId="13" borderId="74" applyNumberFormat="0" applyAlignment="0" applyProtection="0"/>
    <xf numFmtId="0" fontId="66" fillId="14" borderId="75" applyNumberFormat="0" applyAlignment="0" applyProtection="0"/>
    <xf numFmtId="0" fontId="67" fillId="14" borderId="74" applyNumberFormat="0" applyAlignment="0" applyProtection="0"/>
    <xf numFmtId="0" fontId="68" fillId="0" borderId="76" applyNumberFormat="0" applyFill="0" applyAlignment="0" applyProtection="0"/>
    <xf numFmtId="0" fontId="69" fillId="15" borderId="77" applyNumberFormat="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0" borderId="79" applyNumberFormat="0" applyFill="0" applyAlignment="0" applyProtection="0"/>
    <xf numFmtId="0" fontId="7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3"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3"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0" borderId="0"/>
    <xf numFmtId="0" fontId="76" fillId="0" borderId="0" applyNumberFormat="0" applyFill="0" applyBorder="0" applyAlignment="0" applyProtection="0">
      <alignment vertical="top"/>
      <protection locked="0"/>
    </xf>
    <xf numFmtId="0" fontId="74" fillId="0" borderId="0"/>
    <xf numFmtId="0" fontId="78" fillId="0" borderId="0" applyNumberFormat="0" applyFill="0" applyBorder="0" applyAlignment="0" applyProtection="0">
      <alignment vertical="top"/>
      <protection locked="0"/>
    </xf>
    <xf numFmtId="0" fontId="74" fillId="0" borderId="0"/>
    <xf numFmtId="0" fontId="4" fillId="0" borderId="0"/>
    <xf numFmtId="0" fontId="79" fillId="0" borderId="0"/>
    <xf numFmtId="0" fontId="74" fillId="0" borderId="0"/>
    <xf numFmtId="44" fontId="74" fillId="0" borderId="0" applyFont="0" applyFill="0" applyBorder="0" applyAlignment="0" applyProtection="0"/>
    <xf numFmtId="0" fontId="80" fillId="0" borderId="0"/>
    <xf numFmtId="0" fontId="74" fillId="0" borderId="0"/>
    <xf numFmtId="0" fontId="74" fillId="0" borderId="0"/>
    <xf numFmtId="0" fontId="79" fillId="0" borderId="0"/>
    <xf numFmtId="0" fontId="74" fillId="0" borderId="0"/>
    <xf numFmtId="0" fontId="74" fillId="0" borderId="0"/>
    <xf numFmtId="0" fontId="82" fillId="0" borderId="0" applyNumberFormat="0" applyFill="0" applyBorder="0" applyAlignment="0" applyProtection="0"/>
    <xf numFmtId="0" fontId="81" fillId="0" borderId="0"/>
    <xf numFmtId="0" fontId="81" fillId="0" borderId="0"/>
    <xf numFmtId="0" fontId="78"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xf numFmtId="0" fontId="85" fillId="0" borderId="71" applyNumberFormat="0" applyFill="0" applyAlignment="0" applyProtection="0"/>
    <xf numFmtId="0" fontId="86" fillId="0" borderId="72" applyNumberFormat="0" applyFill="0" applyAlignment="0" applyProtection="0"/>
    <xf numFmtId="0" fontId="87" fillId="0" borderId="73" applyNumberFormat="0" applyFill="0" applyAlignment="0" applyProtection="0"/>
    <xf numFmtId="0" fontId="87" fillId="0" borderId="0" applyNumberFormat="0" applyFill="0" applyBorder="0" applyAlignment="0" applyProtection="0"/>
    <xf numFmtId="0" fontId="88" fillId="10" borderId="0" applyNumberFormat="0" applyBorder="0" applyAlignment="0" applyProtection="0"/>
    <xf numFmtId="0" fontId="89" fillId="11" borderId="0" applyNumberFormat="0" applyBorder="0" applyAlignment="0" applyProtection="0"/>
    <xf numFmtId="0" fontId="90" fillId="12" borderId="0" applyNumberFormat="0" applyBorder="0" applyAlignment="0" applyProtection="0"/>
    <xf numFmtId="0" fontId="91" fillId="13" borderId="74" applyNumberFormat="0" applyAlignment="0" applyProtection="0"/>
    <xf numFmtId="0" fontId="92" fillId="14" borderId="75" applyNumberFormat="0" applyAlignment="0" applyProtection="0"/>
    <xf numFmtId="0" fontId="93" fillId="14" borderId="74" applyNumberFormat="0" applyAlignment="0" applyProtection="0"/>
    <xf numFmtId="0" fontId="94" fillId="0" borderId="76" applyNumberFormat="0" applyFill="0" applyAlignment="0" applyProtection="0"/>
    <xf numFmtId="0" fontId="95" fillId="15" borderId="77" applyNumberFormat="0" applyAlignment="0" applyProtection="0"/>
    <xf numFmtId="0" fontId="96" fillId="0" borderId="0" applyNumberFormat="0" applyFill="0" applyBorder="0" applyAlignment="0" applyProtection="0"/>
    <xf numFmtId="0" fontId="84" fillId="16" borderId="78" applyNumberFormat="0" applyFont="0" applyAlignment="0" applyProtection="0"/>
    <xf numFmtId="0" fontId="97" fillId="0" borderId="0" applyNumberFormat="0" applyFill="0" applyBorder="0" applyAlignment="0" applyProtection="0"/>
    <xf numFmtId="0" fontId="98" fillId="0" borderId="79" applyNumberFormat="0" applyFill="0" applyAlignment="0" applyProtection="0"/>
    <xf numFmtId="0" fontId="99"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99" fillId="20" borderId="0" applyNumberFormat="0" applyBorder="0" applyAlignment="0" applyProtection="0"/>
    <xf numFmtId="0" fontId="99" fillId="21"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99" fillId="24" borderId="0" applyNumberFormat="0" applyBorder="0" applyAlignment="0" applyProtection="0"/>
    <xf numFmtId="0" fontId="99" fillId="25" borderId="0" applyNumberFormat="0" applyBorder="0" applyAlignment="0" applyProtection="0"/>
    <xf numFmtId="0" fontId="84" fillId="26" borderId="0" applyNumberFormat="0" applyBorder="0" applyAlignment="0" applyProtection="0"/>
    <xf numFmtId="0" fontId="84" fillId="27" borderId="0" applyNumberFormat="0" applyBorder="0" applyAlignment="0" applyProtection="0"/>
    <xf numFmtId="0" fontId="99" fillId="28" borderId="0" applyNumberFormat="0" applyBorder="0" applyAlignment="0" applyProtection="0"/>
    <xf numFmtId="0" fontId="99" fillId="29" borderId="0" applyNumberFormat="0" applyBorder="0" applyAlignment="0" applyProtection="0"/>
    <xf numFmtId="0" fontId="84" fillId="30" borderId="0" applyNumberFormat="0" applyBorder="0" applyAlignment="0" applyProtection="0"/>
    <xf numFmtId="0" fontId="84" fillId="31" borderId="0" applyNumberFormat="0" applyBorder="0" applyAlignment="0" applyProtection="0"/>
    <xf numFmtId="0" fontId="99" fillId="32" borderId="0" applyNumberFormat="0" applyBorder="0" applyAlignment="0" applyProtection="0"/>
    <xf numFmtId="0" fontId="99" fillId="33" borderId="0" applyNumberFormat="0" applyBorder="0" applyAlignment="0" applyProtection="0"/>
    <xf numFmtId="0" fontId="84" fillId="34" borderId="0" applyNumberFormat="0" applyBorder="0" applyAlignment="0" applyProtection="0"/>
    <xf numFmtId="0" fontId="84" fillId="35" borderId="0" applyNumberFormat="0" applyBorder="0" applyAlignment="0" applyProtection="0"/>
    <xf numFmtId="0" fontId="99" fillId="36" borderId="0" applyNumberFormat="0" applyBorder="0" applyAlignment="0" applyProtection="0"/>
    <xf numFmtId="0" fontId="99" fillId="37" borderId="0" applyNumberFormat="0" applyBorder="0" applyAlignment="0" applyProtection="0"/>
    <xf numFmtId="0" fontId="84" fillId="38" borderId="0" applyNumberFormat="0" applyBorder="0" applyAlignment="0" applyProtection="0"/>
    <xf numFmtId="0" fontId="84" fillId="39" borderId="0" applyNumberFormat="0" applyBorder="0" applyAlignment="0" applyProtection="0"/>
    <xf numFmtId="0" fontId="99" fillId="40" borderId="0" applyNumberFormat="0" applyBorder="0" applyAlignment="0" applyProtection="0"/>
    <xf numFmtId="0" fontId="80" fillId="0" borderId="0">
      <alignment vertical="center"/>
    </xf>
    <xf numFmtId="0" fontId="74" fillId="0" borderId="0"/>
    <xf numFmtId="174" fontId="80" fillId="0" borderId="0">
      <alignment vertical="center"/>
    </xf>
    <xf numFmtId="0" fontId="80" fillId="0" borderId="0">
      <alignment vertical="center"/>
    </xf>
    <xf numFmtId="174" fontId="80" fillId="0" borderId="0">
      <alignment vertical="center"/>
    </xf>
    <xf numFmtId="0" fontId="100" fillId="0" borderId="0">
      <alignment vertical="center"/>
    </xf>
    <xf numFmtId="0" fontId="77" fillId="0" borderId="0"/>
    <xf numFmtId="0" fontId="101" fillId="0" borderId="0"/>
    <xf numFmtId="0" fontId="101"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3" fillId="20" borderId="0" applyNumberFormat="0" applyBorder="0" applyAlignment="0" applyProtection="0"/>
    <xf numFmtId="0" fontId="103" fillId="24" borderId="0" applyNumberFormat="0" applyBorder="0" applyAlignment="0" applyProtection="0"/>
    <xf numFmtId="0" fontId="103" fillId="28" borderId="0" applyNumberFormat="0" applyBorder="0" applyAlignment="0" applyProtection="0"/>
    <xf numFmtId="0" fontId="103" fillId="32" borderId="0" applyNumberFormat="0" applyBorder="0" applyAlignment="0" applyProtection="0"/>
    <xf numFmtId="0" fontId="103" fillId="36" borderId="0" applyNumberFormat="0" applyBorder="0" applyAlignment="0" applyProtection="0"/>
    <xf numFmtId="0" fontId="103" fillId="40" borderId="0" applyNumberFormat="0" applyBorder="0" applyAlignment="0" applyProtection="0"/>
    <xf numFmtId="0" fontId="103" fillId="17" borderId="0" applyNumberFormat="0" applyBorder="0" applyAlignment="0" applyProtection="0"/>
    <xf numFmtId="0" fontId="103" fillId="21" borderId="0" applyNumberFormat="0" applyBorder="0" applyAlignment="0" applyProtection="0"/>
    <xf numFmtId="0" fontId="103" fillId="25" borderId="0" applyNumberFormat="0" applyBorder="0" applyAlignment="0" applyProtection="0"/>
    <xf numFmtId="0" fontId="103" fillId="29" borderId="0" applyNumberFormat="0" applyBorder="0" applyAlignment="0" applyProtection="0"/>
    <xf numFmtId="0" fontId="103" fillId="33" borderId="0" applyNumberFormat="0" applyBorder="0" applyAlignment="0" applyProtection="0"/>
    <xf numFmtId="0" fontId="103" fillId="37" borderId="0" applyNumberFormat="0" applyBorder="0" applyAlignment="0" applyProtection="0"/>
    <xf numFmtId="0" fontId="104" fillId="14" borderId="75" applyNumberFormat="0" applyAlignment="0" applyProtection="0"/>
    <xf numFmtId="0" fontId="105" fillId="14" borderId="74" applyNumberFormat="0" applyAlignment="0" applyProtection="0"/>
    <xf numFmtId="0" fontId="106" fillId="13" borderId="74" applyNumberFormat="0" applyAlignment="0" applyProtection="0"/>
    <xf numFmtId="0" fontId="102" fillId="0" borderId="79" applyNumberFormat="0" applyFill="0" applyAlignment="0" applyProtection="0"/>
    <xf numFmtId="0" fontId="107" fillId="0" borderId="0" applyNumberFormat="0" applyFill="0" applyBorder="0" applyAlignment="0" applyProtection="0"/>
    <xf numFmtId="0" fontId="108" fillId="10" borderId="0" applyNumberFormat="0" applyBorder="0" applyAlignment="0" applyProtection="0"/>
    <xf numFmtId="0" fontId="78" fillId="0" borderId="0" applyNumberFormat="0" applyFill="0" applyBorder="0" applyAlignment="0" applyProtection="0">
      <alignment vertical="top"/>
      <protection locked="0"/>
    </xf>
    <xf numFmtId="0" fontId="109" fillId="12" borderId="0" applyNumberFormat="0" applyBorder="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10" fillId="11" borderId="0" applyNumberFormat="0" applyBorder="0" applyAlignment="0" applyProtection="0"/>
    <xf numFmtId="0" fontId="75" fillId="0" borderId="0"/>
    <xf numFmtId="0" fontId="77" fillId="0" borderId="0"/>
    <xf numFmtId="0" fontId="101" fillId="0" borderId="0"/>
    <xf numFmtId="0" fontId="111" fillId="0" borderId="0"/>
    <xf numFmtId="0" fontId="112" fillId="0" borderId="0" applyProtection="0"/>
    <xf numFmtId="0" fontId="113" fillId="0" borderId="71" applyNumberFormat="0" applyFill="0" applyAlignment="0" applyProtection="0"/>
    <xf numFmtId="0" fontId="114" fillId="0" borderId="72" applyNumberFormat="0" applyFill="0" applyAlignment="0" applyProtection="0"/>
    <xf numFmtId="0" fontId="115" fillId="0" borderId="73" applyNumberFormat="0" applyFill="0" applyAlignment="0" applyProtection="0"/>
    <xf numFmtId="0" fontId="115" fillId="0" borderId="0" applyNumberFormat="0" applyFill="0" applyBorder="0" applyAlignment="0" applyProtection="0"/>
    <xf numFmtId="0" fontId="116" fillId="0" borderId="76" applyNumberFormat="0" applyFill="0" applyAlignment="0" applyProtection="0"/>
    <xf numFmtId="0" fontId="117" fillId="0" borderId="0" applyNumberFormat="0" applyFill="0" applyBorder="0" applyAlignment="0" applyProtection="0"/>
    <xf numFmtId="0" fontId="118" fillId="15" borderId="77" applyNumberFormat="0" applyAlignment="0" applyProtection="0"/>
    <xf numFmtId="0" fontId="84" fillId="0" borderId="0"/>
    <xf numFmtId="0" fontId="85" fillId="0" borderId="71" applyNumberFormat="0" applyFill="0" applyAlignment="0" applyProtection="0"/>
    <xf numFmtId="0" fontId="86" fillId="0" borderId="72" applyNumberFormat="0" applyFill="0" applyAlignment="0" applyProtection="0"/>
    <xf numFmtId="0" fontId="87" fillId="0" borderId="73" applyNumberFormat="0" applyFill="0" applyAlignment="0" applyProtection="0"/>
    <xf numFmtId="0" fontId="87" fillId="0" borderId="0" applyNumberFormat="0" applyFill="0" applyBorder="0" applyAlignment="0" applyProtection="0"/>
    <xf numFmtId="0" fontId="88" fillId="10" borderId="0" applyNumberFormat="0" applyBorder="0" applyAlignment="0" applyProtection="0"/>
    <xf numFmtId="0" fontId="89" fillId="11" borderId="0" applyNumberFormat="0" applyBorder="0" applyAlignment="0" applyProtection="0"/>
    <xf numFmtId="0" fontId="90" fillId="12" borderId="0" applyNumberFormat="0" applyBorder="0" applyAlignment="0" applyProtection="0"/>
    <xf numFmtId="0" fontId="91" fillId="13" borderId="74" applyNumberFormat="0" applyAlignment="0" applyProtection="0"/>
    <xf numFmtId="0" fontId="92" fillId="14" borderId="75" applyNumberFormat="0" applyAlignment="0" applyProtection="0"/>
    <xf numFmtId="0" fontId="93" fillId="14" borderId="74" applyNumberFormat="0" applyAlignment="0" applyProtection="0"/>
    <xf numFmtId="0" fontId="94" fillId="0" borderId="76" applyNumberFormat="0" applyFill="0" applyAlignment="0" applyProtection="0"/>
    <xf numFmtId="0" fontId="95" fillId="15" borderId="77" applyNumberFormat="0" applyAlignment="0" applyProtection="0"/>
    <xf numFmtId="0" fontId="96" fillId="0" borderId="0" applyNumberFormat="0" applyFill="0" applyBorder="0" applyAlignment="0" applyProtection="0"/>
    <xf numFmtId="0" fontId="84" fillId="16" borderId="78" applyNumberFormat="0" applyFont="0" applyAlignment="0" applyProtection="0"/>
    <xf numFmtId="0" fontId="97" fillId="0" borderId="0" applyNumberFormat="0" applyFill="0" applyBorder="0" applyAlignment="0" applyProtection="0"/>
    <xf numFmtId="0" fontId="98" fillId="0" borderId="79" applyNumberFormat="0" applyFill="0" applyAlignment="0" applyProtection="0"/>
    <xf numFmtId="0" fontId="99"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99" fillId="20" borderId="0" applyNumberFormat="0" applyBorder="0" applyAlignment="0" applyProtection="0"/>
    <xf numFmtId="0" fontId="99" fillId="21"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99" fillId="24" borderId="0" applyNumberFormat="0" applyBorder="0" applyAlignment="0" applyProtection="0"/>
    <xf numFmtId="0" fontId="99" fillId="25" borderId="0" applyNumberFormat="0" applyBorder="0" applyAlignment="0" applyProtection="0"/>
    <xf numFmtId="0" fontId="84" fillId="26" borderId="0" applyNumberFormat="0" applyBorder="0" applyAlignment="0" applyProtection="0"/>
    <xf numFmtId="0" fontId="84" fillId="27" borderId="0" applyNumberFormat="0" applyBorder="0" applyAlignment="0" applyProtection="0"/>
    <xf numFmtId="0" fontId="99" fillId="28" borderId="0" applyNumberFormat="0" applyBorder="0" applyAlignment="0" applyProtection="0"/>
    <xf numFmtId="0" fontId="99" fillId="29" borderId="0" applyNumberFormat="0" applyBorder="0" applyAlignment="0" applyProtection="0"/>
    <xf numFmtId="0" fontId="84" fillId="30" borderId="0" applyNumberFormat="0" applyBorder="0" applyAlignment="0" applyProtection="0"/>
    <xf numFmtId="0" fontId="84" fillId="31" borderId="0" applyNumberFormat="0" applyBorder="0" applyAlignment="0" applyProtection="0"/>
    <xf numFmtId="0" fontId="99" fillId="32" borderId="0" applyNumberFormat="0" applyBorder="0" applyAlignment="0" applyProtection="0"/>
    <xf numFmtId="0" fontId="99" fillId="33" borderId="0" applyNumberFormat="0" applyBorder="0" applyAlignment="0" applyProtection="0"/>
    <xf numFmtId="0" fontId="84" fillId="34" borderId="0" applyNumberFormat="0" applyBorder="0" applyAlignment="0" applyProtection="0"/>
    <xf numFmtId="0" fontId="84" fillId="35" borderId="0" applyNumberFormat="0" applyBorder="0" applyAlignment="0" applyProtection="0"/>
    <xf numFmtId="0" fontId="99" fillId="36" borderId="0" applyNumberFormat="0" applyBorder="0" applyAlignment="0" applyProtection="0"/>
    <xf numFmtId="0" fontId="99" fillId="37" borderId="0" applyNumberFormat="0" applyBorder="0" applyAlignment="0" applyProtection="0"/>
    <xf numFmtId="0" fontId="84" fillId="38" borderId="0" applyNumberFormat="0" applyBorder="0" applyAlignment="0" applyProtection="0"/>
    <xf numFmtId="0" fontId="84" fillId="39" borderId="0" applyNumberFormat="0" applyBorder="0" applyAlignment="0" applyProtection="0"/>
    <xf numFmtId="0" fontId="99" fillId="40" borderId="0" applyNumberFormat="0" applyBorder="0" applyAlignment="0" applyProtection="0"/>
    <xf numFmtId="0" fontId="101" fillId="0" borderId="0"/>
    <xf numFmtId="0" fontId="74" fillId="0" borderId="0"/>
    <xf numFmtId="0" fontId="119" fillId="0" borderId="0" applyNumberFormat="0" applyFont="0" applyFill="0" applyBorder="0" applyAlignment="0" applyProtection="0"/>
    <xf numFmtId="9" fontId="74" fillId="0" borderId="0" applyFont="0" applyFill="0" applyBorder="0" applyAlignment="0" applyProtection="0"/>
    <xf numFmtId="0" fontId="120" fillId="0" borderId="0" applyNumberFormat="0" applyFill="0" applyBorder="0" applyAlignment="0" applyProtection="0"/>
    <xf numFmtId="0" fontId="79" fillId="0" borderId="0"/>
    <xf numFmtId="0" fontId="79" fillId="0" borderId="0"/>
    <xf numFmtId="0" fontId="77" fillId="0" borderId="0"/>
    <xf numFmtId="0" fontId="101" fillId="18" borderId="0" applyNumberFormat="0" applyBorder="0" applyAlignment="0" applyProtection="0"/>
    <xf numFmtId="0" fontId="84"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22" borderId="0" applyNumberFormat="0" applyBorder="0" applyAlignment="0" applyProtection="0"/>
    <xf numFmtId="0" fontId="84"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6" borderId="0" applyNumberFormat="0" applyBorder="0" applyAlignment="0" applyProtection="0"/>
    <xf numFmtId="0" fontId="84"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30" borderId="0" applyNumberFormat="0" applyBorder="0" applyAlignment="0" applyProtection="0"/>
    <xf numFmtId="0" fontId="84"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4" borderId="0" applyNumberFormat="0" applyBorder="0" applyAlignment="0" applyProtection="0"/>
    <xf numFmtId="0" fontId="84"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8" borderId="0" applyNumberFormat="0" applyBorder="0" applyAlignment="0" applyProtection="0"/>
    <xf numFmtId="0" fontId="84"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19" borderId="0" applyNumberFormat="0" applyBorder="0" applyAlignment="0" applyProtection="0"/>
    <xf numFmtId="0" fontId="84"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23" borderId="0" applyNumberFormat="0" applyBorder="0" applyAlignment="0" applyProtection="0"/>
    <xf numFmtId="0" fontId="84"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7" borderId="0" applyNumberFormat="0" applyBorder="0" applyAlignment="0" applyProtection="0"/>
    <xf numFmtId="0" fontId="84"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31" borderId="0" applyNumberFormat="0" applyBorder="0" applyAlignment="0" applyProtection="0"/>
    <xf numFmtId="0" fontId="84"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5" borderId="0" applyNumberFormat="0" applyBorder="0" applyAlignment="0" applyProtection="0"/>
    <xf numFmtId="0" fontId="84"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9" borderId="0" applyNumberFormat="0" applyBorder="0" applyAlignment="0" applyProtection="0"/>
    <xf numFmtId="0" fontId="84"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21"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122" fillId="0" borderId="0" applyNumberFormat="0" applyFill="0" applyBorder="0" applyAlignment="0" applyProtection="0">
      <alignment vertical="top"/>
      <protection locked="0"/>
    </xf>
    <xf numFmtId="0" fontId="82" fillId="0" borderId="0" applyNumberFormat="0" applyFill="0" applyBorder="0" applyAlignment="0" applyProtection="0"/>
    <xf numFmtId="0" fontId="121" fillId="0" borderId="0" applyNumberFormat="0" applyFill="0" applyBorder="0" applyAlignment="0" applyProtection="0">
      <alignment vertical="top"/>
      <protection locked="0"/>
    </xf>
    <xf numFmtId="0" fontId="119" fillId="0" borderId="0" applyNumberFormat="0" applyFont="0" applyFill="0" applyBorder="0" applyAlignment="0" applyProtection="0"/>
    <xf numFmtId="0" fontId="123" fillId="0" borderId="0" applyNumberFormat="0" applyFill="0" applyBorder="0" applyAlignment="0" applyProtection="0"/>
    <xf numFmtId="0" fontId="101" fillId="16" borderId="78" applyNumberFormat="0" applyFont="0" applyAlignment="0" applyProtection="0"/>
    <xf numFmtId="0" fontId="84"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12" fillId="0" borderId="0"/>
    <xf numFmtId="0" fontId="111" fillId="0" borderId="0"/>
    <xf numFmtId="0" fontId="112" fillId="0" borderId="0" applyProtection="0"/>
    <xf numFmtId="0" fontId="84" fillId="0" borderId="0"/>
    <xf numFmtId="0" fontId="79" fillId="0" borderId="0"/>
    <xf numFmtId="0" fontId="75" fillId="0" borderId="0"/>
    <xf numFmtId="0" fontId="74" fillId="0" borderId="0"/>
    <xf numFmtId="0" fontId="84" fillId="0" borderId="0"/>
    <xf numFmtId="0" fontId="79" fillId="0" borderId="0"/>
    <xf numFmtId="0" fontId="101" fillId="0" borderId="0"/>
    <xf numFmtId="0" fontId="4" fillId="0" borderId="0"/>
    <xf numFmtId="0" fontId="77" fillId="0" borderId="0"/>
    <xf numFmtId="0" fontId="77" fillId="0" borderId="0"/>
    <xf numFmtId="0" fontId="79" fillId="0" borderId="0"/>
    <xf numFmtId="0" fontId="101" fillId="0" borderId="0"/>
    <xf numFmtId="0" fontId="101" fillId="0" borderId="0"/>
    <xf numFmtId="0" fontId="77" fillId="0" borderId="0"/>
    <xf numFmtId="0" fontId="101" fillId="0" borderId="0"/>
    <xf numFmtId="0" fontId="74" fillId="0" borderId="0"/>
    <xf numFmtId="0" fontId="81" fillId="0" borderId="0"/>
    <xf numFmtId="0" fontId="101" fillId="0" borderId="0"/>
    <xf numFmtId="0" fontId="101" fillId="0" borderId="0"/>
    <xf numFmtId="0" fontId="79" fillId="0" borderId="0"/>
    <xf numFmtId="173" fontId="75" fillId="0" borderId="0"/>
    <xf numFmtId="0" fontId="74" fillId="0" borderId="0"/>
    <xf numFmtId="0" fontId="74" fillId="0" borderId="0"/>
    <xf numFmtId="0" fontId="101" fillId="0" borderId="0"/>
    <xf numFmtId="0" fontId="74" fillId="0" borderId="0"/>
    <xf numFmtId="0" fontId="81" fillId="0" borderId="0"/>
    <xf numFmtId="0" fontId="1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79" fillId="0" borderId="0"/>
    <xf numFmtId="0" fontId="4" fillId="0" borderId="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0" borderId="0"/>
    <xf numFmtId="173" fontId="124" fillId="0" borderId="0"/>
    <xf numFmtId="0" fontId="74" fillId="0" borderId="0"/>
    <xf numFmtId="0" fontId="125" fillId="0" borderId="0"/>
    <xf numFmtId="0" fontId="4" fillId="0" borderId="0"/>
    <xf numFmtId="0" fontId="4" fillId="0" borderId="0"/>
    <xf numFmtId="0" fontId="4" fillId="0" borderId="0"/>
    <xf numFmtId="0" fontId="4" fillId="0" borderId="0"/>
    <xf numFmtId="0" fontId="4" fillId="0" borderId="0"/>
    <xf numFmtId="0" fontId="79" fillId="0" borderId="0"/>
    <xf numFmtId="0" fontId="79" fillId="0" borderId="0"/>
    <xf numFmtId="0" fontId="73" fillId="20" borderId="0" applyNumberFormat="0" applyBorder="0" applyAlignment="0" applyProtection="0"/>
    <xf numFmtId="0" fontId="73" fillId="24" borderId="0" applyNumberFormat="0" applyBorder="0" applyAlignment="0" applyProtection="0"/>
    <xf numFmtId="0" fontId="73" fillId="28" borderId="0" applyNumberFormat="0" applyBorder="0" applyAlignment="0" applyProtection="0"/>
    <xf numFmtId="0" fontId="73" fillId="32" borderId="0" applyNumberFormat="0" applyBorder="0" applyAlignment="0" applyProtection="0"/>
    <xf numFmtId="0" fontId="73" fillId="36" borderId="0" applyNumberFormat="0" applyBorder="0" applyAlignment="0" applyProtection="0"/>
    <xf numFmtId="0" fontId="73" fillId="40" borderId="0" applyNumberFormat="0" applyBorder="0" applyAlignment="0" applyProtection="0"/>
    <xf numFmtId="0" fontId="73" fillId="17" borderId="0" applyNumberFormat="0" applyBorder="0" applyAlignment="0" applyProtection="0"/>
    <xf numFmtId="0" fontId="73" fillId="21" borderId="0" applyNumberFormat="0" applyBorder="0" applyAlignment="0" applyProtection="0"/>
    <xf numFmtId="0" fontId="73" fillId="25" borderId="0" applyNumberFormat="0" applyBorder="0" applyAlignment="0" applyProtection="0"/>
    <xf numFmtId="0" fontId="73" fillId="29" borderId="0" applyNumberFormat="0" applyBorder="0" applyAlignment="0" applyProtection="0"/>
    <xf numFmtId="0" fontId="73" fillId="33" borderId="0" applyNumberFormat="0" applyBorder="0" applyAlignment="0" applyProtection="0"/>
    <xf numFmtId="0" fontId="73" fillId="37" borderId="0" applyNumberFormat="0" applyBorder="0" applyAlignment="0" applyProtection="0"/>
    <xf numFmtId="0" fontId="66" fillId="14" borderId="75" applyNumberFormat="0" applyAlignment="0" applyProtection="0"/>
    <xf numFmtId="0" fontId="67" fillId="14" borderId="74" applyNumberFormat="0" applyAlignment="0" applyProtection="0"/>
    <xf numFmtId="0" fontId="65" fillId="13" borderId="74" applyNumberFormat="0" applyAlignment="0" applyProtection="0"/>
    <xf numFmtId="0" fontId="72" fillId="0" borderId="79" applyNumberFormat="0" applyFill="0" applyAlignment="0" applyProtection="0"/>
    <xf numFmtId="0" fontId="71" fillId="0" borderId="0" applyNumberFormat="0" applyFill="0" applyBorder="0" applyAlignment="0" applyProtection="0"/>
    <xf numFmtId="0" fontId="63" fillId="10" borderId="0" applyNumberFormat="0" applyBorder="0" applyAlignment="0" applyProtection="0"/>
    <xf numFmtId="0" fontId="126" fillId="12" borderId="0" applyNumberFormat="0" applyBorder="0" applyAlignment="0" applyProtection="0"/>
    <xf numFmtId="0" fontId="64" fillId="11" borderId="0" applyNumberFormat="0" applyBorder="0" applyAlignment="0" applyProtection="0"/>
    <xf numFmtId="0" fontId="112" fillId="0" borderId="0"/>
    <xf numFmtId="0" fontId="74" fillId="0" borderId="0"/>
    <xf numFmtId="0" fontId="101" fillId="0" borderId="0"/>
    <xf numFmtId="0" fontId="4" fillId="0" borderId="0"/>
    <xf numFmtId="0" fontId="60" fillId="0" borderId="71" applyNumberFormat="0" applyFill="0" applyAlignment="0" applyProtection="0"/>
    <xf numFmtId="0" fontId="61" fillId="0" borderId="72" applyNumberFormat="0" applyFill="0" applyAlignment="0" applyProtection="0"/>
    <xf numFmtId="0" fontId="62" fillId="0" borderId="73" applyNumberFormat="0" applyFill="0" applyAlignment="0" applyProtection="0"/>
    <xf numFmtId="0" fontId="62" fillId="0" borderId="0" applyNumberFormat="0" applyFill="0" applyBorder="0" applyAlignment="0" applyProtection="0"/>
    <xf numFmtId="0" fontId="68" fillId="0" borderId="76" applyNumberFormat="0" applyFill="0" applyAlignment="0" applyProtection="0"/>
    <xf numFmtId="0" fontId="70" fillId="0" borderId="0" applyNumberFormat="0" applyFill="0" applyBorder="0" applyAlignment="0" applyProtection="0"/>
    <xf numFmtId="0" fontId="69" fillId="15" borderId="77" applyNumberFormat="0" applyAlignment="0" applyProtection="0"/>
    <xf numFmtId="0" fontId="77" fillId="0" borderId="0"/>
    <xf numFmtId="0" fontId="101" fillId="0" borderId="0"/>
    <xf numFmtId="0" fontId="101" fillId="0" borderId="0"/>
    <xf numFmtId="0" fontId="101" fillId="18" borderId="0" applyNumberFormat="0" applyBorder="0" applyAlignment="0" applyProtection="0"/>
    <xf numFmtId="0" fontId="101" fillId="18"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27" fillId="41" borderId="0" applyNumberFormat="0" applyBorder="0" applyAlignment="0" applyProtection="0"/>
    <xf numFmtId="0" fontId="127" fillId="42" borderId="0" applyNumberFormat="0" applyBorder="0" applyAlignment="0" applyProtection="0"/>
    <xf numFmtId="0" fontId="127" fillId="43" borderId="0" applyNumberFormat="0" applyBorder="0" applyAlignment="0" applyProtection="0"/>
    <xf numFmtId="0" fontId="127" fillId="44" borderId="0" applyNumberFormat="0" applyBorder="0" applyAlignment="0" applyProtection="0"/>
    <xf numFmtId="0" fontId="127" fillId="45" borderId="0" applyNumberFormat="0" applyBorder="0" applyAlignment="0" applyProtection="0"/>
    <xf numFmtId="0" fontId="127" fillId="46"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27" fillId="47" borderId="0" applyNumberFormat="0" applyBorder="0" applyAlignment="0" applyProtection="0"/>
    <xf numFmtId="0" fontId="127" fillId="48" borderId="0" applyNumberFormat="0" applyBorder="0" applyAlignment="0" applyProtection="0"/>
    <xf numFmtId="0" fontId="127" fillId="49" borderId="0" applyNumberFormat="0" applyBorder="0" applyAlignment="0" applyProtection="0"/>
    <xf numFmtId="0" fontId="127" fillId="44" borderId="0" applyNumberFormat="0" applyBorder="0" applyAlignment="0" applyProtection="0"/>
    <xf numFmtId="0" fontId="127" fillId="47" borderId="0" applyNumberFormat="0" applyBorder="0" applyAlignment="0" applyProtection="0"/>
    <xf numFmtId="0" fontId="127" fillId="50" borderId="0" applyNumberFormat="0" applyBorder="0" applyAlignment="0" applyProtection="0"/>
    <xf numFmtId="0" fontId="128" fillId="51" borderId="0" applyNumberFormat="0" applyBorder="0" applyAlignment="0" applyProtection="0"/>
    <xf numFmtId="0" fontId="128" fillId="48" borderId="0" applyNumberFormat="0" applyBorder="0" applyAlignment="0" applyProtection="0"/>
    <xf numFmtId="0" fontId="128" fillId="49" borderId="0" applyNumberFormat="0" applyBorder="0" applyAlignment="0" applyProtection="0"/>
    <xf numFmtId="0" fontId="128" fillId="52" borderId="0" applyNumberFormat="0" applyBorder="0" applyAlignment="0" applyProtection="0"/>
    <xf numFmtId="0" fontId="128" fillId="53" borderId="0" applyNumberFormat="0" applyBorder="0" applyAlignment="0" applyProtection="0"/>
    <xf numFmtId="0" fontId="128" fillId="54" borderId="0" applyNumberFormat="0" applyBorder="0" applyAlignment="0" applyProtection="0"/>
    <xf numFmtId="0" fontId="122"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01" fillId="16" borderId="78" applyNumberFormat="0" applyFont="0" applyAlignment="0" applyProtection="0"/>
    <xf numFmtId="0" fontId="101" fillId="16" borderId="78" applyNumberFormat="0" applyFont="0" applyAlignment="0" applyProtection="0"/>
    <xf numFmtId="0" fontId="4" fillId="0" borderId="0"/>
    <xf numFmtId="0" fontId="75" fillId="0" borderId="0"/>
    <xf numFmtId="0" fontId="4" fillId="0" borderId="0"/>
    <xf numFmtId="0" fontId="77" fillId="0" borderId="0"/>
    <xf numFmtId="0" fontId="101" fillId="0" borderId="0"/>
    <xf numFmtId="0" fontId="4" fillId="18" borderId="0" applyNumberFormat="0" applyBorder="0" applyAlignment="0" applyProtection="0"/>
    <xf numFmtId="0" fontId="4" fillId="18" borderId="0" applyNumberFormat="0" applyBorder="0" applyAlignment="0" applyProtection="0"/>
    <xf numFmtId="0" fontId="101"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101"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101"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01"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101"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101"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01"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101"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101"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101"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101"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101"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103" fillId="20" borderId="0" applyNumberFormat="0" applyBorder="0" applyAlignment="0" applyProtection="0"/>
    <xf numFmtId="0" fontId="103" fillId="20" borderId="0" applyNumberFormat="0" applyBorder="0" applyAlignment="0" applyProtection="0"/>
    <xf numFmtId="0" fontId="103" fillId="24" borderId="0" applyNumberFormat="0" applyBorder="0" applyAlignment="0" applyProtection="0"/>
    <xf numFmtId="0" fontId="103" fillId="24" borderId="0" applyNumberFormat="0" applyBorder="0" applyAlignment="0" applyProtection="0"/>
    <xf numFmtId="0" fontId="103" fillId="28" borderId="0" applyNumberFormat="0" applyBorder="0" applyAlignment="0" applyProtection="0"/>
    <xf numFmtId="0" fontId="103" fillId="28" borderId="0" applyNumberFormat="0" applyBorder="0" applyAlignment="0" applyProtection="0"/>
    <xf numFmtId="0" fontId="103" fillId="32" borderId="0" applyNumberFormat="0" applyBorder="0" applyAlignment="0" applyProtection="0"/>
    <xf numFmtId="0" fontId="103" fillId="32" borderId="0" applyNumberFormat="0" applyBorder="0" applyAlignment="0" applyProtection="0"/>
    <xf numFmtId="0" fontId="103" fillId="36" borderId="0" applyNumberFormat="0" applyBorder="0" applyAlignment="0" applyProtection="0"/>
    <xf numFmtId="0" fontId="103" fillId="36" borderId="0" applyNumberFormat="0" applyBorder="0" applyAlignment="0" applyProtection="0"/>
    <xf numFmtId="0" fontId="103" fillId="40" borderId="0" applyNumberFormat="0" applyBorder="0" applyAlignment="0" applyProtection="0"/>
    <xf numFmtId="0" fontId="103" fillId="40" borderId="0" applyNumberFormat="0" applyBorder="0" applyAlignment="0" applyProtection="0"/>
    <xf numFmtId="0" fontId="103" fillId="17" borderId="0" applyNumberFormat="0" applyBorder="0" applyAlignment="0" applyProtection="0"/>
    <xf numFmtId="0" fontId="103" fillId="17" borderId="0" applyNumberFormat="0" applyBorder="0" applyAlignment="0" applyProtection="0"/>
    <xf numFmtId="0" fontId="103" fillId="21" borderId="0" applyNumberFormat="0" applyBorder="0" applyAlignment="0" applyProtection="0"/>
    <xf numFmtId="0" fontId="103" fillId="21" borderId="0" applyNumberFormat="0" applyBorder="0" applyAlignment="0" applyProtection="0"/>
    <xf numFmtId="0" fontId="103" fillId="25" borderId="0" applyNumberFormat="0" applyBorder="0" applyAlignment="0" applyProtection="0"/>
    <xf numFmtId="0" fontId="103" fillId="25" borderId="0" applyNumberFormat="0" applyBorder="0" applyAlignment="0" applyProtection="0"/>
    <xf numFmtId="0" fontId="103" fillId="29" borderId="0" applyNumberFormat="0" applyBorder="0" applyAlignment="0" applyProtection="0"/>
    <xf numFmtId="0" fontId="103" fillId="29" borderId="0" applyNumberFormat="0" applyBorder="0" applyAlignment="0" applyProtection="0"/>
    <xf numFmtId="0" fontId="103" fillId="33" borderId="0" applyNumberFormat="0" applyBorder="0" applyAlignment="0" applyProtection="0"/>
    <xf numFmtId="0" fontId="103" fillId="33" borderId="0" applyNumberFormat="0" applyBorder="0" applyAlignment="0" applyProtection="0"/>
    <xf numFmtId="0" fontId="103" fillId="37" borderId="0" applyNumberFormat="0" applyBorder="0" applyAlignment="0" applyProtection="0"/>
    <xf numFmtId="0" fontId="103" fillId="37" borderId="0" applyNumberFormat="0" applyBorder="0" applyAlignment="0" applyProtection="0"/>
    <xf numFmtId="0" fontId="104" fillId="14" borderId="75" applyNumberFormat="0" applyAlignment="0" applyProtection="0"/>
    <xf numFmtId="0" fontId="104" fillId="14" borderId="75" applyNumberFormat="0" applyAlignment="0" applyProtection="0"/>
    <xf numFmtId="0" fontId="105" fillId="14" borderId="74" applyNumberFormat="0" applyAlignment="0" applyProtection="0"/>
    <xf numFmtId="0" fontId="105" fillId="14" borderId="74" applyNumberFormat="0" applyAlignment="0" applyProtection="0"/>
    <xf numFmtId="0" fontId="106" fillId="13" borderId="74" applyNumberFormat="0" applyAlignment="0" applyProtection="0"/>
    <xf numFmtId="0" fontId="106" fillId="13" borderId="74" applyNumberFormat="0" applyAlignment="0" applyProtection="0"/>
    <xf numFmtId="0" fontId="102" fillId="0" borderId="79" applyNumberFormat="0" applyFill="0" applyAlignment="0" applyProtection="0"/>
    <xf numFmtId="0" fontId="102" fillId="0" borderId="79"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8" fillId="10" borderId="0" applyNumberFormat="0" applyBorder="0" applyAlignment="0" applyProtection="0"/>
    <xf numFmtId="0" fontId="108" fillId="10" borderId="0" applyNumberFormat="0" applyBorder="0" applyAlignment="0" applyProtection="0"/>
    <xf numFmtId="0" fontId="109" fillId="12" borderId="0" applyNumberFormat="0" applyBorder="0" applyAlignment="0" applyProtection="0"/>
    <xf numFmtId="0" fontId="109" fillId="12" borderId="0" applyNumberFormat="0" applyBorder="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101"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110" fillId="11" borderId="0" applyNumberFormat="0" applyBorder="0" applyAlignment="0" applyProtection="0"/>
    <xf numFmtId="0" fontId="110" fillId="11" borderId="0" applyNumberFormat="0" applyBorder="0" applyAlignment="0" applyProtection="0"/>
    <xf numFmtId="0" fontId="101" fillId="0" borderId="0"/>
    <xf numFmtId="0" fontId="101" fillId="0" borderId="0"/>
    <xf numFmtId="0" fontId="101" fillId="0" borderId="0"/>
    <xf numFmtId="0" fontId="4" fillId="0" borderId="0"/>
    <xf numFmtId="0" fontId="101" fillId="0" borderId="0"/>
    <xf numFmtId="0" fontId="77" fillId="0" borderId="0"/>
    <xf numFmtId="0" fontId="111" fillId="0" borderId="0"/>
    <xf numFmtId="0" fontId="112" fillId="0" borderId="0" applyProtection="0"/>
    <xf numFmtId="0" fontId="74" fillId="0" borderId="0"/>
    <xf numFmtId="0" fontId="75" fillId="0" borderId="0"/>
    <xf numFmtId="0" fontId="101" fillId="0" borderId="0"/>
    <xf numFmtId="0" fontId="77" fillId="0" borderId="0"/>
    <xf numFmtId="0" fontId="101" fillId="0" borderId="0"/>
    <xf numFmtId="0" fontId="113" fillId="0" borderId="71" applyNumberFormat="0" applyFill="0" applyAlignment="0" applyProtection="0"/>
    <xf numFmtId="0" fontId="113" fillId="0" borderId="71" applyNumberFormat="0" applyFill="0" applyAlignment="0" applyProtection="0"/>
    <xf numFmtId="0" fontId="114" fillId="0" borderId="72" applyNumberFormat="0" applyFill="0" applyAlignment="0" applyProtection="0"/>
    <xf numFmtId="0" fontId="114" fillId="0" borderId="72" applyNumberFormat="0" applyFill="0" applyAlignment="0" applyProtection="0"/>
    <xf numFmtId="0" fontId="115" fillId="0" borderId="73" applyNumberFormat="0" applyFill="0" applyAlignment="0" applyProtection="0"/>
    <xf numFmtId="0" fontId="115" fillId="0" borderId="73"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76" applyNumberFormat="0" applyFill="0" applyAlignment="0" applyProtection="0"/>
    <xf numFmtId="0" fontId="116" fillId="0" borderId="76" applyNumberFormat="0" applyFill="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15" borderId="77" applyNumberFormat="0" applyAlignment="0" applyProtection="0"/>
    <xf numFmtId="0" fontId="118" fillId="15" borderId="77" applyNumberFormat="0" applyAlignment="0" applyProtection="0"/>
    <xf numFmtId="0" fontId="4" fillId="0" borderId="0"/>
    <xf numFmtId="0" fontId="129" fillId="0" borderId="0"/>
    <xf numFmtId="0" fontId="74" fillId="0" borderId="0"/>
    <xf numFmtId="0" fontId="79" fillId="0" borderId="0"/>
    <xf numFmtId="0" fontId="126" fillId="12" borderId="0" applyNumberFormat="0" applyBorder="0" applyAlignment="0" applyProtection="0"/>
    <xf numFmtId="0" fontId="4" fillId="16" borderId="78" applyNumberFormat="0" applyFont="0" applyAlignment="0" applyProtection="0"/>
    <xf numFmtId="0" fontId="73" fillId="20" borderId="0" applyNumberFormat="0" applyBorder="0" applyAlignment="0" applyProtection="0"/>
    <xf numFmtId="0" fontId="73" fillId="24" borderId="0" applyNumberFormat="0" applyBorder="0" applyAlignment="0" applyProtection="0"/>
    <xf numFmtId="0" fontId="73" fillId="28" borderId="0" applyNumberFormat="0" applyBorder="0" applyAlignment="0" applyProtection="0"/>
    <xf numFmtId="0" fontId="73" fillId="32" borderId="0" applyNumberFormat="0" applyBorder="0" applyAlignment="0" applyProtection="0"/>
    <xf numFmtId="0" fontId="73" fillId="36" borderId="0" applyNumberFormat="0" applyBorder="0" applyAlignment="0" applyProtection="0"/>
    <xf numFmtId="0" fontId="73" fillId="40" borderId="0" applyNumberFormat="0" applyBorder="0" applyAlignment="0" applyProtection="0"/>
    <xf numFmtId="0" fontId="131" fillId="0" borderId="0"/>
    <xf numFmtId="0" fontId="80" fillId="0" borderId="0">
      <alignment vertical="center"/>
    </xf>
    <xf numFmtId="0" fontId="74" fillId="0" borderId="0"/>
    <xf numFmtId="0" fontId="4" fillId="0" borderId="0"/>
    <xf numFmtId="0" fontId="79" fillId="0" borderId="0"/>
    <xf numFmtId="0" fontId="74" fillId="0" borderId="0"/>
    <xf numFmtId="0" fontId="79" fillId="0" borderId="0"/>
    <xf numFmtId="0" fontId="79" fillId="0" borderId="0"/>
    <xf numFmtId="0" fontId="79" fillId="0" borderId="0"/>
    <xf numFmtId="0" fontId="79" fillId="0" borderId="0"/>
    <xf numFmtId="0" fontId="79" fillId="0" borderId="0"/>
    <xf numFmtId="0" fontId="74" fillId="0" borderId="0"/>
    <xf numFmtId="0" fontId="74" fillId="0" borderId="0"/>
    <xf numFmtId="0" fontId="78" fillId="0" borderId="0" applyNumberFormat="0" applyFill="0" applyBorder="0" applyAlignment="0" applyProtection="0">
      <alignment vertical="top"/>
      <protection locked="0"/>
    </xf>
    <xf numFmtId="0" fontId="74" fillId="0" borderId="0"/>
    <xf numFmtId="0" fontId="79" fillId="0" borderId="0"/>
    <xf numFmtId="0" fontId="60" fillId="0" borderId="71" applyNumberFormat="0" applyFill="0" applyAlignment="0" applyProtection="0"/>
    <xf numFmtId="0" fontId="61" fillId="0" borderId="72" applyNumberFormat="0" applyFill="0" applyAlignment="0" applyProtection="0"/>
    <xf numFmtId="0" fontId="62" fillId="0" borderId="73" applyNumberFormat="0" applyFill="0" applyAlignment="0" applyProtection="0"/>
    <xf numFmtId="0" fontId="62" fillId="0" borderId="0" applyNumberFormat="0" applyFill="0" applyBorder="0" applyAlignment="0" applyProtection="0"/>
    <xf numFmtId="0" fontId="63" fillId="10" borderId="0" applyNumberFormat="0" applyBorder="0" applyAlignment="0" applyProtection="0"/>
    <xf numFmtId="0" fontId="64" fillId="11" borderId="0" applyNumberFormat="0" applyBorder="0" applyAlignment="0" applyProtection="0"/>
    <xf numFmtId="0" fontId="126" fillId="12" borderId="0" applyNumberFormat="0" applyBorder="0" applyAlignment="0" applyProtection="0"/>
    <xf numFmtId="0" fontId="65" fillId="13" borderId="74" applyNumberFormat="0" applyAlignment="0" applyProtection="0"/>
    <xf numFmtId="0" fontId="66" fillId="14" borderId="75" applyNumberFormat="0" applyAlignment="0" applyProtection="0"/>
    <xf numFmtId="0" fontId="67" fillId="14" borderId="74" applyNumberFormat="0" applyAlignment="0" applyProtection="0"/>
    <xf numFmtId="0" fontId="68" fillId="0" borderId="76" applyNumberFormat="0" applyFill="0" applyAlignment="0" applyProtection="0"/>
    <xf numFmtId="0" fontId="69" fillId="15" borderId="77" applyNumberFormat="0" applyAlignment="0" applyProtection="0"/>
    <xf numFmtId="0" fontId="70" fillId="0" borderId="0" applyNumberFormat="0" applyFill="0" applyBorder="0" applyAlignment="0" applyProtection="0"/>
    <xf numFmtId="0" fontId="4" fillId="16" borderId="78" applyNumberFormat="0" applyFont="0" applyAlignment="0" applyProtection="0"/>
    <xf numFmtId="0" fontId="71" fillId="0" borderId="0" applyNumberFormat="0" applyFill="0" applyBorder="0" applyAlignment="0" applyProtection="0"/>
    <xf numFmtId="0" fontId="72" fillId="0" borderId="79" applyNumberFormat="0" applyFill="0" applyAlignment="0" applyProtection="0"/>
    <xf numFmtId="0" fontId="7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3" fillId="24" borderId="0" applyNumberFormat="0" applyBorder="0" applyAlignment="0" applyProtection="0"/>
    <xf numFmtId="0" fontId="7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3" fillId="32" borderId="0" applyNumberFormat="0" applyBorder="0" applyAlignment="0" applyProtection="0"/>
    <xf numFmtId="0" fontId="73"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3" fillId="36" borderId="0" applyNumberFormat="0" applyBorder="0" applyAlignment="0" applyProtection="0"/>
    <xf numFmtId="0" fontId="73"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73" fillId="40" borderId="0" applyNumberFormat="0" applyBorder="0" applyAlignment="0" applyProtection="0"/>
    <xf numFmtId="0" fontId="74" fillId="0" borderId="0"/>
    <xf numFmtId="173" fontId="75" fillId="0" borderId="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39" borderId="0" applyNumberFormat="0" applyBorder="0" applyAlignment="0" applyProtection="0"/>
    <xf numFmtId="0" fontId="4" fillId="16" borderId="78" applyNumberFormat="0" applyFont="0" applyAlignment="0" applyProtection="0"/>
    <xf numFmtId="0" fontId="4" fillId="16" borderId="78" applyNumberFormat="0" applyFont="0" applyAlignment="0" applyProtection="0"/>
    <xf numFmtId="0" fontId="4" fillId="16" borderId="78" applyNumberFormat="0" applyFont="0" applyAlignment="0" applyProtection="0"/>
    <xf numFmtId="0" fontId="4" fillId="0" borderId="0"/>
    <xf numFmtId="0" fontId="132" fillId="0" borderId="0"/>
    <xf numFmtId="0" fontId="132" fillId="0" borderId="0"/>
    <xf numFmtId="0" fontId="4" fillId="0" borderId="0"/>
    <xf numFmtId="0" fontId="101" fillId="0" borderId="0"/>
    <xf numFmtId="0" fontId="101" fillId="18" borderId="0" applyNumberFormat="0" applyBorder="0" applyAlignment="0" applyProtection="0"/>
    <xf numFmtId="0" fontId="101" fillId="18"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16" borderId="78" applyNumberFormat="0" applyFont="0" applyAlignment="0" applyProtection="0"/>
    <xf numFmtId="0" fontId="4" fillId="0" borderId="0"/>
    <xf numFmtId="0" fontId="101" fillId="0" borderId="0"/>
    <xf numFmtId="0" fontId="77" fillId="0" borderId="0"/>
    <xf numFmtId="0" fontId="132" fillId="0" borderId="0"/>
    <xf numFmtId="0" fontId="101" fillId="0" borderId="0"/>
    <xf numFmtId="0" fontId="4" fillId="0" borderId="0"/>
    <xf numFmtId="0" fontId="132" fillId="0" borderId="0"/>
    <xf numFmtId="0" fontId="4" fillId="0" borderId="0"/>
    <xf numFmtId="0" fontId="10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16" borderId="78" applyNumberFormat="0" applyFont="0" applyAlignment="0" applyProtection="0"/>
    <xf numFmtId="0" fontId="4" fillId="0" borderId="0"/>
    <xf numFmtId="0" fontId="4" fillId="0" borderId="0"/>
    <xf numFmtId="0" fontId="4" fillId="0" borderId="0"/>
    <xf numFmtId="0" fontId="112" fillId="0" borderId="0"/>
    <xf numFmtId="0" fontId="4" fillId="0" borderId="0"/>
    <xf numFmtId="0" fontId="132" fillId="0" borderId="0"/>
    <xf numFmtId="0" fontId="4" fillId="0" borderId="0"/>
    <xf numFmtId="0" fontId="77" fillId="0" borderId="0"/>
    <xf numFmtId="0" fontId="4" fillId="0" borderId="0"/>
    <xf numFmtId="0" fontId="77" fillId="0" borderId="0"/>
    <xf numFmtId="0" fontId="4" fillId="0" borderId="0"/>
    <xf numFmtId="0" fontId="4" fillId="0" borderId="0"/>
    <xf numFmtId="0" fontId="4" fillId="0" borderId="0"/>
    <xf numFmtId="0" fontId="78" fillId="0" borderId="0" applyNumberFormat="0" applyFill="0" applyBorder="0" applyAlignment="0" applyProtection="0">
      <alignment vertical="top"/>
      <protection locked="0"/>
    </xf>
    <xf numFmtId="173" fontId="75" fillId="0" borderId="0"/>
    <xf numFmtId="0" fontId="4" fillId="0" borderId="0"/>
    <xf numFmtId="0" fontId="101" fillId="0" borderId="0"/>
    <xf numFmtId="0" fontId="101" fillId="0" borderId="0"/>
    <xf numFmtId="0" fontId="101" fillId="0" borderId="0"/>
    <xf numFmtId="0" fontId="101" fillId="0" borderId="0"/>
    <xf numFmtId="0" fontId="132" fillId="0" borderId="0"/>
    <xf numFmtId="0" fontId="101" fillId="0" borderId="0"/>
    <xf numFmtId="0" fontId="4" fillId="0" borderId="0"/>
    <xf numFmtId="0" fontId="101" fillId="0" borderId="0"/>
    <xf numFmtId="0" fontId="4" fillId="0" borderId="0"/>
    <xf numFmtId="0" fontId="4" fillId="0" borderId="0"/>
    <xf numFmtId="0" fontId="101" fillId="0" borderId="0"/>
    <xf numFmtId="0" fontId="101" fillId="0" borderId="0"/>
    <xf numFmtId="0" fontId="132" fillId="0" borderId="0"/>
    <xf numFmtId="0" fontId="101" fillId="0" borderId="0"/>
    <xf numFmtId="0" fontId="101" fillId="0" borderId="0"/>
    <xf numFmtId="0" fontId="4" fillId="0" borderId="0"/>
    <xf numFmtId="0" fontId="4" fillId="0" borderId="0"/>
    <xf numFmtId="0" fontId="78" fillId="0" borderId="0" applyNumberFormat="0" applyFill="0" applyBorder="0" applyAlignment="0" applyProtection="0">
      <alignment vertical="top"/>
      <protection locked="0"/>
    </xf>
    <xf numFmtId="0" fontId="125" fillId="0" borderId="0"/>
    <xf numFmtId="0" fontId="101" fillId="0" borderId="0"/>
    <xf numFmtId="0" fontId="133" fillId="0" borderId="0"/>
    <xf numFmtId="0" fontId="101" fillId="0" borderId="0"/>
    <xf numFmtId="0" fontId="133" fillId="0" borderId="0"/>
    <xf numFmtId="0" fontId="77" fillId="0" borderId="0"/>
    <xf numFmtId="0" fontId="74" fillId="0" borderId="0"/>
    <xf numFmtId="0" fontId="74" fillId="0" borderId="0"/>
    <xf numFmtId="0" fontId="77" fillId="0" borderId="0"/>
    <xf numFmtId="0" fontId="101" fillId="0" borderId="0"/>
    <xf numFmtId="0" fontId="74" fillId="0" borderId="0"/>
    <xf numFmtId="0" fontId="130" fillId="0" borderId="0"/>
    <xf numFmtId="0" fontId="123" fillId="0" borderId="0" applyNumberFormat="0" applyFill="0" applyBorder="0" applyAlignment="0" applyProtection="0"/>
    <xf numFmtId="175" fontId="81" fillId="0" borderId="0"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134" fillId="0" borderId="0"/>
    <xf numFmtId="0" fontId="81" fillId="0" borderId="0"/>
    <xf numFmtId="0" fontId="130" fillId="0" borderId="0"/>
    <xf numFmtId="0" fontId="81" fillId="0" borderId="0"/>
    <xf numFmtId="0" fontId="130" fillId="0" borderId="0"/>
    <xf numFmtId="0" fontId="130" fillId="0" borderId="0"/>
    <xf numFmtId="0" fontId="81" fillId="0" borderId="0"/>
    <xf numFmtId="0" fontId="81" fillId="0" borderId="0"/>
    <xf numFmtId="0" fontId="81" fillId="0" borderId="0"/>
    <xf numFmtId="0" fontId="130" fillId="0" borderId="0"/>
    <xf numFmtId="0" fontId="81" fillId="0" borderId="0"/>
    <xf numFmtId="0" fontId="81" fillId="0" borderId="0"/>
    <xf numFmtId="0" fontId="74" fillId="0" borderId="0"/>
    <xf numFmtId="0" fontId="84" fillId="0" borderId="0"/>
    <xf numFmtId="0" fontId="82" fillId="0" borderId="0" applyNumberFormat="0" applyFill="0" applyBorder="0" applyAlignment="0" applyProtection="0"/>
    <xf numFmtId="0" fontId="74" fillId="0" borderId="0"/>
    <xf numFmtId="0" fontId="132" fillId="0" borderId="0"/>
    <xf numFmtId="0" fontId="74" fillId="0" borderId="0"/>
    <xf numFmtId="0" fontId="84" fillId="0" borderId="0"/>
    <xf numFmtId="0" fontId="112" fillId="0" borderId="0" applyProtection="0"/>
    <xf numFmtId="0" fontId="135" fillId="0" borderId="0"/>
    <xf numFmtId="0" fontId="111" fillId="0" borderId="0"/>
    <xf numFmtId="0" fontId="77" fillId="0" borderId="0"/>
    <xf numFmtId="0" fontId="132" fillId="0" borderId="0"/>
    <xf numFmtId="0" fontId="136" fillId="0" borderId="0"/>
    <xf numFmtId="0" fontId="74" fillId="0" borderId="0"/>
    <xf numFmtId="0" fontId="74" fillId="0" borderId="0">
      <alignment vertical="top" wrapText="1"/>
    </xf>
    <xf numFmtId="0" fontId="84" fillId="55" borderId="80">
      <alignment horizontal="center" vertical="center" wrapText="1"/>
    </xf>
    <xf numFmtId="0" fontId="137" fillId="0" borderId="0">
      <alignment vertical="top"/>
    </xf>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3" fillId="0" borderId="0"/>
    <xf numFmtId="0" fontId="3" fillId="23" borderId="0" applyNumberFormat="0" applyBorder="0" applyAlignment="0" applyProtection="0"/>
    <xf numFmtId="0" fontId="112" fillId="0" borderId="0"/>
    <xf numFmtId="0" fontId="92" fillId="14" borderId="75" applyNumberFormat="0" applyAlignment="0" applyProtection="0"/>
    <xf numFmtId="0" fontId="87" fillId="0" borderId="73" applyNumberFormat="0" applyFill="0" applyAlignment="0" applyProtection="0"/>
    <xf numFmtId="0" fontId="74" fillId="0" borderId="0"/>
    <xf numFmtId="0" fontId="3" fillId="26" borderId="0" applyNumberFormat="0" applyBorder="0" applyAlignment="0" applyProtection="0"/>
    <xf numFmtId="0" fontId="3" fillId="31" borderId="0" applyNumberFormat="0" applyBorder="0" applyAlignment="0" applyProtection="0"/>
    <xf numFmtId="0" fontId="99" fillId="36" borderId="0" applyNumberFormat="0" applyBorder="0" applyAlignment="0" applyProtection="0"/>
    <xf numFmtId="0" fontId="77" fillId="0" borderId="0"/>
    <xf numFmtId="0" fontId="3" fillId="18" borderId="0" applyNumberFormat="0" applyBorder="0" applyAlignment="0" applyProtection="0"/>
    <xf numFmtId="0" fontId="3" fillId="27" borderId="0" applyNumberFormat="0" applyBorder="0" applyAlignment="0" applyProtection="0"/>
    <xf numFmtId="0" fontId="99" fillId="24" borderId="0" applyNumberFormat="0" applyBorder="0" applyAlignment="0" applyProtection="0"/>
    <xf numFmtId="0" fontId="81" fillId="0" borderId="0"/>
    <xf numFmtId="0" fontId="121" fillId="0" borderId="0" applyNumberFormat="0" applyFill="0" applyBorder="0" applyAlignment="0" applyProtection="0">
      <alignment vertical="top"/>
      <protection locked="0"/>
    </xf>
    <xf numFmtId="0" fontId="81" fillId="0" borderId="0"/>
    <xf numFmtId="0" fontId="123" fillId="0" borderId="0" applyNumberFormat="0" applyFill="0" applyBorder="0" applyAlignment="0" applyProtection="0"/>
    <xf numFmtId="0" fontId="101" fillId="16" borderId="78" applyNumberFormat="0" applyFont="0" applyAlignment="0" applyProtection="0"/>
    <xf numFmtId="0" fontId="84" fillId="39" borderId="0" applyNumberFormat="0" applyBorder="0" applyAlignment="0" applyProtection="0"/>
    <xf numFmtId="0" fontId="3" fillId="38" borderId="0" applyNumberFormat="0" applyBorder="0" applyAlignment="0" applyProtection="0"/>
    <xf numFmtId="0" fontId="99" fillId="20" borderId="0" applyNumberFormat="0" applyBorder="0" applyAlignment="0" applyProtection="0"/>
    <xf numFmtId="44" fontId="74" fillId="0" borderId="0" applyFont="0" applyFill="0" applyBorder="0" applyAlignment="0" applyProtection="0"/>
    <xf numFmtId="0" fontId="79" fillId="0" borderId="0"/>
    <xf numFmtId="0" fontId="3" fillId="34" borderId="0" applyNumberFormat="0" applyBorder="0" applyAlignment="0" applyProtection="0"/>
    <xf numFmtId="0" fontId="3" fillId="22" borderId="0" applyNumberFormat="0" applyBorder="0" applyAlignment="0" applyProtection="0"/>
    <xf numFmtId="0" fontId="99" fillId="32" borderId="0" applyNumberFormat="0" applyBorder="0" applyAlignment="0" applyProtection="0"/>
    <xf numFmtId="0" fontId="3" fillId="0" borderId="0"/>
    <xf numFmtId="0" fontId="74" fillId="0" borderId="0"/>
    <xf numFmtId="0" fontId="99" fillId="40" borderId="0" applyNumberFormat="0" applyBorder="0" applyAlignment="0" applyProtection="0"/>
    <xf numFmtId="0" fontId="3" fillId="34" borderId="0" applyNumberFormat="0" applyBorder="0" applyAlignment="0" applyProtection="0"/>
    <xf numFmtId="0" fontId="99" fillId="25" borderId="0" applyNumberFormat="0" applyBorder="0" applyAlignment="0" applyProtection="0"/>
    <xf numFmtId="0" fontId="99" fillId="37" borderId="0" applyNumberFormat="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132" fillId="0" borderId="0"/>
    <xf numFmtId="0" fontId="93" fillId="14" borderId="74" applyNumberFormat="0" applyAlignment="0" applyProtection="0"/>
    <xf numFmtId="0" fontId="84" fillId="34" borderId="0" applyNumberFormat="0" applyBorder="0" applyAlignment="0" applyProtection="0"/>
    <xf numFmtId="0" fontId="125" fillId="0" borderId="0"/>
    <xf numFmtId="0" fontId="3" fillId="0" borderId="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0" borderId="0"/>
    <xf numFmtId="0" fontId="79" fillId="0" borderId="0"/>
    <xf numFmtId="0" fontId="86" fillId="0" borderId="72" applyNumberFormat="0" applyFill="0" applyAlignment="0" applyProtection="0"/>
    <xf numFmtId="0" fontId="3" fillId="19" borderId="0" applyNumberFormat="0" applyBorder="0" applyAlignment="0" applyProtection="0"/>
    <xf numFmtId="173" fontId="75" fillId="0" borderId="0"/>
    <xf numFmtId="0" fontId="3" fillId="0" borderId="0"/>
    <xf numFmtId="0" fontId="112" fillId="0" borderId="0"/>
    <xf numFmtId="0" fontId="3" fillId="0" borderId="0"/>
    <xf numFmtId="0" fontId="3" fillId="27" borderId="0" applyNumberFormat="0" applyBorder="0" applyAlignment="0" applyProtection="0"/>
    <xf numFmtId="0" fontId="3" fillId="0" borderId="0"/>
    <xf numFmtId="0" fontId="3" fillId="0" borderId="0"/>
    <xf numFmtId="0" fontId="79" fillId="0" borderId="0"/>
    <xf numFmtId="0" fontId="74" fillId="0" borderId="0"/>
    <xf numFmtId="0" fontId="3" fillId="39" borderId="0" applyNumberFormat="0" applyBorder="0" applyAlignment="0" applyProtection="0"/>
    <xf numFmtId="0" fontId="99" fillId="33" borderId="0" applyNumberFormat="0" applyBorder="0" applyAlignment="0" applyProtection="0"/>
    <xf numFmtId="0" fontId="77" fillId="0" borderId="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3" fillId="0" borderId="0"/>
    <xf numFmtId="0" fontId="3" fillId="16" borderId="78" applyNumberFormat="0" applyFont="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112" fillId="0" borderId="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111" fillId="0" borderId="0"/>
    <xf numFmtId="0" fontId="112" fillId="0" borderId="0"/>
    <xf numFmtId="0" fontId="77" fillId="0" borderId="0"/>
    <xf numFmtId="0" fontId="3" fillId="0" borderId="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3" fillId="16" borderId="78" applyNumberFormat="0" applyFont="0" applyAlignment="0" applyProtection="0"/>
    <xf numFmtId="0" fontId="101" fillId="0" borderId="0"/>
    <xf numFmtId="0" fontId="3" fillId="18" borderId="0" applyNumberFormat="0" applyBorder="0" applyAlignment="0" applyProtection="0"/>
    <xf numFmtId="0" fontId="101" fillId="18" borderId="0" applyNumberFormat="0" applyBorder="0" applyAlignment="0" applyProtection="0"/>
    <xf numFmtId="0" fontId="3" fillId="22" borderId="0" applyNumberFormat="0" applyBorder="0" applyAlignment="0" applyProtection="0"/>
    <xf numFmtId="0" fontId="101" fillId="22" borderId="0" applyNumberFormat="0" applyBorder="0" applyAlignment="0" applyProtection="0"/>
    <xf numFmtId="0" fontId="3" fillId="26" borderId="0" applyNumberFormat="0" applyBorder="0" applyAlignment="0" applyProtection="0"/>
    <xf numFmtId="0" fontId="101" fillId="26" borderId="0" applyNumberFormat="0" applyBorder="0" applyAlignment="0" applyProtection="0"/>
    <xf numFmtId="0" fontId="3" fillId="30" borderId="0" applyNumberFormat="0" applyBorder="0" applyAlignment="0" applyProtection="0"/>
    <xf numFmtId="0" fontId="101" fillId="30" borderId="0" applyNumberFormat="0" applyBorder="0" applyAlignment="0" applyProtection="0"/>
    <xf numFmtId="0" fontId="3" fillId="34" borderId="0" applyNumberFormat="0" applyBorder="0" applyAlignment="0" applyProtection="0"/>
    <xf numFmtId="0" fontId="101" fillId="34" borderId="0" applyNumberFormat="0" applyBorder="0" applyAlignment="0" applyProtection="0"/>
    <xf numFmtId="0" fontId="3" fillId="38" borderId="0" applyNumberFormat="0" applyBorder="0" applyAlignment="0" applyProtection="0"/>
    <xf numFmtId="0" fontId="101" fillId="38" borderId="0" applyNumberFormat="0" applyBorder="0" applyAlignment="0" applyProtection="0"/>
    <xf numFmtId="0" fontId="3" fillId="19" borderId="0" applyNumberFormat="0" applyBorder="0" applyAlignment="0" applyProtection="0"/>
    <xf numFmtId="0" fontId="101" fillId="19" borderId="0" applyNumberFormat="0" applyBorder="0" applyAlignment="0" applyProtection="0"/>
    <xf numFmtId="0" fontId="3" fillId="23" borderId="0" applyNumberFormat="0" applyBorder="0" applyAlignment="0" applyProtection="0"/>
    <xf numFmtId="0" fontId="101" fillId="23" borderId="0" applyNumberFormat="0" applyBorder="0" applyAlignment="0" applyProtection="0"/>
    <xf numFmtId="0" fontId="3" fillId="27" borderId="0" applyNumberFormat="0" applyBorder="0" applyAlignment="0" applyProtection="0"/>
    <xf numFmtId="0" fontId="101" fillId="27" borderId="0" applyNumberFormat="0" applyBorder="0" applyAlignment="0" applyProtection="0"/>
    <xf numFmtId="0" fontId="3" fillId="31" borderId="0" applyNumberFormat="0" applyBorder="0" applyAlignment="0" applyProtection="0"/>
    <xf numFmtId="0" fontId="101" fillId="31" borderId="0" applyNumberFormat="0" applyBorder="0" applyAlignment="0" applyProtection="0"/>
    <xf numFmtId="0" fontId="3" fillId="35" borderId="0" applyNumberFormat="0" applyBorder="0" applyAlignment="0" applyProtection="0"/>
    <xf numFmtId="0" fontId="101" fillId="35" borderId="0" applyNumberFormat="0" applyBorder="0" applyAlignment="0" applyProtection="0"/>
    <xf numFmtId="0" fontId="3" fillId="39" borderId="0" applyNumberFormat="0" applyBorder="0" applyAlignment="0" applyProtection="0"/>
    <xf numFmtId="0" fontId="101" fillId="39" borderId="0" applyNumberFormat="0" applyBorder="0" applyAlignment="0" applyProtection="0"/>
    <xf numFmtId="0" fontId="101" fillId="16" borderId="78" applyNumberFormat="0" applyFont="0" applyAlignment="0" applyProtection="0"/>
    <xf numFmtId="0" fontId="3" fillId="16" borderId="78" applyNumberFormat="0" applyFont="0" applyAlignment="0" applyProtection="0"/>
    <xf numFmtId="0" fontId="101" fillId="0" borderId="0"/>
    <xf numFmtId="0" fontId="84" fillId="3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8" borderId="0" applyNumberFormat="0" applyBorder="0" applyAlignment="0" applyProtection="0"/>
    <xf numFmtId="0" fontId="101" fillId="0" borderId="0"/>
    <xf numFmtId="0" fontId="101" fillId="38" borderId="0" applyNumberFormat="0" applyBorder="0" applyAlignment="0" applyProtection="0"/>
    <xf numFmtId="0" fontId="101" fillId="19" borderId="0" applyNumberFormat="0" applyBorder="0" applyAlignment="0" applyProtection="0"/>
    <xf numFmtId="0" fontId="3" fillId="34" borderId="0" applyNumberFormat="0" applyBorder="0" applyAlignment="0" applyProtection="0"/>
    <xf numFmtId="0" fontId="101" fillId="19"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16" borderId="78" applyNumberFormat="0" applyFont="0" applyAlignment="0" applyProtection="0"/>
    <xf numFmtId="0" fontId="101" fillId="16" borderId="78" applyNumberFormat="0" applyFont="0" applyAlignment="0" applyProtection="0"/>
    <xf numFmtId="0" fontId="3" fillId="0" borderId="0"/>
    <xf numFmtId="0" fontId="3" fillId="0" borderId="0"/>
    <xf numFmtId="0" fontId="3" fillId="38" borderId="0" applyNumberFormat="0" applyBorder="0" applyAlignment="0" applyProtection="0"/>
    <xf numFmtId="173" fontId="75" fillId="0" borderId="0"/>
    <xf numFmtId="0" fontId="3" fillId="30" borderId="0" applyNumberFormat="0" applyBorder="0" applyAlignment="0" applyProtection="0"/>
    <xf numFmtId="0" fontId="3" fillId="18" borderId="0" applyNumberFormat="0" applyBorder="0" applyAlignment="0" applyProtection="0"/>
    <xf numFmtId="0" fontId="7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3" fillId="0" borderId="0"/>
    <xf numFmtId="0" fontId="3" fillId="0" borderId="0"/>
    <xf numFmtId="0" fontId="3" fillId="0" borderId="0"/>
    <xf numFmtId="0" fontId="74" fillId="0" borderId="0"/>
    <xf numFmtId="173" fontId="75" fillId="0" borderId="0"/>
    <xf numFmtId="0" fontId="139" fillId="0" borderId="0"/>
    <xf numFmtId="0" fontId="77" fillId="0" borderId="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139" fillId="0" borderId="0"/>
    <xf numFmtId="0" fontId="3" fillId="0" borderId="0"/>
    <xf numFmtId="0" fontId="3" fillId="18" borderId="0" applyNumberFormat="0" applyBorder="0" applyAlignment="0" applyProtection="0"/>
    <xf numFmtId="0" fontId="3"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10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101"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101"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101"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10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3" fillId="16" borderId="78" applyNumberFormat="0" applyFont="0" applyAlignment="0" applyProtection="0"/>
    <xf numFmtId="0" fontId="101"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101"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101" fillId="16" borderId="78" applyNumberFormat="0" applyFont="0" applyAlignment="0" applyProtection="0"/>
    <xf numFmtId="0" fontId="3" fillId="16" borderId="78" applyNumberFormat="0" applyFont="0" applyAlignment="0" applyProtection="0"/>
    <xf numFmtId="0" fontId="3" fillId="0" borderId="0"/>
    <xf numFmtId="0" fontId="77" fillId="0" borderId="0"/>
    <xf numFmtId="0" fontId="139" fillId="0" borderId="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16" borderId="78" applyNumberFormat="0" applyFont="0" applyAlignment="0" applyProtection="0"/>
    <xf numFmtId="0" fontId="3" fillId="16" borderId="78" applyNumberFormat="0" applyFont="0" applyAlignment="0" applyProtection="0"/>
    <xf numFmtId="0" fontId="3" fillId="0" borderId="0"/>
    <xf numFmtId="0" fontId="77" fillId="0" borderId="0"/>
    <xf numFmtId="0" fontId="77" fillId="0" borderId="0"/>
    <xf numFmtId="0" fontId="139" fillId="0" borderId="0"/>
    <xf numFmtId="173" fontId="75" fillId="0" borderId="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3" fillId="39" borderId="0" applyNumberFormat="0" applyBorder="0" applyAlignment="0" applyProtection="0"/>
    <xf numFmtId="0" fontId="84" fillId="19"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101" fillId="35" borderId="0" applyNumberFormat="0" applyBorder="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16" borderId="78" applyNumberFormat="0" applyFont="0" applyAlignment="0" applyProtection="0"/>
    <xf numFmtId="0" fontId="3" fillId="0" borderId="0"/>
    <xf numFmtId="0" fontId="101" fillId="30" borderId="0" applyNumberFormat="0" applyBorder="0" applyAlignment="0" applyProtection="0"/>
    <xf numFmtId="0" fontId="3" fillId="0" borderId="0"/>
    <xf numFmtId="0" fontId="139" fillId="0" borderId="0"/>
    <xf numFmtId="0" fontId="3" fillId="0" borderId="0"/>
    <xf numFmtId="0" fontId="77" fillId="0" borderId="0"/>
    <xf numFmtId="0" fontId="74" fillId="0" borderId="0"/>
    <xf numFmtId="0" fontId="132" fillId="0" borderId="0"/>
    <xf numFmtId="0" fontId="132" fillId="0" borderId="0"/>
    <xf numFmtId="0" fontId="132" fillId="0" borderId="0"/>
    <xf numFmtId="0" fontId="132" fillId="0" borderId="0"/>
    <xf numFmtId="0" fontId="3" fillId="0" borderId="0"/>
    <xf numFmtId="0" fontId="3" fillId="0" borderId="0"/>
    <xf numFmtId="0" fontId="3" fillId="0" borderId="0"/>
    <xf numFmtId="0" fontId="3" fillId="0" borderId="0"/>
    <xf numFmtId="0" fontId="3" fillId="0" borderId="0"/>
    <xf numFmtId="0" fontId="101" fillId="22" borderId="0" applyNumberFormat="0" applyBorder="0" applyAlignment="0" applyProtection="0"/>
    <xf numFmtId="0" fontId="132" fillId="0" borderId="0"/>
    <xf numFmtId="0" fontId="3" fillId="0" borderId="0"/>
    <xf numFmtId="0" fontId="3" fillId="0" borderId="0"/>
    <xf numFmtId="0" fontId="3" fillId="0" borderId="0"/>
    <xf numFmtId="0" fontId="101" fillId="0" borderId="0"/>
    <xf numFmtId="0" fontId="140" fillId="56" borderId="0">
      <alignment horizontal="left"/>
    </xf>
    <xf numFmtId="0" fontId="101" fillId="0" borderId="0"/>
    <xf numFmtId="0" fontId="3" fillId="0" borderId="0"/>
    <xf numFmtId="0" fontId="3" fillId="0" borderId="0"/>
    <xf numFmtId="0" fontId="125" fillId="0" borderId="0"/>
    <xf numFmtId="0" fontId="3" fillId="0" borderId="0"/>
    <xf numFmtId="0" fontId="78" fillId="0" borderId="0" applyNumberFormat="0" applyFill="0" applyBorder="0" applyAlignment="0" applyProtection="0">
      <alignment vertical="top"/>
      <protection locked="0"/>
    </xf>
    <xf numFmtId="0" fontId="3" fillId="0" borderId="0"/>
    <xf numFmtId="0" fontId="132" fillId="0" borderId="0"/>
    <xf numFmtId="0" fontId="111" fillId="0" borderId="0"/>
    <xf numFmtId="0" fontId="77" fillId="0" borderId="0"/>
    <xf numFmtId="0" fontId="132" fillId="0" borderId="0"/>
    <xf numFmtId="0" fontId="136" fillId="0" borderId="0"/>
    <xf numFmtId="0" fontId="3" fillId="19" borderId="0" applyNumberFormat="0" applyBorder="0" applyAlignment="0" applyProtection="0"/>
    <xf numFmtId="0" fontId="3" fillId="31" borderId="0" applyNumberFormat="0" applyBorder="0" applyAlignment="0" applyProtection="0"/>
    <xf numFmtId="0" fontId="3" fillId="16" borderId="78" applyNumberFormat="0" applyFont="0" applyAlignment="0" applyProtection="0"/>
    <xf numFmtId="0" fontId="84" fillId="16" borderId="78" applyNumberFormat="0" applyFont="0" applyAlignment="0" applyProtection="0"/>
    <xf numFmtId="0" fontId="99" fillId="21" borderId="0" applyNumberFormat="0" applyBorder="0" applyAlignment="0" applyProtection="0"/>
    <xf numFmtId="0" fontId="84" fillId="27" borderId="0" applyNumberFormat="0" applyBorder="0" applyAlignment="0" applyProtection="0"/>
    <xf numFmtId="0" fontId="99" fillId="28" borderId="0" applyNumberFormat="0" applyBorder="0" applyAlignment="0" applyProtection="0"/>
    <xf numFmtId="0" fontId="94" fillId="0" borderId="76" applyNumberFormat="0" applyFill="0" applyAlignment="0" applyProtection="0"/>
    <xf numFmtId="0" fontId="84" fillId="26" borderId="0" applyNumberFormat="0" applyBorder="0" applyAlignment="0" applyProtection="0"/>
    <xf numFmtId="0" fontId="74" fillId="0" borderId="0"/>
    <xf numFmtId="0" fontId="74" fillId="0" borderId="0"/>
    <xf numFmtId="0" fontId="101" fillId="27" borderId="0" applyNumberFormat="0" applyBorder="0" applyAlignment="0" applyProtection="0"/>
    <xf numFmtId="0" fontId="101" fillId="31" borderId="0" applyNumberFormat="0" applyBorder="0" applyAlignment="0" applyProtection="0"/>
    <xf numFmtId="0" fontId="95" fillId="15" borderId="77" applyNumberFormat="0" applyAlignment="0" applyProtection="0"/>
    <xf numFmtId="0" fontId="121" fillId="0" borderId="0" applyNumberFormat="0" applyFill="0" applyBorder="0" applyAlignment="0" applyProtection="0">
      <alignment vertical="top"/>
      <protection locked="0"/>
    </xf>
    <xf numFmtId="0" fontId="101" fillId="39" borderId="0" applyNumberFormat="0" applyBorder="0" applyAlignment="0" applyProtection="0"/>
    <xf numFmtId="0" fontId="3" fillId="30" borderId="0" applyNumberFormat="0" applyBorder="0" applyAlignment="0" applyProtection="0"/>
    <xf numFmtId="0" fontId="3" fillId="19" borderId="0" applyNumberFormat="0" applyBorder="0" applyAlignment="0" applyProtection="0"/>
    <xf numFmtId="0" fontId="3" fillId="30" borderId="0" applyNumberFormat="0" applyBorder="0" applyAlignment="0" applyProtection="0"/>
    <xf numFmtId="0" fontId="122" fillId="0" borderId="0" applyNumberFormat="0" applyFill="0" applyBorder="0" applyAlignment="0" applyProtection="0">
      <alignment vertical="top"/>
      <protection locked="0"/>
    </xf>
    <xf numFmtId="0" fontId="74" fillId="0" borderId="0" applyFont="0" applyFill="0" applyBorder="0" applyAlignment="0" applyProtection="0"/>
    <xf numFmtId="0" fontId="101" fillId="19" borderId="0" applyNumberFormat="0" applyBorder="0" applyAlignment="0" applyProtection="0"/>
    <xf numFmtId="0" fontId="98" fillId="0" borderId="79" applyNumberFormat="0" applyFill="0" applyAlignment="0" applyProtection="0"/>
    <xf numFmtId="0" fontId="3" fillId="0" borderId="0"/>
    <xf numFmtId="0" fontId="91" fillId="13" borderId="74" applyNumberFormat="0" applyAlignment="0" applyProtection="0"/>
    <xf numFmtId="0" fontId="112" fillId="0" borderId="0" applyProtection="0"/>
    <xf numFmtId="0" fontId="84" fillId="35" borderId="0" applyNumberFormat="0" applyBorder="0" applyAlignment="0" applyProtection="0"/>
    <xf numFmtId="0" fontId="101" fillId="18" borderId="0" applyNumberFormat="0" applyBorder="0" applyAlignment="0" applyProtection="0"/>
    <xf numFmtId="0" fontId="125" fillId="0" borderId="0"/>
    <xf numFmtId="0" fontId="84" fillId="22" borderId="0" applyNumberFormat="0" applyBorder="0" applyAlignment="0" applyProtection="0"/>
    <xf numFmtId="0" fontId="84" fillId="23" borderId="0" applyNumberFormat="0" applyBorder="0" applyAlignment="0" applyProtection="0"/>
    <xf numFmtId="0" fontId="84" fillId="30"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23" borderId="0" applyNumberFormat="0" applyBorder="0" applyAlignment="0" applyProtection="0"/>
    <xf numFmtId="0" fontId="79" fillId="0" borderId="0"/>
    <xf numFmtId="0" fontId="74" fillId="0" borderId="0"/>
    <xf numFmtId="0" fontId="89" fillId="11" borderId="0" applyNumberFormat="0" applyBorder="0" applyAlignment="0" applyProtection="0"/>
    <xf numFmtId="0" fontId="84" fillId="18" borderId="0" applyNumberFormat="0" applyBorder="0" applyAlignment="0" applyProtection="0"/>
    <xf numFmtId="0" fontId="99" fillId="29" borderId="0" applyNumberFormat="0" applyBorder="0" applyAlignment="0" applyProtection="0"/>
    <xf numFmtId="0" fontId="99" fillId="17" borderId="0" applyNumberFormat="0" applyBorder="0" applyAlignment="0" applyProtection="0"/>
    <xf numFmtId="0" fontId="87" fillId="0" borderId="0" applyNumberFormat="0" applyFill="0" applyBorder="0" applyAlignment="0" applyProtection="0"/>
    <xf numFmtId="0" fontId="120" fillId="0" borderId="0" applyNumberFormat="0" applyFill="0" applyBorder="0" applyAlignment="0" applyProtection="0"/>
    <xf numFmtId="0" fontId="3" fillId="16" borderId="78" applyNumberFormat="0" applyFont="0" applyAlignment="0" applyProtection="0"/>
    <xf numFmtId="0" fontId="74" fillId="0" borderId="0"/>
    <xf numFmtId="0" fontId="85" fillId="0" borderId="71" applyNumberFormat="0" applyFill="0" applyAlignment="0" applyProtection="0"/>
    <xf numFmtId="0" fontId="79" fillId="0" borderId="0"/>
    <xf numFmtId="0" fontId="101" fillId="0" borderId="0"/>
    <xf numFmtId="0" fontId="101" fillId="38" borderId="0" applyNumberFormat="0" applyBorder="0" applyAlignment="0" applyProtection="0"/>
    <xf numFmtId="0" fontId="101" fillId="34" borderId="0" applyNumberFormat="0" applyBorder="0" applyAlignment="0" applyProtection="0"/>
    <xf numFmtId="0" fontId="3" fillId="0" borderId="0"/>
    <xf numFmtId="0" fontId="3" fillId="26" borderId="0" applyNumberFormat="0" applyBorder="0" applyAlignment="0" applyProtection="0"/>
    <xf numFmtId="0" fontId="84" fillId="31" borderId="0" applyNumberFormat="0" applyBorder="0" applyAlignment="0" applyProtection="0"/>
    <xf numFmtId="0" fontId="3" fillId="39" borderId="0" applyNumberFormat="0" applyBorder="0" applyAlignment="0" applyProtection="0"/>
    <xf numFmtId="0" fontId="3" fillId="22" borderId="0" applyNumberFormat="0" applyBorder="0" applyAlignment="0" applyProtection="0"/>
    <xf numFmtId="0" fontId="3" fillId="18" borderId="0" applyNumberFormat="0" applyBorder="0" applyAlignment="0" applyProtection="0"/>
    <xf numFmtId="0" fontId="3" fillId="0" borderId="0"/>
    <xf numFmtId="0" fontId="101" fillId="23" borderId="0" applyNumberFormat="0" applyBorder="0" applyAlignment="0" applyProtection="0"/>
    <xf numFmtId="0" fontId="88" fillId="10" borderId="0" applyNumberFormat="0" applyBorder="0" applyAlignment="0" applyProtection="0"/>
    <xf numFmtId="0" fontId="90" fillId="12" borderId="0" applyNumberFormat="0" applyBorder="0" applyAlignment="0" applyProtection="0"/>
    <xf numFmtId="0" fontId="75" fillId="0" borderId="0"/>
    <xf numFmtId="0" fontId="3" fillId="26" borderId="0" applyNumberFormat="0" applyBorder="0" applyAlignment="0" applyProtection="0"/>
    <xf numFmtId="0" fontId="3" fillId="27" borderId="0" applyNumberFormat="0" applyBorder="0" applyAlignment="0" applyProtection="0"/>
    <xf numFmtId="0" fontId="3" fillId="0" borderId="0"/>
    <xf numFmtId="0" fontId="3" fillId="23" borderId="0" applyNumberFormat="0" applyBorder="0" applyAlignment="0" applyProtection="0"/>
    <xf numFmtId="0" fontId="3" fillId="22" borderId="0" applyNumberFormat="0" applyBorder="0" applyAlignment="0" applyProtection="0"/>
    <xf numFmtId="0" fontId="3" fillId="39" borderId="0" applyNumberFormat="0" applyBorder="0" applyAlignment="0" applyProtection="0"/>
    <xf numFmtId="0" fontId="3" fillId="35" borderId="0" applyNumberFormat="0" applyBorder="0" applyAlignment="0" applyProtection="0"/>
    <xf numFmtId="0" fontId="101" fillId="26" borderId="0" applyNumberFormat="0" applyBorder="0" applyAlignment="0" applyProtection="0"/>
    <xf numFmtId="0" fontId="112" fillId="0" borderId="0"/>
    <xf numFmtId="0" fontId="101" fillId="0" borderId="0"/>
    <xf numFmtId="173" fontId="75" fillId="0" borderId="0"/>
    <xf numFmtId="0" fontId="132" fillId="0" borderId="0"/>
    <xf numFmtId="0" fontId="77" fillId="0" borderId="0"/>
    <xf numFmtId="0" fontId="3" fillId="0" borderId="0"/>
    <xf numFmtId="0" fontId="101" fillId="0" borderId="0"/>
    <xf numFmtId="0" fontId="3" fillId="0" borderId="0"/>
    <xf numFmtId="0" fontId="78" fillId="0" borderId="0" applyNumberFormat="0" applyFill="0" applyBorder="0" applyAlignment="0" applyProtection="0">
      <alignment vertical="top"/>
      <protection locked="0"/>
    </xf>
    <xf numFmtId="0" fontId="132" fillId="0" borderId="0"/>
    <xf numFmtId="0" fontId="123" fillId="0" borderId="0" applyNumberFormat="0" applyFill="0" applyBorder="0" applyAlignment="0" applyProtection="0"/>
    <xf numFmtId="0" fontId="136" fillId="0" borderId="0"/>
    <xf numFmtId="0" fontId="2" fillId="0" borderId="0"/>
    <xf numFmtId="44" fontId="74" fillId="0" borderId="0" applyFont="0" applyFill="0" applyBorder="0" applyAlignment="0" applyProtection="0"/>
    <xf numFmtId="0" fontId="130" fillId="0" borderId="0"/>
    <xf numFmtId="0" fontId="73" fillId="20" borderId="0" applyNumberFormat="0" applyBorder="0" applyAlignment="0" applyProtection="0"/>
    <xf numFmtId="0" fontId="74" fillId="0" borderId="0"/>
    <xf numFmtId="0" fontId="84" fillId="0" borderId="0"/>
    <xf numFmtId="0" fontId="2" fillId="0" borderId="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0" borderId="0"/>
    <xf numFmtId="0" fontId="2" fillId="0" borderId="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0" borderId="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4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0" borderId="0"/>
    <xf numFmtId="0" fontId="2" fillId="0" borderId="0"/>
    <xf numFmtId="0" fontId="2" fillId="18" borderId="0" applyNumberFormat="0" applyBorder="0" applyAlignment="0" applyProtection="0"/>
    <xf numFmtId="0" fontId="2" fillId="18" borderId="0" applyNumberFormat="0" applyBorder="0" applyAlignment="0" applyProtection="0"/>
    <xf numFmtId="0" fontId="73" fillId="2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31" fillId="0" borderId="0"/>
    <xf numFmtId="0" fontId="130" fillId="0" borderId="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0" borderId="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16" borderId="78" applyNumberFormat="0" applyFont="0" applyAlignment="0" applyProtection="0"/>
    <xf numFmtId="0" fontId="2" fillId="0" borderId="0"/>
    <xf numFmtId="0" fontId="2" fillId="0" borderId="0"/>
    <xf numFmtId="0" fontId="2" fillId="0" borderId="0"/>
    <xf numFmtId="0" fontId="2" fillId="0" borderId="0"/>
    <xf numFmtId="0" fontId="2" fillId="0" borderId="0"/>
    <xf numFmtId="0" fontId="81" fillId="0" borderId="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0" borderId="0"/>
    <xf numFmtId="0" fontId="81" fillId="0" borderId="0"/>
    <xf numFmtId="0" fontId="2" fillId="0" borderId="0"/>
    <xf numFmtId="0" fontId="2" fillId="0" borderId="0"/>
    <xf numFmtId="0" fontId="2" fillId="0" borderId="0"/>
    <xf numFmtId="0" fontId="2" fillId="0" borderId="0"/>
    <xf numFmtId="0" fontId="2" fillId="16" borderId="78"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18" borderId="0" applyNumberFormat="0" applyBorder="0" applyAlignment="0" applyProtection="0"/>
    <xf numFmtId="0" fontId="73" fillId="32"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16" borderId="78" applyNumberFormat="0" applyFont="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0" borderId="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16" borderId="7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1" fillId="0" borderId="0"/>
    <xf numFmtId="0" fontId="73" fillId="24" borderId="0" applyNumberFormat="0" applyBorder="0" applyAlignment="0" applyProtection="0"/>
    <xf numFmtId="0" fontId="73" fillId="40" borderId="0" applyNumberFormat="0" applyBorder="0" applyAlignment="0" applyProtection="0"/>
    <xf numFmtId="0" fontId="73" fillId="36" borderId="0" applyNumberFormat="0" applyBorder="0" applyAlignment="0" applyProtection="0"/>
    <xf numFmtId="0" fontId="83" fillId="0" borderId="0" applyNumberFormat="0" applyFill="0" applyBorder="0" applyAlignment="0" applyProtection="0"/>
    <xf numFmtId="0" fontId="126" fillId="12" borderId="0" applyNumberFormat="0" applyBorder="0" applyAlignment="0" applyProtection="0"/>
  </cellStyleXfs>
  <cellXfs count="1100">
    <xf numFmtId="0" fontId="0" fillId="0" borderId="0" xfId="0"/>
    <xf numFmtId="0" fontId="9" fillId="0" borderId="0" xfId="0" applyFont="1" applyAlignment="1">
      <alignment vertical="center"/>
    </xf>
    <xf numFmtId="0" fontId="0" fillId="0" borderId="0" xfId="0" applyAlignment="1">
      <alignment vertical="center"/>
    </xf>
    <xf numFmtId="0" fontId="20" fillId="4"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49" fontId="22" fillId="5" borderId="10" xfId="0" applyNumberFormat="1" applyFont="1" applyFill="1" applyBorder="1" applyAlignment="1">
      <alignment horizontal="center" vertical="center"/>
    </xf>
    <xf numFmtId="49" fontId="23" fillId="5" borderId="11" xfId="2" applyNumberFormat="1" applyFont="1" applyFill="1" applyBorder="1" applyAlignment="1" applyProtection="1">
      <alignment horizontal="left" vertical="center" wrapText="1"/>
    </xf>
    <xf numFmtId="49" fontId="21" fillId="5" borderId="12" xfId="0" applyNumberFormat="1" applyFont="1" applyFill="1" applyBorder="1" applyAlignment="1">
      <alignment vertical="center" wrapText="1"/>
    </xf>
    <xf numFmtId="49" fontId="21" fillId="5" borderId="11" xfId="0" applyNumberFormat="1" applyFont="1" applyFill="1" applyBorder="1" applyAlignment="1">
      <alignment vertical="center" wrapText="1"/>
    </xf>
    <xf numFmtId="49" fontId="21" fillId="5" borderId="12" xfId="0" applyNumberFormat="1"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3" xfId="0" applyFont="1" applyFill="1" applyBorder="1" applyAlignment="1">
      <alignment horizontal="center" vertical="center" wrapText="1"/>
    </xf>
    <xf numFmtId="49" fontId="23" fillId="6" borderId="4" xfId="2" applyNumberFormat="1" applyFont="1" applyFill="1" applyBorder="1" applyAlignment="1" applyProtection="1">
      <alignment horizontal="left" vertical="center" wrapText="1"/>
    </xf>
    <xf numFmtId="49" fontId="21" fillId="6" borderId="16" xfId="0" applyNumberFormat="1" applyFont="1" applyFill="1" applyBorder="1" applyAlignment="1">
      <alignment vertical="center" wrapText="1"/>
    </xf>
    <xf numFmtId="0" fontId="21" fillId="6" borderId="4" xfId="2" applyFont="1" applyFill="1" applyBorder="1" applyAlignment="1" applyProtection="1">
      <alignment horizontal="center" vertical="center" wrapText="1"/>
    </xf>
    <xf numFmtId="0" fontId="21" fillId="6" borderId="16"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49" fontId="23" fillId="6" borderId="17" xfId="2" applyNumberFormat="1" applyFont="1" applyFill="1" applyBorder="1" applyAlignment="1" applyProtection="1">
      <alignment horizontal="left" vertical="center" wrapText="1"/>
    </xf>
    <xf numFmtId="49" fontId="21" fillId="6" borderId="18" xfId="0" applyNumberFormat="1" applyFont="1" applyFill="1" applyBorder="1" applyAlignment="1">
      <alignment vertical="center" wrapText="1"/>
    </xf>
    <xf numFmtId="0" fontId="21" fillId="6" borderId="17" xfId="2" applyFont="1" applyFill="1" applyBorder="1" applyAlignment="1" applyProtection="1">
      <alignment horizontal="center" vertical="center" wrapText="1"/>
    </xf>
    <xf numFmtId="0" fontId="21" fillId="6" borderId="18"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23" fillId="5" borderId="5" xfId="2" applyFont="1" applyFill="1" applyBorder="1" applyAlignment="1" applyProtection="1">
      <alignment horizontal="left" vertical="center" wrapText="1"/>
    </xf>
    <xf numFmtId="49" fontId="21" fillId="5" borderId="21" xfId="0" applyNumberFormat="1" applyFont="1" applyFill="1" applyBorder="1" applyAlignment="1">
      <alignment vertical="center" wrapText="1"/>
    </xf>
    <xf numFmtId="49" fontId="21" fillId="5" borderId="0" xfId="0" applyNumberFormat="1" applyFont="1" applyFill="1" applyAlignment="1">
      <alignment vertical="center" wrapText="1"/>
    </xf>
    <xf numFmtId="49" fontId="21" fillId="5" borderId="21" xfId="0" applyNumberFormat="1"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21"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3" xfId="0" applyFont="1" applyFill="1" applyBorder="1" applyAlignment="1">
      <alignment horizontal="center" vertical="center" wrapText="1"/>
    </xf>
    <xf numFmtId="49" fontId="23" fillId="5" borderId="24" xfId="2" applyNumberFormat="1" applyFont="1" applyFill="1" applyBorder="1" applyAlignment="1" applyProtection="1">
      <alignment horizontal="left" vertical="center" wrapText="1"/>
    </xf>
    <xf numFmtId="49" fontId="21" fillId="5" borderId="21" xfId="0" applyNumberFormat="1" applyFont="1" applyFill="1" applyBorder="1" applyAlignment="1">
      <alignment horizontal="left" vertical="center" wrapText="1"/>
    </xf>
    <xf numFmtId="0" fontId="23" fillId="5" borderId="25" xfId="2" applyFont="1" applyFill="1" applyBorder="1" applyAlignment="1" applyProtection="1">
      <alignment horizontal="left" vertical="center" wrapText="1"/>
    </xf>
    <xf numFmtId="49" fontId="21" fillId="5" borderId="17" xfId="0" applyNumberFormat="1" applyFont="1" applyFill="1" applyBorder="1" applyAlignment="1">
      <alignment vertical="center" wrapText="1"/>
    </xf>
    <xf numFmtId="49" fontId="21" fillId="5" borderId="18" xfId="0" applyNumberFormat="1" applyFont="1" applyFill="1" applyBorder="1" applyAlignment="1">
      <alignment vertical="center" wrapText="1"/>
    </xf>
    <xf numFmtId="49" fontId="21" fillId="5" borderId="17" xfId="0" applyNumberFormat="1" applyFont="1" applyFill="1" applyBorder="1" applyAlignment="1">
      <alignment horizontal="left" vertical="center" wrapText="1"/>
    </xf>
    <xf numFmtId="0" fontId="21" fillId="5" borderId="18"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20" xfId="0" applyFont="1" applyFill="1" applyBorder="1" applyAlignment="1">
      <alignment horizontal="center" vertical="center" wrapText="1"/>
    </xf>
    <xf numFmtId="49" fontId="22" fillId="6" borderId="26" xfId="0" applyNumberFormat="1" applyFont="1" applyFill="1" applyBorder="1" applyAlignment="1">
      <alignment horizontal="center" vertical="center"/>
    </xf>
    <xf numFmtId="0" fontId="23" fillId="6" borderId="27" xfId="2" applyFont="1" applyFill="1" applyBorder="1" applyAlignment="1" applyProtection="1">
      <alignment vertical="center"/>
    </xf>
    <xf numFmtId="49" fontId="21" fillId="6" borderId="28" xfId="0" applyNumberFormat="1" applyFont="1" applyFill="1" applyBorder="1" applyAlignment="1">
      <alignment vertical="center" wrapText="1"/>
    </xf>
    <xf numFmtId="49" fontId="21" fillId="6" borderId="29" xfId="0" applyNumberFormat="1" applyFont="1" applyFill="1" applyBorder="1" applyAlignment="1">
      <alignment vertical="center" wrapText="1"/>
    </xf>
    <xf numFmtId="49" fontId="21" fillId="6" borderId="28" xfId="0" applyNumberFormat="1" applyFont="1" applyFill="1" applyBorder="1" applyAlignment="1">
      <alignment horizontal="left" vertical="center" wrapText="1"/>
    </xf>
    <xf numFmtId="0" fontId="21" fillId="6" borderId="29"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8" xfId="0" applyFont="1" applyFill="1" applyBorder="1" applyAlignment="1">
      <alignment vertical="center" wrapText="1"/>
    </xf>
    <xf numFmtId="0" fontId="21" fillId="6" borderId="30" xfId="0" applyFont="1" applyFill="1" applyBorder="1" applyAlignment="1">
      <alignment horizontal="center" vertical="center" wrapText="1"/>
    </xf>
    <xf numFmtId="49" fontId="23" fillId="5" borderId="21" xfId="2" applyNumberFormat="1" applyFont="1" applyFill="1" applyBorder="1" applyAlignment="1" applyProtection="1">
      <alignment vertical="center" wrapText="1"/>
    </xf>
    <xf numFmtId="49" fontId="21" fillId="5" borderId="21" xfId="2" applyNumberFormat="1" applyFont="1" applyFill="1" applyBorder="1" applyAlignment="1" applyProtection="1">
      <alignment horizontal="center" vertical="center" wrapText="1"/>
    </xf>
    <xf numFmtId="0" fontId="23" fillId="5" borderId="21" xfId="2" applyFont="1" applyFill="1" applyBorder="1" applyAlignment="1" applyProtection="1">
      <alignment vertical="center" wrapText="1"/>
    </xf>
    <xf numFmtId="0" fontId="21" fillId="5" borderId="21" xfId="2" applyFont="1" applyFill="1" applyBorder="1" applyAlignment="1" applyProtection="1">
      <alignment horizontal="center" vertical="center" wrapText="1"/>
    </xf>
    <xf numFmtId="49" fontId="22" fillId="6" borderId="33" xfId="0" applyNumberFormat="1" applyFont="1" applyFill="1" applyBorder="1" applyAlignment="1">
      <alignment horizontal="center" vertical="center"/>
    </xf>
    <xf numFmtId="49" fontId="23" fillId="6" borderId="15" xfId="2" applyNumberFormat="1" applyFont="1" applyFill="1" applyBorder="1" applyAlignment="1" applyProtection="1">
      <alignment horizontal="left" vertical="center" wrapText="1"/>
    </xf>
    <xf numFmtId="49" fontId="21" fillId="6" borderId="34" xfId="0" applyNumberFormat="1" applyFont="1" applyFill="1" applyBorder="1" applyAlignment="1">
      <alignment vertical="center" wrapText="1"/>
    </xf>
    <xf numFmtId="49" fontId="21" fillId="6" borderId="15" xfId="0" applyNumberFormat="1" applyFont="1" applyFill="1" applyBorder="1" applyAlignment="1">
      <alignment vertical="center" wrapText="1"/>
    </xf>
    <xf numFmtId="49" fontId="21" fillId="6" borderId="34" xfId="0" applyNumberFormat="1"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35" xfId="0" applyFont="1" applyFill="1" applyBorder="1" applyAlignment="1">
      <alignment horizontal="center" vertical="center" wrapText="1"/>
    </xf>
    <xf numFmtId="49" fontId="22" fillId="5" borderId="26" xfId="0" applyNumberFormat="1" applyFont="1" applyFill="1" applyBorder="1" applyAlignment="1">
      <alignment horizontal="center" vertical="center"/>
    </xf>
    <xf numFmtId="0" fontId="23" fillId="5" borderId="27" xfId="2" applyFont="1" applyFill="1" applyBorder="1" applyAlignment="1" applyProtection="1">
      <alignment horizontal="left" vertical="center" wrapText="1"/>
    </xf>
    <xf numFmtId="49" fontId="21" fillId="5" borderId="36" xfId="0" applyNumberFormat="1" applyFont="1" applyFill="1" applyBorder="1" applyAlignment="1">
      <alignment vertical="center" wrapText="1"/>
    </xf>
    <xf numFmtId="49" fontId="21" fillId="5" borderId="32" xfId="0" applyNumberFormat="1" applyFont="1" applyFill="1" applyBorder="1" applyAlignment="1">
      <alignment vertical="center" wrapText="1"/>
    </xf>
    <xf numFmtId="49" fontId="21" fillId="5" borderId="28" xfId="0" applyNumberFormat="1"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3" fillId="6" borderId="21" xfId="2" applyFont="1" applyFill="1" applyBorder="1" applyAlignment="1" applyProtection="1">
      <alignment vertical="center" wrapText="1"/>
    </xf>
    <xf numFmtId="49" fontId="21" fillId="6" borderId="0" xfId="0" applyNumberFormat="1" applyFont="1" applyFill="1" applyAlignment="1">
      <alignment vertical="center" wrapText="1"/>
    </xf>
    <xf numFmtId="0" fontId="25" fillId="6" borderId="21" xfId="0" applyFont="1" applyFill="1" applyBorder="1" applyAlignment="1">
      <alignment vertical="center" wrapText="1"/>
    </xf>
    <xf numFmtId="0" fontId="21" fillId="6" borderId="21"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23" xfId="0" applyFont="1" applyFill="1" applyBorder="1" applyAlignment="1">
      <alignment horizontal="center" vertical="center" wrapText="1"/>
    </xf>
    <xf numFmtId="0" fontId="23" fillId="6" borderId="17" xfId="2" applyFont="1" applyFill="1" applyBorder="1" applyAlignment="1" applyProtection="1">
      <alignment vertical="center" wrapText="1"/>
    </xf>
    <xf numFmtId="0" fontId="25" fillId="6" borderId="17" xfId="0" applyFont="1" applyFill="1" applyBorder="1" applyAlignment="1">
      <alignment vertical="center" wrapText="1"/>
    </xf>
    <xf numFmtId="49" fontId="22" fillId="5" borderId="33" xfId="0" applyNumberFormat="1" applyFont="1" applyFill="1" applyBorder="1" applyAlignment="1">
      <alignment horizontal="center" vertical="center"/>
    </xf>
    <xf numFmtId="49" fontId="23" fillId="5" borderId="15" xfId="2" applyNumberFormat="1" applyFont="1" applyFill="1" applyBorder="1" applyAlignment="1" applyProtection="1">
      <alignment horizontal="left" vertical="center" wrapText="1"/>
    </xf>
    <xf numFmtId="49" fontId="21" fillId="5" borderId="34" xfId="0" applyNumberFormat="1" applyFont="1" applyFill="1" applyBorder="1" applyAlignment="1">
      <alignment vertical="center" wrapText="1"/>
    </xf>
    <xf numFmtId="49" fontId="21" fillId="5" borderId="25" xfId="0" applyNumberFormat="1" applyFont="1" applyFill="1" applyBorder="1" applyAlignment="1">
      <alignment vertical="center" wrapText="1"/>
    </xf>
    <xf numFmtId="49" fontId="22" fillId="6" borderId="37" xfId="0" applyNumberFormat="1" applyFont="1" applyFill="1" applyBorder="1" applyAlignment="1">
      <alignment horizontal="center" vertical="center"/>
    </xf>
    <xf numFmtId="0" fontId="23" fillId="6" borderId="27" xfId="2" applyFont="1" applyFill="1" applyBorder="1" applyAlignment="1" applyProtection="1">
      <alignment horizontal="left" vertical="center"/>
    </xf>
    <xf numFmtId="49" fontId="21" fillId="6" borderId="27" xfId="0" applyNumberFormat="1" applyFont="1" applyFill="1" applyBorder="1" applyAlignment="1">
      <alignment vertical="center" wrapText="1"/>
    </xf>
    <xf numFmtId="49" fontId="21" fillId="6" borderId="28" xfId="0" applyNumberFormat="1" applyFont="1" applyFill="1" applyBorder="1" applyAlignment="1">
      <alignment horizontal="center" vertical="center" wrapText="1"/>
    </xf>
    <xf numFmtId="0" fontId="25" fillId="6" borderId="29" xfId="0" applyFont="1" applyFill="1" applyBorder="1" applyAlignment="1">
      <alignment horizontal="center" vertical="center"/>
    </xf>
    <xf numFmtId="0" fontId="25" fillId="6" borderId="28" xfId="0" applyFont="1" applyFill="1" applyBorder="1" applyAlignment="1">
      <alignment horizontal="center" vertical="center"/>
    </xf>
    <xf numFmtId="0" fontId="25" fillId="6" borderId="29"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30" xfId="0" applyFont="1" applyFill="1" applyBorder="1" applyAlignment="1">
      <alignment horizontal="center" vertical="center" wrapText="1"/>
    </xf>
    <xf numFmtId="0" fontId="13" fillId="0" borderId="0" xfId="0" applyFont="1" applyAlignment="1">
      <alignment vertical="center"/>
    </xf>
    <xf numFmtId="0" fontId="26" fillId="0" borderId="0" xfId="0" applyFont="1" applyAlignment="1">
      <alignment vertical="center"/>
    </xf>
    <xf numFmtId="0" fontId="27" fillId="0" borderId="0" xfId="5" applyFont="1" applyBorder="1" applyAlignment="1" applyProtection="1">
      <alignment vertical="center"/>
    </xf>
    <xf numFmtId="0" fontId="8" fillId="0" borderId="0" xfId="5" applyBorder="1" applyAlignment="1" applyProtection="1">
      <alignment vertical="center"/>
    </xf>
    <xf numFmtId="0" fontId="9" fillId="0" borderId="0" xfId="67" applyAlignment="1">
      <alignment vertical="center"/>
    </xf>
    <xf numFmtId="0" fontId="9" fillId="0" borderId="0" xfId="67" applyAlignment="1">
      <alignment horizontal="center" vertical="center"/>
    </xf>
    <xf numFmtId="0" fontId="9" fillId="0" borderId="0" xfId="67" applyAlignment="1">
      <alignment horizontal="left" vertical="center"/>
    </xf>
    <xf numFmtId="0" fontId="9" fillId="0" borderId="0" xfId="43" applyAlignment="1">
      <alignment vertical="center"/>
    </xf>
    <xf numFmtId="0" fontId="9" fillId="0" borderId="0" xfId="50" applyFont="1" applyAlignment="1">
      <alignment vertical="center"/>
    </xf>
    <xf numFmtId="0" fontId="27" fillId="0" borderId="0" xfId="2" applyFont="1" applyBorder="1" applyAlignment="1" applyProtection="1">
      <alignment vertical="center"/>
    </xf>
    <xf numFmtId="0" fontId="8" fillId="0" borderId="0" xfId="2" applyFont="1" applyBorder="1" applyAlignment="1" applyProtection="1">
      <alignment vertical="center"/>
    </xf>
    <xf numFmtId="0" fontId="9" fillId="0" borderId="0" xfId="50" applyFont="1"/>
    <xf numFmtId="0" fontId="30" fillId="8" borderId="39" xfId="50" applyFont="1" applyFill="1" applyBorder="1" applyAlignment="1">
      <alignment horizontal="center" vertical="center" wrapText="1"/>
    </xf>
    <xf numFmtId="0" fontId="32" fillId="4" borderId="40" xfId="50" applyFont="1" applyFill="1" applyBorder="1" applyAlignment="1">
      <alignment horizontal="center" vertical="center" wrapText="1"/>
    </xf>
    <xf numFmtId="0" fontId="33" fillId="0" borderId="41" xfId="50" applyFont="1" applyBorder="1" applyAlignment="1">
      <alignment horizontal="left" vertical="center" wrapText="1"/>
    </xf>
    <xf numFmtId="3" fontId="33" fillId="0" borderId="42" xfId="50" applyNumberFormat="1" applyFont="1" applyBorder="1" applyAlignment="1">
      <alignment horizontal="right" vertical="center" wrapText="1"/>
    </xf>
    <xf numFmtId="0" fontId="33" fillId="6" borderId="22" xfId="50" applyFont="1" applyFill="1" applyBorder="1" applyAlignment="1">
      <alignment horizontal="left" vertical="center" wrapText="1"/>
    </xf>
    <xf numFmtId="3" fontId="33" fillId="6" borderId="43" xfId="50" applyNumberFormat="1" applyFont="1" applyFill="1" applyBorder="1" applyAlignment="1">
      <alignment horizontal="right" vertical="center" wrapText="1"/>
    </xf>
    <xf numFmtId="0" fontId="33" fillId="0" borderId="22" xfId="50" applyFont="1" applyBorder="1" applyAlignment="1">
      <alignment horizontal="left" vertical="center" wrapText="1"/>
    </xf>
    <xf numFmtId="3" fontId="33" fillId="0" borderId="43" xfId="50" applyNumberFormat="1" applyFont="1" applyBorder="1" applyAlignment="1">
      <alignment horizontal="right" vertical="center" wrapText="1"/>
    </xf>
    <xf numFmtId="166" fontId="34" fillId="0" borderId="43" xfId="692" applyNumberFormat="1" applyFont="1" applyBorder="1" applyAlignment="1">
      <alignment horizontal="right" vertical="center"/>
    </xf>
    <xf numFmtId="3" fontId="33" fillId="6" borderId="44" xfId="50" applyNumberFormat="1" applyFont="1" applyFill="1" applyBorder="1" applyAlignment="1">
      <alignment horizontal="right" vertical="center" wrapText="1"/>
    </xf>
    <xf numFmtId="0" fontId="33" fillId="5" borderId="45" xfId="50" applyFont="1" applyFill="1" applyBorder="1" applyAlignment="1">
      <alignment horizontal="left" vertical="center" wrapText="1"/>
    </xf>
    <xf numFmtId="3" fontId="33" fillId="5" borderId="42" xfId="50" applyNumberFormat="1" applyFont="1" applyFill="1" applyBorder="1" applyAlignment="1">
      <alignment horizontal="right" vertical="center" wrapText="1"/>
    </xf>
    <xf numFmtId="0" fontId="33" fillId="5" borderId="23" xfId="50" applyFont="1" applyFill="1" applyBorder="1" applyAlignment="1">
      <alignment horizontal="left" vertical="center" wrapText="1"/>
    </xf>
    <xf numFmtId="3" fontId="33" fillId="5" borderId="43" xfId="50" applyNumberFormat="1" applyFont="1" applyFill="1" applyBorder="1" applyAlignment="1">
      <alignment horizontal="right" vertical="center" wrapText="1"/>
    </xf>
    <xf numFmtId="0" fontId="33" fillId="5" borderId="20" xfId="50" applyFont="1" applyFill="1" applyBorder="1" applyAlignment="1">
      <alignment horizontal="left" vertical="center" wrapText="1"/>
    </xf>
    <xf numFmtId="3" fontId="33" fillId="5" borderId="46" xfId="50" applyNumberFormat="1" applyFont="1" applyFill="1" applyBorder="1" applyAlignment="1">
      <alignment horizontal="right" vertical="center" wrapText="1"/>
    </xf>
    <xf numFmtId="0" fontId="36" fillId="0" borderId="0" xfId="50" applyFont="1"/>
    <xf numFmtId="0" fontId="37" fillId="0" borderId="0" xfId="0" applyFont="1" applyAlignment="1">
      <alignment vertical="center" wrapText="1"/>
    </xf>
    <xf numFmtId="0" fontId="29" fillId="0" borderId="0" xfId="2" applyFont="1" applyBorder="1" applyAlignment="1" applyProtection="1">
      <alignment vertical="center"/>
    </xf>
    <xf numFmtId="0" fontId="38" fillId="0" borderId="0" xfId="429" applyFont="1" applyAlignment="1">
      <alignment horizontal="left" vertical="center" wrapText="1"/>
    </xf>
    <xf numFmtId="0" fontId="38" fillId="0" borderId="0" xfId="457" applyFont="1" applyAlignment="1">
      <alignment horizontal="left" vertical="center" wrapText="1"/>
    </xf>
    <xf numFmtId="0" fontId="38" fillId="0" borderId="0" xfId="433" applyFont="1" applyAlignment="1">
      <alignment horizontal="left" vertical="center" wrapText="1"/>
    </xf>
    <xf numFmtId="0" fontId="36" fillId="0" borderId="0" xfId="50" applyFont="1" applyAlignment="1">
      <alignment vertical="center"/>
    </xf>
    <xf numFmtId="0" fontId="21" fillId="0" borderId="0" xfId="74" applyFont="1" applyAlignment="1">
      <alignment vertical="center"/>
    </xf>
    <xf numFmtId="0" fontId="38" fillId="0" borderId="0" xfId="351" applyFont="1" applyAlignment="1">
      <alignment horizontal="left" vertical="center" wrapText="1"/>
    </xf>
    <xf numFmtId="166" fontId="34" fillId="0" borderId="0" xfId="393" applyNumberFormat="1" applyFont="1" applyAlignment="1">
      <alignment horizontal="right" vertical="center"/>
    </xf>
    <xf numFmtId="0" fontId="38" fillId="0" borderId="0" xfId="379" applyFont="1" applyAlignment="1">
      <alignment horizontal="left" vertical="center" wrapText="1"/>
    </xf>
    <xf numFmtId="166" fontId="34" fillId="0" borderId="0" xfId="385" applyNumberFormat="1" applyFont="1" applyAlignment="1">
      <alignment horizontal="right" vertical="center"/>
    </xf>
    <xf numFmtId="0" fontId="38" fillId="0" borderId="0" xfId="355" applyFont="1" applyAlignment="1">
      <alignment horizontal="left" vertical="center" wrapText="1"/>
    </xf>
    <xf numFmtId="166" fontId="34" fillId="0" borderId="0" xfId="401" applyNumberFormat="1" applyFont="1" applyAlignment="1">
      <alignment horizontal="right" vertical="center"/>
    </xf>
    <xf numFmtId="3" fontId="9" fillId="0" borderId="0" xfId="50" applyNumberFormat="1" applyFont="1" applyAlignment="1">
      <alignment vertical="center"/>
    </xf>
    <xf numFmtId="0" fontId="29" fillId="0" borderId="0" xfId="2" applyFont="1" applyBorder="1" applyAlignment="1" applyProtection="1">
      <alignment vertical="top"/>
    </xf>
    <xf numFmtId="3" fontId="9" fillId="0" borderId="0" xfId="50" applyNumberFormat="1" applyFont="1"/>
    <xf numFmtId="0" fontId="32" fillId="7" borderId="31" xfId="0" applyFont="1" applyFill="1" applyBorder="1" applyAlignment="1">
      <alignment horizontal="center" vertical="center" wrapText="1"/>
    </xf>
    <xf numFmtId="167" fontId="32" fillId="7" borderId="50" xfId="0" applyNumberFormat="1" applyFont="1" applyFill="1" applyBorder="1" applyAlignment="1">
      <alignment horizontal="center" vertical="center" wrapText="1"/>
    </xf>
    <xf numFmtId="3" fontId="32" fillId="7" borderId="31" xfId="0" applyNumberFormat="1" applyFont="1" applyFill="1" applyBorder="1" applyAlignment="1">
      <alignment horizontal="center" vertical="center" wrapText="1"/>
    </xf>
    <xf numFmtId="167" fontId="32" fillId="7" borderId="36" xfId="0" applyNumberFormat="1" applyFont="1" applyFill="1" applyBorder="1" applyAlignment="1">
      <alignment horizontal="center" vertical="center" wrapText="1"/>
    </xf>
    <xf numFmtId="0" fontId="33" fillId="0" borderId="45" xfId="50" applyFont="1" applyBorder="1" applyAlignment="1">
      <alignment vertical="center" wrapText="1"/>
    </xf>
    <xf numFmtId="3" fontId="33" fillId="0" borderId="51" xfId="50" applyNumberFormat="1" applyFont="1" applyBorder="1" applyAlignment="1">
      <alignment horizontal="right" vertical="center" wrapText="1"/>
    </xf>
    <xf numFmtId="3" fontId="33" fillId="0" borderId="0" xfId="0" applyNumberFormat="1" applyFont="1" applyAlignment="1">
      <alignment horizontal="right" vertical="center" wrapText="1"/>
    </xf>
    <xf numFmtId="168" fontId="33" fillId="0" borderId="45" xfId="0" applyNumberFormat="1" applyFont="1" applyBorder="1" applyAlignment="1">
      <alignment horizontal="right" vertical="center" wrapText="1"/>
    </xf>
    <xf numFmtId="3" fontId="33" fillId="0" borderId="24" xfId="0" applyNumberFormat="1" applyFont="1" applyBorder="1" applyAlignment="1">
      <alignment horizontal="right" vertical="center" wrapText="1"/>
    </xf>
    <xf numFmtId="168" fontId="33" fillId="0" borderId="21" xfId="0" applyNumberFormat="1" applyFont="1" applyBorder="1" applyAlignment="1">
      <alignment horizontal="right" vertical="center" wrapText="1"/>
    </xf>
    <xf numFmtId="0" fontId="33" fillId="6" borderId="23" xfId="50" applyFont="1" applyFill="1" applyBorder="1" applyAlignment="1">
      <alignment vertical="center" wrapText="1"/>
    </xf>
    <xf numFmtId="3" fontId="33" fillId="6" borderId="52" xfId="50" applyNumberFormat="1" applyFont="1" applyFill="1" applyBorder="1" applyAlignment="1">
      <alignment horizontal="right" vertical="center" wrapText="1"/>
    </xf>
    <xf numFmtId="3" fontId="33" fillId="6" borderId="0" xfId="0" applyNumberFormat="1" applyFont="1" applyFill="1" applyAlignment="1">
      <alignment horizontal="right" vertical="center" wrapText="1"/>
    </xf>
    <xf numFmtId="168" fontId="33" fillId="6" borderId="23" xfId="0" applyNumberFormat="1" applyFont="1" applyFill="1" applyBorder="1" applyAlignment="1">
      <alignment horizontal="right" vertical="center" wrapText="1"/>
    </xf>
    <xf numFmtId="3" fontId="33" fillId="6" borderId="24" xfId="0" applyNumberFormat="1" applyFont="1" applyFill="1" applyBorder="1" applyAlignment="1">
      <alignment horizontal="right" vertical="center" wrapText="1"/>
    </xf>
    <xf numFmtId="168" fontId="33" fillId="6" borderId="21" xfId="0" applyNumberFormat="1" applyFont="1" applyFill="1" applyBorder="1" applyAlignment="1">
      <alignment horizontal="right" vertical="center" wrapText="1"/>
    </xf>
    <xf numFmtId="0" fontId="33" fillId="0" borderId="23" xfId="50" applyFont="1" applyBorder="1" applyAlignment="1">
      <alignment vertical="center" wrapText="1"/>
    </xf>
    <xf numFmtId="3" fontId="33" fillId="0" borderId="52" xfId="50" applyNumberFormat="1" applyFont="1" applyBorder="1" applyAlignment="1">
      <alignment horizontal="right" vertical="center" wrapText="1"/>
    </xf>
    <xf numFmtId="168" fontId="33" fillId="0" borderId="23" xfId="0" applyNumberFormat="1" applyFont="1" applyBorder="1" applyAlignment="1">
      <alignment horizontal="right" vertical="center" wrapText="1"/>
    </xf>
    <xf numFmtId="0" fontId="33" fillId="6" borderId="50" xfId="50" applyFont="1" applyFill="1" applyBorder="1" applyAlignment="1">
      <alignment vertical="center" wrapText="1"/>
    </xf>
    <xf numFmtId="0" fontId="33" fillId="5" borderId="45" xfId="50" applyFont="1" applyFill="1" applyBorder="1" applyAlignment="1">
      <alignment vertical="center" wrapText="1"/>
    </xf>
    <xf numFmtId="3" fontId="33" fillId="5" borderId="51" xfId="50" applyNumberFormat="1" applyFont="1" applyFill="1" applyBorder="1" applyAlignment="1">
      <alignment horizontal="right" vertical="center" wrapText="1"/>
    </xf>
    <xf numFmtId="3" fontId="33" fillId="5" borderId="38" xfId="0" applyNumberFormat="1" applyFont="1" applyFill="1" applyBorder="1" applyAlignment="1">
      <alignment horizontal="right" vertical="center" wrapText="1"/>
    </xf>
    <xf numFmtId="168" fontId="33" fillId="5" borderId="45" xfId="0" applyNumberFormat="1" applyFont="1" applyFill="1" applyBorder="1" applyAlignment="1">
      <alignment horizontal="right" vertical="center" wrapText="1"/>
    </xf>
    <xf numFmtId="3" fontId="33" fillId="5" borderId="53" xfId="0" applyNumberFormat="1" applyFont="1" applyFill="1" applyBorder="1" applyAlignment="1">
      <alignment horizontal="right" vertical="center" wrapText="1"/>
    </xf>
    <xf numFmtId="168" fontId="33" fillId="5" borderId="54" xfId="0" applyNumberFormat="1" applyFont="1" applyFill="1" applyBorder="1" applyAlignment="1">
      <alignment horizontal="right" vertical="center" wrapText="1"/>
    </xf>
    <xf numFmtId="0" fontId="33" fillId="5" borderId="23" xfId="50" applyFont="1" applyFill="1" applyBorder="1" applyAlignment="1">
      <alignment vertical="center" wrapText="1"/>
    </xf>
    <xf numFmtId="3" fontId="33" fillId="5" borderId="52" xfId="50" applyNumberFormat="1" applyFont="1" applyFill="1" applyBorder="1" applyAlignment="1">
      <alignment horizontal="right" vertical="center" wrapText="1"/>
    </xf>
    <xf numFmtId="3" fontId="33" fillId="5" borderId="0" xfId="0" applyNumberFormat="1" applyFont="1" applyFill="1" applyAlignment="1">
      <alignment horizontal="right" vertical="center" wrapText="1"/>
    </xf>
    <xf numFmtId="168" fontId="33" fillId="5" borderId="23" xfId="0" applyNumberFormat="1" applyFont="1" applyFill="1" applyBorder="1" applyAlignment="1">
      <alignment horizontal="right" vertical="center" wrapText="1"/>
    </xf>
    <xf numFmtId="3" fontId="33" fillId="5" borderId="24" xfId="0" applyNumberFormat="1" applyFont="1" applyFill="1" applyBorder="1" applyAlignment="1">
      <alignment horizontal="right" vertical="center" wrapText="1"/>
    </xf>
    <xf numFmtId="168" fontId="33" fillId="5" borderId="21" xfId="0" applyNumberFormat="1" applyFont="1" applyFill="1" applyBorder="1" applyAlignment="1">
      <alignment horizontal="right" vertical="center" wrapText="1"/>
    </xf>
    <xf numFmtId="0" fontId="33" fillId="5" borderId="20" xfId="50" applyFont="1" applyFill="1" applyBorder="1" applyAlignment="1">
      <alignment vertical="center" wrapText="1"/>
    </xf>
    <xf numFmtId="3" fontId="33" fillId="5" borderId="49" xfId="50" applyNumberFormat="1" applyFont="1" applyFill="1" applyBorder="1" applyAlignment="1">
      <alignment horizontal="right" vertical="center" wrapText="1"/>
    </xf>
    <xf numFmtId="3" fontId="33" fillId="5" borderId="18" xfId="0" applyNumberFormat="1" applyFont="1" applyFill="1" applyBorder="1" applyAlignment="1">
      <alignment horizontal="right" vertical="center" wrapText="1"/>
    </xf>
    <xf numFmtId="168" fontId="33" fillId="5" borderId="20" xfId="0" applyNumberFormat="1" applyFont="1" applyFill="1" applyBorder="1" applyAlignment="1">
      <alignment horizontal="right" vertical="center" wrapText="1"/>
    </xf>
    <xf numFmtId="3" fontId="33" fillId="5" borderId="18" xfId="4" applyNumberFormat="1" applyFont="1" applyFill="1" applyBorder="1" applyAlignment="1" applyProtection="1">
      <alignment horizontal="right" vertical="center" wrapText="1"/>
    </xf>
    <xf numFmtId="168" fontId="33" fillId="5" borderId="17" xfId="0" applyNumberFormat="1" applyFont="1" applyFill="1" applyBorder="1" applyAlignment="1">
      <alignment horizontal="right" vertical="center" wrapText="1"/>
    </xf>
    <xf numFmtId="0" fontId="36" fillId="0" borderId="0" xfId="0" applyFont="1" applyAlignment="1">
      <alignment vertical="center" wrapText="1"/>
    </xf>
    <xf numFmtId="0" fontId="9" fillId="0" borderId="0" xfId="69" applyAlignment="1">
      <alignment vertical="center"/>
    </xf>
    <xf numFmtId="2" fontId="9" fillId="0" borderId="0" xfId="50" applyNumberFormat="1" applyFont="1" applyAlignment="1">
      <alignment vertical="center"/>
    </xf>
    <xf numFmtId="0" fontId="9" fillId="0" borderId="0" xfId="69"/>
    <xf numFmtId="2" fontId="9" fillId="0" borderId="0" xfId="50" applyNumberFormat="1" applyFont="1"/>
    <xf numFmtId="0" fontId="32" fillId="7" borderId="40" xfId="69" applyFont="1" applyFill="1" applyBorder="1" applyAlignment="1">
      <alignment horizontal="center" vertical="center" wrapText="1"/>
    </xf>
    <xf numFmtId="167" fontId="32" fillId="7" borderId="55" xfId="69" applyNumberFormat="1" applyFont="1" applyFill="1" applyBorder="1" applyAlignment="1">
      <alignment horizontal="center" vertical="center" wrapText="1"/>
    </xf>
    <xf numFmtId="0" fontId="32" fillId="7" borderId="56" xfId="69" applyFont="1" applyFill="1" applyBorder="1" applyAlignment="1">
      <alignment horizontal="center" vertical="center" wrapText="1"/>
    </xf>
    <xf numFmtId="2" fontId="32" fillId="7" borderId="56" xfId="69" applyNumberFormat="1" applyFont="1" applyFill="1" applyBorder="1" applyAlignment="1">
      <alignment horizontal="center" vertical="center" wrapText="1"/>
    </xf>
    <xf numFmtId="167" fontId="32" fillId="7" borderId="57" xfId="69" applyNumberFormat="1" applyFont="1" applyFill="1" applyBorder="1" applyAlignment="1">
      <alignment horizontal="center" vertical="center" wrapText="1"/>
    </xf>
    <xf numFmtId="0" fontId="32" fillId="7" borderId="44" xfId="69" applyFont="1" applyFill="1" applyBorder="1" applyAlignment="1">
      <alignment horizontal="center" vertical="center" wrapText="1"/>
    </xf>
    <xf numFmtId="0" fontId="32" fillId="7" borderId="31" xfId="69" applyFont="1" applyFill="1" applyBorder="1" applyAlignment="1">
      <alignment horizontal="center" vertical="center" wrapText="1"/>
    </xf>
    <xf numFmtId="167" fontId="32" fillId="7" borderId="50" xfId="69" applyNumberFormat="1" applyFont="1" applyFill="1" applyBorder="1" applyAlignment="1">
      <alignment horizontal="center" vertical="center" wrapText="1"/>
    </xf>
    <xf numFmtId="167" fontId="32" fillId="7" borderId="36" xfId="69" applyNumberFormat="1" applyFont="1" applyFill="1" applyBorder="1" applyAlignment="1">
      <alignment horizontal="center" vertical="center" wrapText="1"/>
    </xf>
    <xf numFmtId="3" fontId="33" fillId="0" borderId="45" xfId="50" applyNumberFormat="1" applyFont="1" applyBorder="1" applyAlignment="1">
      <alignment horizontal="right" vertical="center" wrapText="1"/>
    </xf>
    <xf numFmtId="168" fontId="33" fillId="0" borderId="45" xfId="50" applyNumberFormat="1" applyFont="1" applyBorder="1" applyAlignment="1">
      <alignment horizontal="right" vertical="center" wrapText="1"/>
    </xf>
    <xf numFmtId="3" fontId="33" fillId="0" borderId="43" xfId="69" applyNumberFormat="1" applyFont="1" applyBorder="1" applyAlignment="1">
      <alignment horizontal="right" vertical="center" wrapText="1"/>
    </xf>
    <xf numFmtId="168" fontId="33" fillId="0" borderId="51" xfId="50" applyNumberFormat="1" applyFont="1" applyBorder="1" applyAlignment="1">
      <alignment horizontal="right" vertical="center" wrapText="1"/>
    </xf>
    <xf numFmtId="3" fontId="33" fillId="0" borderId="53" xfId="50" applyNumberFormat="1" applyFont="1" applyBorder="1" applyAlignment="1">
      <alignment horizontal="right" vertical="center" wrapText="1"/>
    </xf>
    <xf numFmtId="168" fontId="33" fillId="0" borderId="0" xfId="50" applyNumberFormat="1" applyFont="1" applyAlignment="1">
      <alignment horizontal="right" vertical="center" wrapText="1"/>
    </xf>
    <xf numFmtId="168" fontId="33" fillId="0" borderId="45" xfId="69" applyNumberFormat="1" applyFont="1" applyBorder="1" applyAlignment="1">
      <alignment horizontal="right" vertical="center" wrapText="1"/>
    </xf>
    <xf numFmtId="3" fontId="33" fillId="0" borderId="0" xfId="50" applyNumberFormat="1" applyFont="1" applyAlignment="1">
      <alignment horizontal="right" vertical="center" wrapText="1"/>
    </xf>
    <xf numFmtId="3" fontId="33" fillId="0" borderId="53" xfId="69" applyNumberFormat="1" applyFont="1" applyBorder="1" applyAlignment="1">
      <alignment horizontal="right" vertical="center" wrapText="1"/>
    </xf>
    <xf numFmtId="168" fontId="33" fillId="0" borderId="54" xfId="50" applyNumberFormat="1" applyFont="1" applyBorder="1" applyAlignment="1">
      <alignment horizontal="right" vertical="center" wrapText="1"/>
    </xf>
    <xf numFmtId="168" fontId="9" fillId="0" borderId="0" xfId="69" applyNumberFormat="1"/>
    <xf numFmtId="3" fontId="33" fillId="6" borderId="23" xfId="50" applyNumberFormat="1" applyFont="1" applyFill="1" applyBorder="1" applyAlignment="1">
      <alignment horizontal="right" vertical="center" wrapText="1"/>
    </xf>
    <xf numFmtId="168" fontId="33" fillId="6" borderId="23" xfId="50" applyNumberFormat="1" applyFont="1" applyFill="1" applyBorder="1" applyAlignment="1">
      <alignment horizontal="right" vertical="center" wrapText="1"/>
    </xf>
    <xf numFmtId="3" fontId="33" fillId="6" borderId="43" xfId="69" applyNumberFormat="1" applyFont="1" applyFill="1" applyBorder="1" applyAlignment="1">
      <alignment horizontal="right" vertical="center" wrapText="1"/>
    </xf>
    <xf numFmtId="168" fontId="33" fillId="6" borderId="52" xfId="50" applyNumberFormat="1" applyFont="1" applyFill="1" applyBorder="1" applyAlignment="1">
      <alignment horizontal="right" vertical="center" wrapText="1"/>
    </xf>
    <xf numFmtId="3" fontId="33" fillId="6" borderId="24" xfId="50" applyNumberFormat="1" applyFont="1" applyFill="1" applyBorder="1" applyAlignment="1">
      <alignment horizontal="right" vertical="center" wrapText="1"/>
    </xf>
    <xf numFmtId="168" fontId="33" fillId="6" borderId="0" xfId="50" applyNumberFormat="1" applyFont="1" applyFill="1" applyAlignment="1">
      <alignment horizontal="right" vertical="center" wrapText="1"/>
    </xf>
    <xf numFmtId="168" fontId="33" fillId="6" borderId="23" xfId="69" applyNumberFormat="1" applyFont="1" applyFill="1" applyBorder="1" applyAlignment="1">
      <alignment horizontal="right" vertical="center" wrapText="1"/>
    </xf>
    <xf numFmtId="3" fontId="33" fillId="6" borderId="0" xfId="50" applyNumberFormat="1" applyFont="1" applyFill="1" applyAlignment="1">
      <alignment horizontal="right" vertical="center" wrapText="1"/>
    </xf>
    <xf numFmtId="3" fontId="33" fillId="6" borderId="24" xfId="69" applyNumberFormat="1" applyFont="1" applyFill="1" applyBorder="1" applyAlignment="1">
      <alignment horizontal="right" vertical="center" wrapText="1"/>
    </xf>
    <xf numFmtId="168" fontId="33" fillId="6" borderId="21" xfId="50" applyNumberFormat="1" applyFont="1" applyFill="1" applyBorder="1" applyAlignment="1">
      <alignment horizontal="right" vertical="center" wrapText="1"/>
    </xf>
    <xf numFmtId="3" fontId="33" fillId="0" borderId="23" xfId="50" applyNumberFormat="1" applyFont="1" applyBorder="1" applyAlignment="1">
      <alignment horizontal="right" vertical="center" wrapText="1"/>
    </xf>
    <xf numFmtId="168" fontId="33" fillId="0" borderId="23" xfId="50" applyNumberFormat="1" applyFont="1" applyBorder="1" applyAlignment="1">
      <alignment horizontal="right" vertical="center" wrapText="1"/>
    </xf>
    <xf numFmtId="168" fontId="33" fillId="0" borderId="52" xfId="50" applyNumberFormat="1" applyFont="1" applyBorder="1" applyAlignment="1">
      <alignment horizontal="right" vertical="center" wrapText="1"/>
    </xf>
    <xf numFmtId="3" fontId="33" fillId="0" borderId="24" xfId="50" applyNumberFormat="1" applyFont="1" applyBorder="1" applyAlignment="1">
      <alignment horizontal="right" vertical="center" wrapText="1"/>
    </xf>
    <xf numFmtId="168" fontId="33" fillId="0" borderId="23" xfId="69" applyNumberFormat="1" applyFont="1" applyBorder="1" applyAlignment="1">
      <alignment horizontal="right" vertical="center" wrapText="1"/>
    </xf>
    <xf numFmtId="3" fontId="33" fillId="0" borderId="24" xfId="69" applyNumberFormat="1" applyFont="1" applyBorder="1" applyAlignment="1">
      <alignment horizontal="right" vertical="center" wrapText="1"/>
    </xf>
    <xf numFmtId="168" fontId="33" fillId="0" borderId="21" xfId="50" applyNumberFormat="1" applyFont="1" applyBorder="1" applyAlignment="1">
      <alignment horizontal="right" vertical="center" wrapText="1"/>
    </xf>
    <xf numFmtId="169" fontId="33" fillId="0" borderId="23" xfId="50" applyNumberFormat="1" applyFont="1" applyBorder="1" applyAlignment="1">
      <alignment horizontal="right" vertical="center" wrapText="1"/>
    </xf>
    <xf numFmtId="169" fontId="33" fillId="0" borderId="52" xfId="50" applyNumberFormat="1" applyFont="1" applyBorder="1" applyAlignment="1">
      <alignment horizontal="right" vertical="center" wrapText="1"/>
    </xf>
    <xf numFmtId="169" fontId="33" fillId="6" borderId="23" xfId="50" applyNumberFormat="1" applyFont="1" applyFill="1" applyBorder="1" applyAlignment="1">
      <alignment horizontal="right" vertical="center" wrapText="1"/>
    </xf>
    <xf numFmtId="169" fontId="33" fillId="6" borderId="52" xfId="50" applyNumberFormat="1" applyFont="1" applyFill="1" applyBorder="1" applyAlignment="1">
      <alignment horizontal="right" vertical="center" wrapText="1"/>
    </xf>
    <xf numFmtId="169" fontId="33" fillId="6" borderId="50" xfId="50" applyNumberFormat="1" applyFont="1" applyFill="1" applyBorder="1" applyAlignment="1">
      <alignment horizontal="right" vertical="center" wrapText="1"/>
    </xf>
    <xf numFmtId="168" fontId="33" fillId="5" borderId="38" xfId="50" applyNumberFormat="1" applyFont="1" applyFill="1" applyBorder="1" applyAlignment="1">
      <alignment horizontal="right" vertical="center" wrapText="1"/>
    </xf>
    <xf numFmtId="3" fontId="33" fillId="5" borderId="42" xfId="69" applyNumberFormat="1" applyFont="1" applyFill="1" applyBorder="1" applyAlignment="1">
      <alignment horizontal="right" vertical="center" wrapText="1"/>
    </xf>
    <xf numFmtId="168" fontId="33" fillId="5" borderId="45" xfId="50" applyNumberFormat="1" applyFont="1" applyFill="1" applyBorder="1" applyAlignment="1">
      <alignment horizontal="right" vertical="center" wrapText="1"/>
    </xf>
    <xf numFmtId="168" fontId="33" fillId="5" borderId="51" xfId="50" applyNumberFormat="1" applyFont="1" applyFill="1" applyBorder="1" applyAlignment="1">
      <alignment horizontal="right" vertical="center" wrapText="1"/>
    </xf>
    <xf numFmtId="3" fontId="33" fillId="5" borderId="53" xfId="50" applyNumberFormat="1" applyFont="1" applyFill="1" applyBorder="1" applyAlignment="1">
      <alignment horizontal="right" vertical="center" wrapText="1"/>
    </xf>
    <xf numFmtId="168" fontId="33" fillId="5" borderId="45" xfId="69" applyNumberFormat="1" applyFont="1" applyFill="1" applyBorder="1" applyAlignment="1">
      <alignment horizontal="right" vertical="center" wrapText="1"/>
    </xf>
    <xf numFmtId="3" fontId="33" fillId="5" borderId="38" xfId="50" applyNumberFormat="1" applyFont="1" applyFill="1" applyBorder="1" applyAlignment="1">
      <alignment horizontal="right" vertical="center" wrapText="1"/>
    </xf>
    <xf numFmtId="3" fontId="33" fillId="5" borderId="53" xfId="69" applyNumberFormat="1" applyFont="1" applyFill="1" applyBorder="1" applyAlignment="1">
      <alignment horizontal="right" vertical="center" wrapText="1"/>
    </xf>
    <xf numFmtId="168" fontId="33" fillId="5" borderId="54" xfId="50" applyNumberFormat="1" applyFont="1" applyFill="1" applyBorder="1" applyAlignment="1">
      <alignment horizontal="right" vertical="center" wrapText="1"/>
    </xf>
    <xf numFmtId="168" fontId="33" fillId="5" borderId="0" xfId="50" applyNumberFormat="1" applyFont="1" applyFill="1" applyAlignment="1">
      <alignment horizontal="right" vertical="center" wrapText="1"/>
    </xf>
    <xf numFmtId="3" fontId="33" fillId="5" borderId="43" xfId="69" applyNumberFormat="1" applyFont="1" applyFill="1" applyBorder="1" applyAlignment="1">
      <alignment horizontal="right" vertical="center" wrapText="1"/>
    </xf>
    <xf numFmtId="168" fontId="33" fillId="5" borderId="23" xfId="50" applyNumberFormat="1" applyFont="1" applyFill="1" applyBorder="1" applyAlignment="1">
      <alignment horizontal="right" vertical="center" wrapText="1"/>
    </xf>
    <xf numFmtId="168" fontId="33" fillId="5" borderId="52" xfId="50" applyNumberFormat="1" applyFont="1" applyFill="1" applyBorder="1" applyAlignment="1">
      <alignment horizontal="right" vertical="center" wrapText="1"/>
    </xf>
    <xf numFmtId="3" fontId="33" fillId="5" borderId="24" xfId="50" applyNumberFormat="1" applyFont="1" applyFill="1" applyBorder="1" applyAlignment="1">
      <alignment horizontal="right" vertical="center" wrapText="1"/>
    </xf>
    <xf numFmtId="168" fontId="33" fillId="5" borderId="23" xfId="69" applyNumberFormat="1" applyFont="1" applyFill="1" applyBorder="1" applyAlignment="1">
      <alignment horizontal="right" vertical="center" wrapText="1"/>
    </xf>
    <xf numFmtId="3" fontId="33" fillId="5" borderId="0" xfId="50" applyNumberFormat="1" applyFont="1" applyFill="1" applyAlignment="1">
      <alignment horizontal="right" vertical="center" wrapText="1"/>
    </xf>
    <xf numFmtId="3" fontId="33" fillId="5" borderId="24" xfId="69" applyNumberFormat="1" applyFont="1" applyFill="1" applyBorder="1" applyAlignment="1">
      <alignment horizontal="right" vertical="center" wrapText="1"/>
    </xf>
    <xf numFmtId="168" fontId="33" fillId="5" borderId="21" xfId="50" applyNumberFormat="1" applyFont="1" applyFill="1" applyBorder="1" applyAlignment="1">
      <alignment horizontal="right" vertical="center" wrapText="1"/>
    </xf>
    <xf numFmtId="168" fontId="33" fillId="5" borderId="19" xfId="50" applyNumberFormat="1" applyFont="1" applyFill="1" applyBorder="1" applyAlignment="1">
      <alignment horizontal="right" vertical="center" wrapText="1"/>
    </xf>
    <xf numFmtId="3" fontId="33" fillId="5" borderId="46" xfId="69" applyNumberFormat="1" applyFont="1" applyFill="1" applyBorder="1" applyAlignment="1">
      <alignment horizontal="right" vertical="center" wrapText="1"/>
    </xf>
    <xf numFmtId="168" fontId="33" fillId="5" borderId="20" xfId="50" applyNumberFormat="1" applyFont="1" applyFill="1" applyBorder="1" applyAlignment="1">
      <alignment horizontal="right" vertical="center" wrapText="1"/>
    </xf>
    <xf numFmtId="168" fontId="33" fillId="5" borderId="49" xfId="50" applyNumberFormat="1" applyFont="1" applyFill="1" applyBorder="1" applyAlignment="1">
      <alignment horizontal="right" vertical="center" wrapText="1"/>
    </xf>
    <xf numFmtId="3" fontId="33" fillId="5" borderId="25" xfId="50" applyNumberFormat="1" applyFont="1" applyFill="1" applyBorder="1" applyAlignment="1">
      <alignment horizontal="right" vertical="center" wrapText="1"/>
    </xf>
    <xf numFmtId="168" fontId="33" fillId="5" borderId="20" xfId="4" applyNumberFormat="1" applyFont="1" applyFill="1" applyBorder="1" applyAlignment="1" applyProtection="1">
      <alignment horizontal="right" vertical="center" wrapText="1"/>
    </xf>
    <xf numFmtId="3" fontId="33" fillId="5" borderId="18" xfId="50" applyNumberFormat="1" applyFont="1" applyFill="1" applyBorder="1" applyAlignment="1">
      <alignment horizontal="right" vertical="center" wrapText="1"/>
    </xf>
    <xf numFmtId="3" fontId="33" fillId="5" borderId="25" xfId="69" applyNumberFormat="1" applyFont="1" applyFill="1" applyBorder="1" applyAlignment="1">
      <alignment horizontal="right" vertical="center" wrapText="1"/>
    </xf>
    <xf numFmtId="168" fontId="33" fillId="5" borderId="17" xfId="50" applyNumberFormat="1" applyFont="1" applyFill="1" applyBorder="1" applyAlignment="1">
      <alignment horizontal="right" vertical="center" wrapText="1"/>
    </xf>
    <xf numFmtId="3" fontId="33" fillId="0" borderId="22" xfId="50" applyNumberFormat="1" applyFont="1" applyBorder="1" applyAlignment="1">
      <alignment horizontal="right" vertical="center" wrapText="1"/>
    </xf>
    <xf numFmtId="3" fontId="33" fillId="0" borderId="21" xfId="50" applyNumberFormat="1" applyFont="1" applyBorder="1" applyAlignment="1">
      <alignment horizontal="right" vertical="center" wrapText="1"/>
    </xf>
    <xf numFmtId="3" fontId="33" fillId="6" borderId="22" xfId="50" applyNumberFormat="1" applyFont="1" applyFill="1" applyBorder="1" applyAlignment="1">
      <alignment horizontal="right" vertical="center" wrapText="1"/>
    </xf>
    <xf numFmtId="3" fontId="33" fillId="6" borderId="21" xfId="50" applyNumberFormat="1" applyFont="1" applyFill="1" applyBorder="1" applyAlignment="1">
      <alignment horizontal="right" vertical="center" wrapText="1"/>
    </xf>
    <xf numFmtId="166" fontId="34" fillId="0" borderId="52" xfId="692" applyNumberFormat="1" applyFont="1" applyBorder="1" applyAlignment="1">
      <alignment horizontal="right" vertical="center"/>
    </xf>
    <xf numFmtId="3" fontId="33" fillId="6" borderId="56" xfId="50" applyNumberFormat="1" applyFont="1" applyFill="1" applyBorder="1" applyAlignment="1">
      <alignment horizontal="right" vertical="center" wrapText="1"/>
    </xf>
    <xf numFmtId="0" fontId="28" fillId="0" borderId="0" xfId="69" applyFont="1" applyAlignment="1">
      <alignment vertical="center"/>
    </xf>
    <xf numFmtId="0" fontId="41" fillId="0" borderId="0" xfId="69" applyFont="1" applyAlignment="1">
      <alignment vertical="center" wrapText="1"/>
    </xf>
    <xf numFmtId="0" fontId="41" fillId="0" borderId="0" xfId="69" applyFont="1" applyAlignment="1">
      <alignment horizontal="center" vertical="center" wrapText="1"/>
    </xf>
    <xf numFmtId="168" fontId="9" fillId="0" borderId="0" xfId="50" applyNumberFormat="1" applyFont="1" applyAlignment="1">
      <alignment vertical="center"/>
    </xf>
    <xf numFmtId="0" fontId="37" fillId="0" borderId="0" xfId="69" applyFont="1" applyAlignment="1">
      <alignment horizontal="left" vertical="center" wrapText="1"/>
    </xf>
    <xf numFmtId="3" fontId="9" fillId="0" borderId="0" xfId="69" applyNumberFormat="1" applyAlignment="1">
      <alignment vertical="center"/>
    </xf>
    <xf numFmtId="168" fontId="33" fillId="0" borderId="58" xfId="50" applyNumberFormat="1" applyFont="1" applyBorder="1" applyAlignment="1">
      <alignment horizontal="right" vertical="center" wrapText="1"/>
    </xf>
    <xf numFmtId="3" fontId="33" fillId="0" borderId="0" xfId="69" applyNumberFormat="1" applyFont="1" applyAlignment="1">
      <alignment horizontal="right" vertical="center" wrapText="1"/>
    </xf>
    <xf numFmtId="168" fontId="33" fillId="6" borderId="59" xfId="50" applyNumberFormat="1" applyFont="1" applyFill="1" applyBorder="1" applyAlignment="1">
      <alignment horizontal="right" vertical="center" wrapText="1"/>
    </xf>
    <xf numFmtId="3" fontId="33" fillId="6" borderId="0" xfId="69" applyNumberFormat="1" applyFont="1" applyFill="1" applyAlignment="1">
      <alignment horizontal="right" vertical="center" wrapText="1"/>
    </xf>
    <xf numFmtId="168" fontId="33" fillId="0" borderId="59" xfId="50" applyNumberFormat="1" applyFont="1" applyBorder="1" applyAlignment="1">
      <alignment horizontal="right" vertical="center" wrapText="1"/>
    </xf>
    <xf numFmtId="169" fontId="33" fillId="0" borderId="59" xfId="50" applyNumberFormat="1" applyFont="1" applyBorder="1" applyAlignment="1">
      <alignment horizontal="right" vertical="center" wrapText="1"/>
    </xf>
    <xf numFmtId="169" fontId="33" fillId="6" borderId="59" xfId="50" applyNumberFormat="1" applyFont="1" applyFill="1" applyBorder="1" applyAlignment="1">
      <alignment horizontal="right" vertical="center" wrapText="1"/>
    </xf>
    <xf numFmtId="169" fontId="33" fillId="6" borderId="57" xfId="50" applyNumberFormat="1" applyFont="1" applyFill="1" applyBorder="1" applyAlignment="1">
      <alignment horizontal="right" vertical="center" wrapText="1"/>
    </xf>
    <xf numFmtId="3" fontId="33" fillId="6" borderId="50" xfId="50" applyNumberFormat="1" applyFont="1" applyFill="1" applyBorder="1" applyAlignment="1">
      <alignment horizontal="right" vertical="center" wrapText="1"/>
    </xf>
    <xf numFmtId="3" fontId="33" fillId="5" borderId="60" xfId="69" applyNumberFormat="1" applyFont="1" applyFill="1" applyBorder="1" applyAlignment="1">
      <alignment horizontal="right" vertical="center" wrapText="1"/>
    </xf>
    <xf numFmtId="3" fontId="33" fillId="5" borderId="61" xfId="69" applyNumberFormat="1" applyFont="1" applyFill="1" applyBorder="1" applyAlignment="1">
      <alignment horizontal="right" vertical="center" wrapText="1"/>
    </xf>
    <xf numFmtId="168" fontId="33" fillId="5" borderId="18" xfId="50" applyNumberFormat="1" applyFont="1" applyFill="1" applyBorder="1" applyAlignment="1">
      <alignment horizontal="right" vertical="center" wrapText="1"/>
    </xf>
    <xf numFmtId="3" fontId="33" fillId="5" borderId="62" xfId="69" applyNumberFormat="1" applyFont="1" applyFill="1" applyBorder="1" applyAlignment="1">
      <alignment horizontal="right" vertical="center" wrapText="1"/>
    </xf>
    <xf numFmtId="168" fontId="33" fillId="5" borderId="20" xfId="69" applyNumberFormat="1" applyFont="1" applyFill="1" applyBorder="1" applyAlignment="1">
      <alignment horizontal="right" vertical="center" wrapText="1"/>
    </xf>
    <xf numFmtId="0" fontId="32" fillId="7" borderId="64" xfId="69" applyFont="1" applyFill="1" applyBorder="1" applyAlignment="1">
      <alignment horizontal="center" vertical="center" wrapText="1"/>
    </xf>
    <xf numFmtId="2" fontId="32" fillId="7" borderId="57" xfId="69" applyNumberFormat="1" applyFont="1" applyFill="1" applyBorder="1" applyAlignment="1">
      <alignment horizontal="center" vertical="center" wrapText="1"/>
    </xf>
    <xf numFmtId="167" fontId="32" fillId="7" borderId="32" xfId="69" applyNumberFormat="1" applyFont="1" applyFill="1" applyBorder="1" applyAlignment="1">
      <alignment horizontal="center" vertical="center" wrapText="1"/>
    </xf>
    <xf numFmtId="3" fontId="33" fillId="0" borderId="61" xfId="69" applyNumberFormat="1" applyFont="1" applyBorder="1" applyAlignment="1">
      <alignment horizontal="right" vertical="center" wrapText="1"/>
    </xf>
    <xf numFmtId="3" fontId="33" fillId="0" borderId="42" xfId="69" applyNumberFormat="1" applyFont="1" applyBorder="1" applyAlignment="1">
      <alignment horizontal="right" vertical="center" wrapText="1"/>
    </xf>
    <xf numFmtId="168" fontId="33" fillId="0" borderId="38" xfId="50" applyNumberFormat="1" applyFont="1" applyBorder="1" applyAlignment="1">
      <alignment horizontal="right" vertical="center" wrapText="1"/>
    </xf>
    <xf numFmtId="168" fontId="33" fillId="0" borderId="53" xfId="50" applyNumberFormat="1" applyFont="1" applyBorder="1" applyAlignment="1">
      <alignment horizontal="right" vertical="center" wrapText="1"/>
    </xf>
    <xf numFmtId="3" fontId="33" fillId="6" borderId="61" xfId="69" applyNumberFormat="1" applyFont="1" applyFill="1" applyBorder="1" applyAlignment="1">
      <alignment horizontal="right" vertical="center" wrapText="1"/>
    </xf>
    <xf numFmtId="168" fontId="33" fillId="6" borderId="24" xfId="50" applyNumberFormat="1" applyFont="1" applyFill="1" applyBorder="1" applyAlignment="1">
      <alignment horizontal="right" vertical="center" wrapText="1"/>
    </xf>
    <xf numFmtId="168" fontId="33" fillId="0" borderId="24" xfId="50" applyNumberFormat="1" applyFont="1" applyBorder="1" applyAlignment="1">
      <alignment horizontal="right" vertical="center" wrapText="1"/>
    </xf>
    <xf numFmtId="168" fontId="33" fillId="5" borderId="53" xfId="50" applyNumberFormat="1" applyFont="1" applyFill="1" applyBorder="1" applyAlignment="1">
      <alignment horizontal="right" vertical="center" wrapText="1"/>
    </xf>
    <xf numFmtId="168" fontId="33" fillId="5" borderId="24" xfId="50" applyNumberFormat="1" applyFont="1" applyFill="1" applyBorder="1" applyAlignment="1">
      <alignment horizontal="right" vertical="center" wrapText="1"/>
    </xf>
    <xf numFmtId="3" fontId="33" fillId="5" borderId="62" xfId="4" applyNumberFormat="1" applyFont="1" applyFill="1" applyBorder="1" applyAlignment="1" applyProtection="1">
      <alignment horizontal="right" vertical="center" wrapText="1"/>
    </xf>
    <xf numFmtId="2" fontId="32" fillId="7" borderId="64" xfId="69" applyNumberFormat="1" applyFont="1" applyFill="1" applyBorder="1" applyAlignment="1">
      <alignment horizontal="center" vertical="center" wrapText="1"/>
    </xf>
    <xf numFmtId="166" fontId="33" fillId="0" borderId="53" xfId="50" applyNumberFormat="1" applyFont="1" applyBorder="1" applyAlignment="1">
      <alignment horizontal="right" vertical="center" wrapText="1"/>
    </xf>
    <xf numFmtId="166" fontId="33" fillId="6" borderId="24" xfId="50" applyNumberFormat="1" applyFont="1" applyFill="1" applyBorder="1" applyAlignment="1">
      <alignment horizontal="right" vertical="center" wrapText="1"/>
    </xf>
    <xf numFmtId="166" fontId="33" fillId="0" borderId="24" xfId="50" applyNumberFormat="1" applyFont="1" applyBorder="1" applyAlignment="1">
      <alignment horizontal="right" vertical="center" wrapText="1"/>
    </xf>
    <xf numFmtId="166" fontId="33" fillId="5" borderId="53" xfId="50" applyNumberFormat="1" applyFont="1" applyFill="1" applyBorder="1" applyAlignment="1">
      <alignment horizontal="right" vertical="center" wrapText="1"/>
    </xf>
    <xf numFmtId="166" fontId="33" fillId="5" borderId="24" xfId="50" applyNumberFormat="1" applyFont="1" applyFill="1" applyBorder="1" applyAlignment="1">
      <alignment horizontal="right" vertical="center" wrapText="1"/>
    </xf>
    <xf numFmtId="166" fontId="33" fillId="5" borderId="25" xfId="50" applyNumberFormat="1" applyFont="1" applyFill="1" applyBorder="1" applyAlignment="1">
      <alignment horizontal="right" vertical="center" wrapText="1"/>
    </xf>
    <xf numFmtId="3" fontId="42" fillId="0" borderId="0" xfId="0" applyNumberFormat="1" applyFont="1" applyAlignment="1">
      <alignment vertical="center" wrapText="1"/>
    </xf>
    <xf numFmtId="2" fontId="42" fillId="0" borderId="0" xfId="0" applyNumberFormat="1" applyFont="1" applyAlignment="1">
      <alignment vertical="center" wrapText="1"/>
    </xf>
    <xf numFmtId="0" fontId="42" fillId="0" borderId="0" xfId="0" applyFont="1" applyAlignment="1">
      <alignment vertical="center" wrapText="1"/>
    </xf>
    <xf numFmtId="0" fontId="9" fillId="0" borderId="0" xfId="0" applyFont="1"/>
    <xf numFmtId="0" fontId="21" fillId="0" borderId="0" xfId="2" applyFont="1" applyBorder="1" applyAlignment="1" applyProtection="1">
      <alignment vertical="top"/>
    </xf>
    <xf numFmtId="0" fontId="32" fillId="7" borderId="56" xfId="50" applyFont="1" applyFill="1" applyBorder="1" applyAlignment="1">
      <alignment horizontal="center" vertical="center" wrapText="1"/>
    </xf>
    <xf numFmtId="2" fontId="32" fillId="7" borderId="30" xfId="1" applyNumberFormat="1" applyFont="1" applyFill="1" applyBorder="1" applyAlignment="1" applyProtection="1">
      <alignment horizontal="center" vertical="center" wrapText="1"/>
    </xf>
    <xf numFmtId="0" fontId="32" fillId="7" borderId="40" xfId="0" applyFont="1" applyFill="1" applyBorder="1" applyAlignment="1">
      <alignment horizontal="center" vertical="center" wrapText="1"/>
    </xf>
    <xf numFmtId="167" fontId="32" fillId="7" borderId="57" xfId="0" applyNumberFormat="1" applyFont="1" applyFill="1" applyBorder="1" applyAlignment="1">
      <alignment horizontal="center" vertical="center" wrapText="1"/>
    </xf>
    <xf numFmtId="167" fontId="32" fillId="7" borderId="30" xfId="0" applyNumberFormat="1" applyFont="1" applyFill="1" applyBorder="1" applyAlignment="1">
      <alignment horizontal="center" vertical="center" wrapText="1"/>
    </xf>
    <xf numFmtId="0" fontId="32" fillId="7" borderId="40" xfId="50" applyFont="1" applyFill="1" applyBorder="1" applyAlignment="1">
      <alignment horizontal="center"/>
    </xf>
    <xf numFmtId="0" fontId="32" fillId="7" borderId="32" xfId="50" applyFont="1" applyFill="1" applyBorder="1" applyAlignment="1">
      <alignment horizontal="center"/>
    </xf>
    <xf numFmtId="3" fontId="34" fillId="0" borderId="53" xfId="471" applyNumberFormat="1" applyFont="1" applyBorder="1" applyAlignment="1">
      <alignment horizontal="right" vertical="center"/>
    </xf>
    <xf numFmtId="169" fontId="34" fillId="0" borderId="45" xfId="471" applyNumberFormat="1" applyFont="1" applyBorder="1" applyAlignment="1">
      <alignment horizontal="right" vertical="center"/>
    </xf>
    <xf numFmtId="169" fontId="34" fillId="0" borderId="54" xfId="471" applyNumberFormat="1" applyFont="1" applyBorder="1" applyAlignment="1">
      <alignment horizontal="right" vertical="center"/>
    </xf>
    <xf numFmtId="3" fontId="34" fillId="6" borderId="24" xfId="471" applyNumberFormat="1" applyFont="1" applyFill="1" applyBorder="1" applyAlignment="1">
      <alignment horizontal="right" vertical="center"/>
    </xf>
    <xf numFmtId="169" fontId="34" fillId="6" borderId="23" xfId="471" applyNumberFormat="1" applyFont="1" applyFill="1" applyBorder="1" applyAlignment="1">
      <alignment horizontal="right" vertical="center"/>
    </xf>
    <xf numFmtId="169" fontId="34" fillId="6" borderId="21" xfId="471" applyNumberFormat="1" applyFont="1" applyFill="1" applyBorder="1" applyAlignment="1">
      <alignment horizontal="right" vertical="center"/>
    </xf>
    <xf numFmtId="3" fontId="34" fillId="0" borderId="24" xfId="471" applyNumberFormat="1" applyFont="1" applyBorder="1" applyAlignment="1">
      <alignment horizontal="right" vertical="center"/>
    </xf>
    <xf numFmtId="169" fontId="34" fillId="0" borderId="23" xfId="471" applyNumberFormat="1" applyFont="1" applyBorder="1" applyAlignment="1">
      <alignment horizontal="right" vertical="center"/>
    </xf>
    <xf numFmtId="169" fontId="34" fillId="0" borderId="21" xfId="471" applyNumberFormat="1" applyFont="1" applyBorder="1" applyAlignment="1">
      <alignment horizontal="right" vertical="center"/>
    </xf>
    <xf numFmtId="3" fontId="34" fillId="6" borderId="23" xfId="471" applyNumberFormat="1" applyFont="1" applyFill="1" applyBorder="1" applyAlignment="1">
      <alignment horizontal="right" vertical="center"/>
    </xf>
    <xf numFmtId="3" fontId="34" fillId="0" borderId="24" xfId="463" applyNumberFormat="1" applyFont="1" applyBorder="1" applyAlignment="1">
      <alignment horizontal="right" vertical="center"/>
    </xf>
    <xf numFmtId="0" fontId="33" fillId="5" borderId="22" xfId="50" applyFont="1" applyFill="1" applyBorder="1" applyAlignment="1">
      <alignment vertical="center" wrapText="1"/>
    </xf>
    <xf numFmtId="3" fontId="34" fillId="5" borderId="53" xfId="471" applyNumberFormat="1" applyFont="1" applyFill="1" applyBorder="1" applyAlignment="1">
      <alignment horizontal="right" vertical="center"/>
    </xf>
    <xf numFmtId="169" fontId="34" fillId="5" borderId="45" xfId="471" applyNumberFormat="1" applyFont="1" applyFill="1" applyBorder="1" applyAlignment="1">
      <alignment horizontal="right" vertical="center"/>
    </xf>
    <xf numFmtId="169" fontId="34" fillId="5" borderId="54" xfId="471" applyNumberFormat="1" applyFont="1" applyFill="1" applyBorder="1" applyAlignment="1">
      <alignment horizontal="right" vertical="center"/>
    </xf>
    <xf numFmtId="3" fontId="34" fillId="5" borderId="24" xfId="471" applyNumberFormat="1" applyFont="1" applyFill="1" applyBorder="1" applyAlignment="1">
      <alignment horizontal="right" vertical="center"/>
    </xf>
    <xf numFmtId="169" fontId="34" fillId="5" borderId="23" xfId="471" applyNumberFormat="1" applyFont="1" applyFill="1" applyBorder="1" applyAlignment="1">
      <alignment horizontal="right" vertical="center"/>
    </xf>
    <xf numFmtId="169" fontId="34" fillId="5" borderId="21" xfId="471" applyNumberFormat="1" applyFont="1" applyFill="1" applyBorder="1" applyAlignment="1">
      <alignment horizontal="right" vertical="center"/>
    </xf>
    <xf numFmtId="0" fontId="33" fillId="5" borderId="19" xfId="50" applyFont="1" applyFill="1" applyBorder="1" applyAlignment="1">
      <alignment vertical="center" wrapText="1"/>
    </xf>
    <xf numFmtId="3" fontId="34" fillId="5" borderId="25" xfId="479" applyNumberFormat="1" applyFont="1" applyFill="1" applyBorder="1" applyAlignment="1">
      <alignment horizontal="right" vertical="center"/>
    </xf>
    <xf numFmtId="169" fontId="34" fillId="5" borderId="20" xfId="471" applyNumberFormat="1" applyFont="1" applyFill="1" applyBorder="1" applyAlignment="1">
      <alignment horizontal="right" vertical="center"/>
    </xf>
    <xf numFmtId="169" fontId="34" fillId="5" borderId="17" xfId="471" applyNumberFormat="1" applyFont="1" applyFill="1" applyBorder="1" applyAlignment="1">
      <alignment horizontal="right" vertical="center"/>
    </xf>
    <xf numFmtId="0" fontId="32" fillId="7" borderId="55" xfId="0" applyFont="1" applyFill="1" applyBorder="1" applyAlignment="1">
      <alignment horizontal="center" vertical="center" wrapText="1"/>
    </xf>
    <xf numFmtId="0" fontId="32" fillId="7" borderId="27" xfId="50" applyFont="1" applyFill="1" applyBorder="1" applyAlignment="1">
      <alignment horizontal="center"/>
    </xf>
    <xf numFmtId="3" fontId="9" fillId="0" borderId="0" xfId="0" applyNumberFormat="1" applyFont="1" applyAlignment="1">
      <alignment vertical="center"/>
    </xf>
    <xf numFmtId="0" fontId="43" fillId="0" borderId="0" xfId="0" applyFont="1" applyAlignment="1">
      <alignment vertical="center"/>
    </xf>
    <xf numFmtId="0" fontId="44" fillId="0" borderId="0" xfId="0" applyFont="1" applyAlignment="1">
      <alignment vertical="center" wrapText="1"/>
    </xf>
    <xf numFmtId="0" fontId="41" fillId="0" borderId="0" xfId="0" applyFont="1" applyAlignment="1">
      <alignment vertical="center" wrapText="1"/>
    </xf>
    <xf numFmtId="0" fontId="41" fillId="0" borderId="0" xfId="0" applyFont="1" applyAlignment="1">
      <alignment horizontal="center" vertical="center" wrapText="1"/>
    </xf>
    <xf numFmtId="3" fontId="34" fillId="0" borderId="0" xfId="471" applyNumberFormat="1" applyFont="1" applyAlignment="1">
      <alignment horizontal="right" vertical="center"/>
    </xf>
    <xf numFmtId="3" fontId="34" fillId="0" borderId="0" xfId="463" applyNumberFormat="1" applyFont="1" applyAlignment="1">
      <alignment horizontal="right" vertical="center"/>
    </xf>
    <xf numFmtId="3" fontId="34" fillId="0" borderId="0" xfId="479" applyNumberFormat="1" applyFont="1" applyAlignment="1">
      <alignment horizontal="right" vertical="center"/>
    </xf>
    <xf numFmtId="3" fontId="42" fillId="0" borderId="0" xfId="0" applyNumberFormat="1" applyFont="1" applyAlignment="1">
      <alignment horizontal="right" vertical="center" wrapText="1"/>
    </xf>
    <xf numFmtId="0" fontId="37" fillId="0" borderId="0" xfId="0" applyFont="1" applyAlignment="1">
      <alignment horizontal="left" vertical="center" wrapText="1"/>
    </xf>
    <xf numFmtId="3" fontId="34" fillId="2" borderId="24" xfId="471" applyNumberFormat="1" applyFont="1" applyFill="1" applyBorder="1" applyAlignment="1">
      <alignment horizontal="right" vertical="center"/>
    </xf>
    <xf numFmtId="169" fontId="37" fillId="0" borderId="0" xfId="0" applyNumberFormat="1" applyFont="1" applyAlignment="1">
      <alignment vertical="center" wrapText="1"/>
    </xf>
    <xf numFmtId="0" fontId="42" fillId="0" borderId="0" xfId="50" applyFont="1" applyAlignment="1">
      <alignment horizontal="left" vertical="center" wrapText="1"/>
    </xf>
    <xf numFmtId="3" fontId="32" fillId="7" borderId="40" xfId="0" applyNumberFormat="1" applyFont="1" applyFill="1" applyBorder="1" applyAlignment="1">
      <alignment horizontal="center" vertical="center" wrapText="1"/>
    </xf>
    <xf numFmtId="2" fontId="32" fillId="7" borderId="57" xfId="1" applyNumberFormat="1" applyFont="1" applyFill="1" applyBorder="1" applyAlignment="1" applyProtection="1">
      <alignment horizontal="center" vertical="center" wrapText="1"/>
    </xf>
    <xf numFmtId="0" fontId="32" fillId="7" borderId="44" xfId="50" applyFont="1" applyFill="1" applyBorder="1" applyAlignment="1">
      <alignment horizontal="center"/>
    </xf>
    <xf numFmtId="3" fontId="33" fillId="0" borderId="38" xfId="50" applyNumberFormat="1" applyFont="1" applyBorder="1" applyAlignment="1">
      <alignment horizontal="right" vertical="center" wrapText="1" indent="1"/>
    </xf>
    <xf numFmtId="3" fontId="34" fillId="0" borderId="42" xfId="471" applyNumberFormat="1" applyFont="1" applyBorder="1" applyAlignment="1">
      <alignment horizontal="right" vertical="top"/>
    </xf>
    <xf numFmtId="169" fontId="34" fillId="0" borderId="45" xfId="471" applyNumberFormat="1" applyFont="1" applyBorder="1" applyAlignment="1">
      <alignment horizontal="right" vertical="top"/>
    </xf>
    <xf numFmtId="3" fontId="34" fillId="0" borderId="53" xfId="471" applyNumberFormat="1" applyFont="1" applyBorder="1" applyAlignment="1">
      <alignment horizontal="right" vertical="top"/>
    </xf>
    <xf numFmtId="169" fontId="34" fillId="0" borderId="41" xfId="471" applyNumberFormat="1" applyFont="1" applyBorder="1" applyAlignment="1">
      <alignment horizontal="right" vertical="top"/>
    </xf>
    <xf numFmtId="169" fontId="45" fillId="0" borderId="54" xfId="50" applyNumberFormat="1" applyFont="1" applyBorder="1"/>
    <xf numFmtId="3" fontId="33" fillId="6" borderId="0" xfId="50" applyNumberFormat="1" applyFont="1" applyFill="1" applyAlignment="1">
      <alignment horizontal="right" vertical="center" wrapText="1" indent="1"/>
    </xf>
    <xf numFmtId="3" fontId="34" fillId="6" borderId="43" xfId="471" applyNumberFormat="1" applyFont="1" applyFill="1" applyBorder="1" applyAlignment="1">
      <alignment horizontal="right" vertical="top"/>
    </xf>
    <xf numFmtId="169" fontId="34" fillId="6" borderId="23" xfId="471" applyNumberFormat="1" applyFont="1" applyFill="1" applyBorder="1" applyAlignment="1">
      <alignment horizontal="right" vertical="top"/>
    </xf>
    <xf numFmtId="3" fontId="34" fillId="6" borderId="24" xfId="471" applyNumberFormat="1" applyFont="1" applyFill="1" applyBorder="1" applyAlignment="1">
      <alignment horizontal="right" vertical="top"/>
    </xf>
    <xf numFmtId="169" fontId="34" fillId="6" borderId="22" xfId="471" applyNumberFormat="1" applyFont="1" applyFill="1" applyBorder="1" applyAlignment="1">
      <alignment horizontal="right" vertical="top"/>
    </xf>
    <xf numFmtId="169" fontId="45" fillId="6" borderId="21" xfId="50" applyNumberFormat="1" applyFont="1" applyFill="1" applyBorder="1"/>
    <xf numFmtId="3" fontId="33" fillId="0" borderId="0" xfId="50" applyNumberFormat="1" applyFont="1" applyAlignment="1">
      <alignment horizontal="right" vertical="center" wrapText="1" indent="1"/>
    </xf>
    <xf numFmtId="3" fontId="34" fillId="0" borderId="43" xfId="471" applyNumberFormat="1" applyFont="1" applyBorder="1" applyAlignment="1">
      <alignment horizontal="right" vertical="top"/>
    </xf>
    <xf numFmtId="169" fontId="34" fillId="0" borderId="23" xfId="471" applyNumberFormat="1" applyFont="1" applyBorder="1" applyAlignment="1">
      <alignment horizontal="right" vertical="top"/>
    </xf>
    <xf numFmtId="3" fontId="34" fillId="0" borderId="24" xfId="471" applyNumberFormat="1" applyFont="1" applyBorder="1" applyAlignment="1">
      <alignment horizontal="right" vertical="top"/>
    </xf>
    <xf numFmtId="169" fontId="34" fillId="0" borderId="22" xfId="471" applyNumberFormat="1" applyFont="1" applyBorder="1" applyAlignment="1">
      <alignment horizontal="right" vertical="top"/>
    </xf>
    <xf numFmtId="169" fontId="45" fillId="0" borderId="21" xfId="50" applyNumberFormat="1" applyFont="1" applyBorder="1"/>
    <xf numFmtId="3" fontId="34" fillId="0" borderId="43" xfId="463" applyNumberFormat="1" applyFont="1" applyBorder="1" applyAlignment="1">
      <alignment horizontal="right" vertical="top"/>
    </xf>
    <xf numFmtId="3" fontId="34" fillId="0" borderId="24" xfId="463" applyNumberFormat="1" applyFont="1" applyBorder="1" applyAlignment="1">
      <alignment horizontal="right" vertical="top"/>
    </xf>
    <xf numFmtId="3" fontId="33" fillId="5" borderId="60" xfId="50" applyNumberFormat="1" applyFont="1" applyFill="1" applyBorder="1" applyAlignment="1">
      <alignment horizontal="right" vertical="center" wrapText="1" indent="1"/>
    </xf>
    <xf numFmtId="3" fontId="34" fillId="5" borderId="42" xfId="471" applyNumberFormat="1" applyFont="1" applyFill="1" applyBorder="1" applyAlignment="1">
      <alignment horizontal="right" vertical="top"/>
    </xf>
    <xf numFmtId="169" fontId="34" fillId="5" borderId="45" xfId="471" applyNumberFormat="1" applyFont="1" applyFill="1" applyBorder="1" applyAlignment="1">
      <alignment horizontal="right" vertical="top"/>
    </xf>
    <xf numFmtId="3" fontId="34" fillId="5" borderId="53" xfId="471" applyNumberFormat="1" applyFont="1" applyFill="1" applyBorder="1" applyAlignment="1">
      <alignment horizontal="right" vertical="top"/>
    </xf>
    <xf numFmtId="169" fontId="34" fillId="5" borderId="41" xfId="471" applyNumberFormat="1" applyFont="1" applyFill="1" applyBorder="1" applyAlignment="1">
      <alignment horizontal="right" vertical="top"/>
    </xf>
    <xf numFmtId="169" fontId="45" fillId="5" borderId="54" xfId="50" applyNumberFormat="1" applyFont="1" applyFill="1" applyBorder="1"/>
    <xf numFmtId="3" fontId="33" fillId="5" borderId="61" xfId="50" applyNumberFormat="1" applyFont="1" applyFill="1" applyBorder="1" applyAlignment="1">
      <alignment horizontal="right" vertical="center" wrapText="1" indent="1"/>
    </xf>
    <xf numFmtId="3" fontId="34" fillId="5" borderId="43" xfId="471" applyNumberFormat="1" applyFont="1" applyFill="1" applyBorder="1" applyAlignment="1">
      <alignment horizontal="right" vertical="top"/>
    </xf>
    <xf numFmtId="169" fontId="34" fillId="5" borderId="23" xfId="471" applyNumberFormat="1" applyFont="1" applyFill="1" applyBorder="1" applyAlignment="1">
      <alignment horizontal="right" vertical="top"/>
    </xf>
    <xf numFmtId="3" fontId="34" fillId="5" borderId="24" xfId="471" applyNumberFormat="1" applyFont="1" applyFill="1" applyBorder="1" applyAlignment="1">
      <alignment horizontal="right" vertical="top"/>
    </xf>
    <xf numFmtId="169" fontId="34" fillId="5" borderId="22" xfId="471" applyNumberFormat="1" applyFont="1" applyFill="1" applyBorder="1" applyAlignment="1">
      <alignment horizontal="right" vertical="top"/>
    </xf>
    <xf numFmtId="169" fontId="45" fillId="5" borderId="21" xfId="50" applyNumberFormat="1" applyFont="1" applyFill="1" applyBorder="1"/>
    <xf numFmtId="3" fontId="33" fillId="5" borderId="62" xfId="50" applyNumberFormat="1" applyFont="1" applyFill="1" applyBorder="1" applyAlignment="1">
      <alignment horizontal="right" vertical="center" wrapText="1" indent="1"/>
    </xf>
    <xf numFmtId="3" fontId="34" fillId="5" borderId="46" xfId="479" applyNumberFormat="1" applyFont="1" applyFill="1" applyBorder="1" applyAlignment="1">
      <alignment horizontal="right" vertical="top"/>
    </xf>
    <xf numFmtId="169" fontId="34" fillId="5" borderId="20" xfId="471" applyNumberFormat="1" applyFont="1" applyFill="1" applyBorder="1" applyAlignment="1">
      <alignment horizontal="right" vertical="top"/>
    </xf>
    <xf numFmtId="3" fontId="34" fillId="5" borderId="25" xfId="479" applyNumberFormat="1" applyFont="1" applyFill="1" applyBorder="1" applyAlignment="1">
      <alignment horizontal="right" vertical="top"/>
    </xf>
    <xf numFmtId="169" fontId="34" fillId="5" borderId="19" xfId="471" applyNumberFormat="1" applyFont="1" applyFill="1" applyBorder="1" applyAlignment="1">
      <alignment horizontal="right" vertical="top"/>
    </xf>
    <xf numFmtId="169" fontId="45" fillId="5" borderId="17" xfId="50" applyNumberFormat="1" applyFont="1" applyFill="1" applyBorder="1"/>
    <xf numFmtId="167" fontId="9" fillId="0" borderId="0" xfId="0" applyNumberFormat="1" applyFont="1" applyAlignment="1">
      <alignment vertical="center"/>
    </xf>
    <xf numFmtId="2" fontId="9" fillId="0" borderId="0" xfId="0" applyNumberFormat="1" applyFont="1" applyAlignment="1">
      <alignment vertical="center"/>
    </xf>
    <xf numFmtId="3" fontId="34" fillId="0" borderId="42" xfId="393" applyNumberFormat="1" applyFont="1" applyBorder="1" applyAlignment="1">
      <alignment horizontal="right" vertical="top"/>
    </xf>
    <xf numFmtId="169" fontId="34" fillId="0" borderId="45" xfId="393" applyNumberFormat="1" applyFont="1" applyBorder="1" applyAlignment="1">
      <alignment horizontal="right" vertical="top"/>
    </xf>
    <xf numFmtId="3" fontId="34" fillId="0" borderId="53" xfId="393" applyNumberFormat="1" applyFont="1" applyBorder="1" applyAlignment="1">
      <alignment horizontal="right" vertical="top"/>
    </xf>
    <xf numFmtId="169" fontId="34" fillId="0" borderId="41" xfId="393" applyNumberFormat="1" applyFont="1" applyBorder="1" applyAlignment="1">
      <alignment horizontal="right" vertical="top"/>
    </xf>
    <xf numFmtId="169" fontId="34" fillId="0" borderId="54" xfId="393" applyNumberFormat="1" applyFont="1" applyBorder="1" applyAlignment="1">
      <alignment horizontal="right" vertical="top"/>
    </xf>
    <xf numFmtId="3" fontId="34" fillId="6" borderId="43" xfId="393" applyNumberFormat="1" applyFont="1" applyFill="1" applyBorder="1" applyAlignment="1">
      <alignment horizontal="right" vertical="top"/>
    </xf>
    <xf numFmtId="169" fontId="34" fillId="6" borderId="23" xfId="393" applyNumberFormat="1" applyFont="1" applyFill="1" applyBorder="1" applyAlignment="1">
      <alignment horizontal="right" vertical="top"/>
    </xf>
    <xf numFmtId="3" fontId="34" fillId="6" borderId="24" xfId="393" applyNumberFormat="1" applyFont="1" applyFill="1" applyBorder="1" applyAlignment="1">
      <alignment horizontal="right" vertical="top"/>
    </xf>
    <xf numFmtId="169" fontId="34" fillId="6" borderId="22" xfId="393" applyNumberFormat="1" applyFont="1" applyFill="1" applyBorder="1" applyAlignment="1">
      <alignment horizontal="right" vertical="top"/>
    </xf>
    <xf numFmtId="169" fontId="34" fillId="6" borderId="21" xfId="393" applyNumberFormat="1" applyFont="1" applyFill="1" applyBorder="1" applyAlignment="1">
      <alignment horizontal="right" vertical="top"/>
    </xf>
    <xf numFmtId="3" fontId="34" fillId="0" borderId="43" xfId="393" applyNumberFormat="1" applyFont="1" applyBorder="1" applyAlignment="1">
      <alignment horizontal="right" vertical="top"/>
    </xf>
    <xf numFmtId="169" fontId="34" fillId="0" borderId="23" xfId="393" applyNumberFormat="1" applyFont="1" applyBorder="1" applyAlignment="1">
      <alignment horizontal="right" vertical="top"/>
    </xf>
    <xf numFmtId="3" fontId="34" fillId="0" borderId="24" xfId="393" applyNumberFormat="1" applyFont="1" applyBorder="1" applyAlignment="1">
      <alignment horizontal="right" vertical="top"/>
    </xf>
    <xf numFmtId="169" fontId="34" fillId="0" borderId="22" xfId="393" applyNumberFormat="1" applyFont="1" applyBorder="1" applyAlignment="1">
      <alignment horizontal="right" vertical="top"/>
    </xf>
    <xf numFmtId="169" fontId="34" fillId="0" borderId="21" xfId="393" applyNumberFormat="1" applyFont="1" applyBorder="1" applyAlignment="1">
      <alignment horizontal="right" vertical="top"/>
    </xf>
    <xf numFmtId="3" fontId="34" fillId="0" borderId="43" xfId="385" applyNumberFormat="1" applyFont="1" applyBorder="1" applyAlignment="1">
      <alignment horizontal="right" vertical="top"/>
    </xf>
    <xf numFmtId="3" fontId="34" fillId="0" borderId="24" xfId="385" applyNumberFormat="1" applyFont="1" applyBorder="1" applyAlignment="1">
      <alignment horizontal="right" vertical="top"/>
    </xf>
    <xf numFmtId="3" fontId="34" fillId="5" borderId="42" xfId="393" applyNumberFormat="1" applyFont="1" applyFill="1" applyBorder="1" applyAlignment="1">
      <alignment horizontal="right" vertical="top"/>
    </xf>
    <xf numFmtId="169" fontId="34" fillId="5" borderId="45" xfId="393" applyNumberFormat="1" applyFont="1" applyFill="1" applyBorder="1" applyAlignment="1">
      <alignment horizontal="right" vertical="top"/>
    </xf>
    <xf numFmtId="3" fontId="34" fillId="5" borderId="53" xfId="393" applyNumberFormat="1" applyFont="1" applyFill="1" applyBorder="1" applyAlignment="1">
      <alignment horizontal="right" vertical="top"/>
    </xf>
    <xf numFmtId="169" fontId="34" fillId="5" borderId="41" xfId="393" applyNumberFormat="1" applyFont="1" applyFill="1" applyBorder="1" applyAlignment="1">
      <alignment horizontal="right" vertical="top"/>
    </xf>
    <xf numFmtId="169" fontId="34" fillId="5" borderId="54" xfId="393" applyNumberFormat="1" applyFont="1" applyFill="1" applyBorder="1" applyAlignment="1">
      <alignment horizontal="right" vertical="top"/>
    </xf>
    <xf numFmtId="3" fontId="34" fillId="5" borderId="43" xfId="393" applyNumberFormat="1" applyFont="1" applyFill="1" applyBorder="1" applyAlignment="1">
      <alignment horizontal="right" vertical="top"/>
    </xf>
    <xf numFmtId="169" fontId="34" fillId="5" borderId="23" xfId="393" applyNumberFormat="1" applyFont="1" applyFill="1" applyBorder="1" applyAlignment="1">
      <alignment horizontal="right" vertical="top"/>
    </xf>
    <xf numFmtId="3" fontId="34" fillId="5" borderId="24" xfId="393" applyNumberFormat="1" applyFont="1" applyFill="1" applyBorder="1" applyAlignment="1">
      <alignment horizontal="right" vertical="top"/>
    </xf>
    <xf numFmtId="169" fontId="34" fillId="5" borderId="22" xfId="393" applyNumberFormat="1" applyFont="1" applyFill="1" applyBorder="1" applyAlignment="1">
      <alignment horizontal="right" vertical="top"/>
    </xf>
    <xf numFmtId="169" fontId="34" fillId="5" borderId="21" xfId="393" applyNumberFormat="1" applyFont="1" applyFill="1" applyBorder="1" applyAlignment="1">
      <alignment horizontal="right" vertical="top"/>
    </xf>
    <xf numFmtId="3" fontId="34" fillId="5" borderId="46" xfId="401" applyNumberFormat="1" applyFont="1" applyFill="1" applyBorder="1" applyAlignment="1">
      <alignment horizontal="right" vertical="top"/>
    </xf>
    <xf numFmtId="169" fontId="34" fillId="5" borderId="20" xfId="393" applyNumberFormat="1" applyFont="1" applyFill="1" applyBorder="1" applyAlignment="1">
      <alignment horizontal="right" vertical="top"/>
    </xf>
    <xf numFmtId="3" fontId="34" fillId="5" borderId="25" xfId="401" applyNumberFormat="1" applyFont="1" applyFill="1" applyBorder="1" applyAlignment="1">
      <alignment horizontal="right" vertical="top"/>
    </xf>
    <xf numFmtId="169" fontId="34" fillId="5" borderId="19" xfId="393" applyNumberFormat="1" applyFont="1" applyFill="1" applyBorder="1" applyAlignment="1">
      <alignment horizontal="right" vertical="top"/>
    </xf>
    <xf numFmtId="169" fontId="34" fillId="5" borderId="17" xfId="393" applyNumberFormat="1" applyFont="1" applyFill="1" applyBorder="1" applyAlignment="1">
      <alignment horizontal="right" vertical="top"/>
    </xf>
    <xf numFmtId="170" fontId="9" fillId="0" borderId="0" xfId="1" applyNumberFormat="1" applyFont="1" applyBorder="1" applyAlignment="1" applyProtection="1">
      <alignment vertical="center"/>
    </xf>
    <xf numFmtId="170" fontId="9" fillId="0" borderId="0" xfId="1" applyNumberFormat="1" applyFont="1" applyBorder="1" applyProtection="1"/>
    <xf numFmtId="170" fontId="32" fillId="7" borderId="57" xfId="1" applyNumberFormat="1" applyFont="1" applyFill="1" applyBorder="1" applyAlignment="1" applyProtection="1">
      <alignment horizontal="center" vertical="center" wrapText="1"/>
    </xf>
    <xf numFmtId="170" fontId="32" fillId="7" borderId="28" xfId="1" applyNumberFormat="1" applyFont="1" applyFill="1" applyBorder="1" applyAlignment="1" applyProtection="1">
      <alignment horizontal="center" vertical="center" wrapText="1"/>
    </xf>
    <xf numFmtId="0" fontId="33" fillId="0" borderId="45" xfId="0" applyFont="1" applyBorder="1" applyAlignment="1">
      <alignment vertical="center" wrapText="1"/>
    </xf>
    <xf numFmtId="3" fontId="33" fillId="0" borderId="51" xfId="0" applyNumberFormat="1" applyFont="1" applyBorder="1" applyAlignment="1">
      <alignment vertical="center" wrapText="1"/>
    </xf>
    <xf numFmtId="3" fontId="33" fillId="0" borderId="38" xfId="0" applyNumberFormat="1" applyFont="1" applyBorder="1" applyAlignment="1">
      <alignment vertical="center" wrapText="1"/>
    </xf>
    <xf numFmtId="3" fontId="33" fillId="0" borderId="53" xfId="0" applyNumberFormat="1" applyFont="1" applyBorder="1" applyAlignment="1">
      <alignment vertical="center" wrapText="1"/>
    </xf>
    <xf numFmtId="168" fontId="33" fillId="0" borderId="54" xfId="0" applyNumberFormat="1" applyFont="1" applyBorder="1" applyAlignment="1">
      <alignment horizontal="right" vertical="center" wrapText="1"/>
    </xf>
    <xf numFmtId="3" fontId="9" fillId="0" borderId="0" xfId="0" applyNumberFormat="1" applyFont="1"/>
    <xf numFmtId="0" fontId="33" fillId="6" borderId="23" xfId="0" applyFont="1" applyFill="1" applyBorder="1" applyAlignment="1">
      <alignment vertical="center" wrapText="1"/>
    </xf>
    <xf numFmtId="3" fontId="33" fillId="6" borderId="52" xfId="0" applyNumberFormat="1" applyFont="1" applyFill="1" applyBorder="1" applyAlignment="1">
      <alignment vertical="center" wrapText="1"/>
    </xf>
    <xf numFmtId="3" fontId="33" fillId="6" borderId="0" xfId="0" applyNumberFormat="1" applyFont="1" applyFill="1" applyAlignment="1">
      <alignment vertical="center" wrapText="1"/>
    </xf>
    <xf numFmtId="3" fontId="33" fillId="6" borderId="24" xfId="0" applyNumberFormat="1" applyFont="1" applyFill="1" applyBorder="1" applyAlignment="1">
      <alignment vertical="center" wrapText="1"/>
    </xf>
    <xf numFmtId="0" fontId="33" fillId="0" borderId="23" xfId="0" applyFont="1" applyBorder="1" applyAlignment="1">
      <alignment vertical="center" wrapText="1"/>
    </xf>
    <xf numFmtId="3" fontId="33" fillId="0" borderId="52" xfId="0" applyNumberFormat="1" applyFont="1" applyBorder="1" applyAlignment="1">
      <alignment vertical="center" wrapText="1"/>
    </xf>
    <xf numFmtId="3" fontId="33" fillId="0" borderId="0" xfId="0" applyNumberFormat="1" applyFont="1" applyAlignment="1">
      <alignment vertical="center" wrapText="1"/>
    </xf>
    <xf numFmtId="3" fontId="33" fillId="0" borderId="24" xfId="0" applyNumberFormat="1" applyFont="1" applyBorder="1" applyAlignment="1">
      <alignment vertical="center" wrapText="1"/>
    </xf>
    <xf numFmtId="3" fontId="33" fillId="6" borderId="23" xfId="0" applyNumberFormat="1" applyFont="1" applyFill="1" applyBorder="1" applyAlignment="1">
      <alignment horizontal="right" vertical="center" wrapText="1"/>
    </xf>
    <xf numFmtId="3" fontId="33" fillId="6" borderId="21" xfId="0" applyNumberFormat="1" applyFont="1" applyFill="1" applyBorder="1" applyAlignment="1">
      <alignment horizontal="right" vertical="center" wrapText="1"/>
    </xf>
    <xf numFmtId="3" fontId="33" fillId="6" borderId="56" xfId="0" applyNumberFormat="1" applyFont="1" applyFill="1" applyBorder="1" applyAlignment="1">
      <alignment vertical="center" wrapText="1"/>
    </xf>
    <xf numFmtId="3" fontId="33" fillId="6" borderId="55" xfId="0" applyNumberFormat="1" applyFont="1" applyFill="1" applyBorder="1" applyAlignment="1">
      <alignment horizontal="right" vertical="center" wrapText="1"/>
    </xf>
    <xf numFmtId="3" fontId="33" fillId="6" borderId="32" xfId="0" applyNumberFormat="1" applyFont="1" applyFill="1" applyBorder="1" applyAlignment="1">
      <alignment horizontal="right" vertical="center" wrapText="1"/>
    </xf>
    <xf numFmtId="0" fontId="33" fillId="5" borderId="45" xfId="0" applyFont="1" applyFill="1" applyBorder="1" applyAlignment="1">
      <alignment vertical="center" wrapText="1"/>
    </xf>
    <xf numFmtId="3" fontId="33" fillId="5" borderId="51" xfId="0" applyNumberFormat="1" applyFont="1" applyFill="1" applyBorder="1" applyAlignment="1">
      <alignment vertical="center" wrapText="1"/>
    </xf>
    <xf numFmtId="3" fontId="33" fillId="5" borderId="38" xfId="0" applyNumberFormat="1" applyFont="1" applyFill="1" applyBorder="1" applyAlignment="1">
      <alignment vertical="center" wrapText="1"/>
    </xf>
    <xf numFmtId="3" fontId="33" fillId="5" borderId="53" xfId="0" applyNumberFormat="1" applyFont="1" applyFill="1" applyBorder="1" applyAlignment="1">
      <alignment vertical="center" wrapText="1"/>
    </xf>
    <xf numFmtId="0" fontId="33" fillId="5" borderId="23" xfId="0" applyFont="1" applyFill="1" applyBorder="1" applyAlignment="1">
      <alignment vertical="center" wrapText="1"/>
    </xf>
    <xf numFmtId="3" fontId="33" fillId="5" borderId="52" xfId="0" applyNumberFormat="1" applyFont="1" applyFill="1" applyBorder="1" applyAlignment="1">
      <alignment vertical="center" wrapText="1"/>
    </xf>
    <xf numFmtId="3" fontId="33" fillId="5" borderId="0" xfId="0" applyNumberFormat="1" applyFont="1" applyFill="1" applyAlignment="1">
      <alignment vertical="center" wrapText="1"/>
    </xf>
    <xf numFmtId="3" fontId="33" fillId="5" borderId="24" xfId="0" applyNumberFormat="1" applyFont="1" applyFill="1" applyBorder="1" applyAlignment="1">
      <alignment vertical="center" wrapText="1"/>
    </xf>
    <xf numFmtId="0" fontId="33" fillId="5" borderId="20" xfId="0" applyFont="1" applyFill="1" applyBorder="1" applyAlignment="1">
      <alignment vertical="center" wrapText="1"/>
    </xf>
    <xf numFmtId="3" fontId="33" fillId="5" borderId="49" xfId="0" applyNumberFormat="1" applyFont="1" applyFill="1" applyBorder="1" applyAlignment="1">
      <alignment vertical="center" wrapText="1"/>
    </xf>
    <xf numFmtId="3" fontId="33" fillId="5" borderId="18" xfId="0" applyNumberFormat="1" applyFont="1" applyFill="1" applyBorder="1" applyAlignment="1">
      <alignment vertical="center" wrapText="1"/>
    </xf>
    <xf numFmtId="3" fontId="33" fillId="5" borderId="25" xfId="0" applyNumberFormat="1" applyFont="1" applyFill="1" applyBorder="1" applyAlignment="1">
      <alignment vertical="center" wrapText="1"/>
    </xf>
    <xf numFmtId="168" fontId="9" fillId="0" borderId="0" xfId="0" applyNumberFormat="1" applyFont="1" applyAlignment="1">
      <alignment vertical="center"/>
    </xf>
    <xf numFmtId="168" fontId="33" fillId="0" borderId="41" xfId="0" applyNumberFormat="1" applyFont="1" applyBorder="1" applyAlignment="1">
      <alignment horizontal="right" vertical="center" wrapText="1"/>
    </xf>
    <xf numFmtId="3" fontId="33" fillId="0" borderId="42" xfId="0" applyNumberFormat="1" applyFont="1" applyBorder="1" applyAlignment="1">
      <alignment vertical="center" wrapText="1"/>
    </xf>
    <xf numFmtId="3" fontId="33" fillId="6" borderId="55" xfId="0" applyNumberFormat="1" applyFont="1" applyFill="1" applyBorder="1" applyAlignment="1">
      <alignment vertical="center" wrapText="1"/>
    </xf>
    <xf numFmtId="167" fontId="32" fillId="7" borderId="28" xfId="0" applyNumberFormat="1" applyFont="1" applyFill="1" applyBorder="1" applyAlignment="1">
      <alignment horizontal="center" vertical="center" wrapText="1"/>
    </xf>
    <xf numFmtId="0" fontId="33" fillId="0" borderId="41" xfId="50" applyFont="1" applyBorder="1" applyAlignment="1">
      <alignment vertical="center" wrapText="1"/>
    </xf>
    <xf numFmtId="3" fontId="33" fillId="0" borderId="53" xfId="0" applyNumberFormat="1" applyFont="1" applyBorder="1" applyAlignment="1">
      <alignment horizontal="right" vertical="center" wrapText="1"/>
    </xf>
    <xf numFmtId="0" fontId="33" fillId="6" borderId="22" xfId="50" applyFont="1" applyFill="1" applyBorder="1" applyAlignment="1">
      <alignment vertical="center" wrapText="1"/>
    </xf>
    <xf numFmtId="0" fontId="33" fillId="0" borderId="22" xfId="50" applyFont="1" applyBorder="1" applyAlignment="1">
      <alignment vertical="center" wrapText="1"/>
    </xf>
    <xf numFmtId="0" fontId="33" fillId="6" borderId="37" xfId="50" applyFont="1" applyFill="1" applyBorder="1" applyAlignment="1">
      <alignment vertical="center" wrapText="1"/>
    </xf>
    <xf numFmtId="3" fontId="33" fillId="5" borderId="25" xfId="0" applyNumberFormat="1" applyFont="1" applyFill="1" applyBorder="1" applyAlignment="1">
      <alignment horizontal="right" vertical="center" wrapText="1"/>
    </xf>
    <xf numFmtId="3" fontId="33" fillId="5" borderId="25" xfId="4" applyNumberFormat="1" applyFont="1" applyFill="1" applyBorder="1" applyAlignment="1" applyProtection="1">
      <alignment horizontal="right" vertical="center" wrapText="1"/>
    </xf>
    <xf numFmtId="0" fontId="21" fillId="0" borderId="0" xfId="75" applyFont="1" applyAlignment="1">
      <alignment vertical="center"/>
    </xf>
    <xf numFmtId="0" fontId="46" fillId="0" borderId="0" xfId="623" applyFont="1" applyAlignment="1">
      <alignment vertical="center" wrapText="1"/>
    </xf>
    <xf numFmtId="0" fontId="9" fillId="0" borderId="0" xfId="0" applyFont="1" applyAlignment="1">
      <alignment vertical="center" wrapText="1"/>
    </xf>
    <xf numFmtId="0" fontId="30" fillId="0" borderId="0" xfId="0" applyFont="1" applyAlignment="1">
      <alignment vertical="center" wrapText="1"/>
    </xf>
    <xf numFmtId="0" fontId="21" fillId="0" borderId="0" xfId="0" applyFont="1" applyAlignment="1">
      <alignment vertical="center" wrapText="1"/>
    </xf>
    <xf numFmtId="167" fontId="32" fillId="7" borderId="40" xfId="0" applyNumberFormat="1" applyFont="1" applyFill="1" applyBorder="1" applyAlignment="1">
      <alignment horizontal="center" vertical="center" wrapText="1"/>
    </xf>
    <xf numFmtId="167" fontId="32" fillId="0" borderId="0" xfId="0" applyNumberFormat="1" applyFont="1" applyAlignment="1">
      <alignment horizontal="center" vertical="center" wrapText="1"/>
    </xf>
    <xf numFmtId="0" fontId="33" fillId="0" borderId="41" xfId="50" applyFont="1" applyBorder="1" applyAlignment="1">
      <alignment horizontal="center" vertical="center" wrapText="1"/>
    </xf>
    <xf numFmtId="171" fontId="33" fillId="0" borderId="42" xfId="50" applyNumberFormat="1" applyFont="1" applyBorder="1" applyAlignment="1">
      <alignment horizontal="right" vertical="center" wrapText="1"/>
    </xf>
    <xf numFmtId="171" fontId="33" fillId="0" borderId="53" xfId="50" applyNumberFormat="1" applyFont="1" applyBorder="1" applyAlignment="1">
      <alignment horizontal="right" vertical="center" wrapText="1"/>
    </xf>
    <xf numFmtId="3" fontId="45" fillId="0" borderId="0" xfId="0" applyNumberFormat="1" applyFont="1" applyAlignment="1">
      <alignment vertical="center"/>
    </xf>
    <xf numFmtId="0" fontId="33" fillId="6" borderId="22" xfId="50" applyFont="1" applyFill="1" applyBorder="1" applyAlignment="1">
      <alignment horizontal="center" vertical="center" wrapText="1"/>
    </xf>
    <xf numFmtId="171" fontId="33" fillId="6" borderId="43" xfId="50" applyNumberFormat="1" applyFont="1" applyFill="1" applyBorder="1" applyAlignment="1">
      <alignment horizontal="right" vertical="center" wrapText="1"/>
    </xf>
    <xf numFmtId="171" fontId="33" fillId="6" borderId="24" xfId="50" applyNumberFormat="1" applyFont="1" applyFill="1" applyBorder="1" applyAlignment="1">
      <alignment horizontal="right" vertical="center" wrapText="1"/>
    </xf>
    <xf numFmtId="0" fontId="33" fillId="0" borderId="22" xfId="50" applyFont="1" applyBorder="1" applyAlignment="1">
      <alignment horizontal="center" vertical="center" wrapText="1"/>
    </xf>
    <xf numFmtId="171" fontId="33" fillId="0" borderId="43" xfId="50" applyNumberFormat="1" applyFont="1" applyBorder="1" applyAlignment="1">
      <alignment horizontal="right" vertical="center" wrapText="1"/>
    </xf>
    <xf numFmtId="171" fontId="33" fillId="0" borderId="59" xfId="50" applyNumberFormat="1" applyFont="1" applyBorder="1" applyAlignment="1">
      <alignment horizontal="right" vertical="center" wrapText="1"/>
    </xf>
    <xf numFmtId="171" fontId="33" fillId="0" borderId="24" xfId="50" applyNumberFormat="1" applyFont="1" applyBorder="1" applyAlignment="1">
      <alignment horizontal="right" vertical="center" wrapText="1"/>
    </xf>
    <xf numFmtId="171" fontId="33" fillId="0" borderId="0" xfId="50" applyNumberFormat="1" applyFont="1" applyAlignment="1">
      <alignment horizontal="right" vertical="center" wrapText="1"/>
    </xf>
    <xf numFmtId="171" fontId="33" fillId="6" borderId="21" xfId="50" applyNumberFormat="1" applyFont="1" applyFill="1" applyBorder="1" applyAlignment="1">
      <alignment horizontal="right" vertical="center" wrapText="1"/>
    </xf>
    <xf numFmtId="171" fontId="33" fillId="0" borderId="21" xfId="50" applyNumberFormat="1" applyFont="1" applyBorder="1" applyAlignment="1">
      <alignment horizontal="right" vertical="center" wrapText="1"/>
    </xf>
    <xf numFmtId="0" fontId="33" fillId="6" borderId="23" xfId="50" applyFont="1" applyFill="1" applyBorder="1" applyAlignment="1">
      <alignment horizontal="center" vertical="center" wrapText="1"/>
    </xf>
    <xf numFmtId="171" fontId="33" fillId="6" borderId="23" xfId="50" applyNumberFormat="1" applyFont="1" applyFill="1" applyBorder="1" applyAlignment="1">
      <alignment horizontal="right" vertical="center" wrapText="1"/>
    </xf>
    <xf numFmtId="172" fontId="42" fillId="0" borderId="0" xfId="0" applyNumberFormat="1" applyFont="1" applyAlignment="1">
      <alignment vertical="center" wrapText="1"/>
    </xf>
    <xf numFmtId="0" fontId="33" fillId="0" borderId="20" xfId="50" applyFont="1" applyBorder="1" applyAlignment="1">
      <alignment horizontal="center" vertical="center" wrapText="1"/>
    </xf>
    <xf numFmtId="171" fontId="33" fillId="2" borderId="25" xfId="0" applyNumberFormat="1" applyFont="1" applyFill="1" applyBorder="1" applyAlignment="1">
      <alignment horizontal="right" vertical="center" wrapText="1"/>
    </xf>
    <xf numFmtId="171" fontId="33" fillId="2" borderId="20" xfId="0" applyNumberFormat="1" applyFont="1" applyFill="1" applyBorder="1" applyAlignment="1">
      <alignment horizontal="right" vertical="center" wrapText="1"/>
    </xf>
    <xf numFmtId="171" fontId="33" fillId="2" borderId="17" xfId="50" applyNumberFormat="1" applyFont="1" applyFill="1" applyBorder="1" applyAlignment="1">
      <alignment horizontal="right" vertical="center" wrapText="1"/>
    </xf>
    <xf numFmtId="0" fontId="28" fillId="0" borderId="0" xfId="0" applyFont="1" applyAlignment="1">
      <alignment vertical="center"/>
    </xf>
    <xf numFmtId="167" fontId="32" fillId="7" borderId="27" xfId="0" applyNumberFormat="1" applyFont="1" applyFill="1" applyBorder="1" applyAlignment="1">
      <alignment horizontal="center" vertical="center" wrapText="1"/>
    </xf>
    <xf numFmtId="3" fontId="33" fillId="0" borderId="59" xfId="50" applyNumberFormat="1" applyFont="1" applyBorder="1" applyAlignment="1">
      <alignment horizontal="right" vertical="center" wrapText="1"/>
    </xf>
    <xf numFmtId="3" fontId="33" fillId="6" borderId="59" xfId="50" applyNumberFormat="1" applyFont="1" applyFill="1" applyBorder="1" applyAlignment="1">
      <alignment horizontal="right" vertical="center" wrapText="1"/>
    </xf>
    <xf numFmtId="3" fontId="33" fillId="2" borderId="25" xfId="0" applyNumberFormat="1" applyFont="1" applyFill="1" applyBorder="1" applyAlignment="1">
      <alignment horizontal="right" vertical="center" wrapText="1"/>
    </xf>
    <xf numFmtId="3" fontId="33" fillId="2" borderId="20" xfId="0" applyNumberFormat="1" applyFont="1" applyFill="1" applyBorder="1" applyAlignment="1">
      <alignment horizontal="right" vertical="center" wrapText="1"/>
    </xf>
    <xf numFmtId="3" fontId="33" fillId="2" borderId="17" xfId="50" applyNumberFormat="1" applyFont="1" applyFill="1" applyBorder="1" applyAlignment="1">
      <alignment horizontal="right" vertical="center" wrapText="1"/>
    </xf>
    <xf numFmtId="0" fontId="49" fillId="0" borderId="0" xfId="0" applyFont="1" applyAlignment="1">
      <alignment horizontal="left" vertical="center"/>
    </xf>
    <xf numFmtId="0" fontId="50" fillId="0" borderId="0" xfId="0" applyFont="1" applyAlignment="1">
      <alignment horizontal="left" vertical="center"/>
    </xf>
    <xf numFmtId="172" fontId="13" fillId="0" borderId="0" xfId="0" applyNumberFormat="1" applyFont="1" applyAlignment="1">
      <alignment horizontal="left" vertical="center"/>
    </xf>
    <xf numFmtId="0" fontId="26" fillId="8" borderId="48" xfId="50" applyFont="1" applyFill="1" applyBorder="1" applyAlignment="1">
      <alignment horizontal="center" vertical="center" wrapText="1"/>
    </xf>
    <xf numFmtId="0" fontId="9" fillId="7" borderId="44" xfId="50" applyFont="1" applyFill="1" applyBorder="1" applyAlignment="1">
      <alignment horizontal="center"/>
    </xf>
    <xf numFmtId="0" fontId="33" fillId="0" borderId="23" xfId="50" applyFont="1" applyBorder="1" applyAlignment="1">
      <alignment horizontal="left" vertical="center"/>
    </xf>
    <xf numFmtId="3" fontId="45" fillId="0" borderId="21" xfId="50" applyNumberFormat="1" applyFont="1" applyBorder="1" applyAlignment="1">
      <alignment vertical="center"/>
    </xf>
    <xf numFmtId="0" fontId="33" fillId="6" borderId="23" xfId="50" applyFont="1" applyFill="1" applyBorder="1" applyAlignment="1">
      <alignment horizontal="left" vertical="center" wrapText="1"/>
    </xf>
    <xf numFmtId="3" fontId="45" fillId="6" borderId="21" xfId="50" applyNumberFormat="1" applyFont="1" applyFill="1" applyBorder="1" applyAlignment="1">
      <alignment vertical="center"/>
    </xf>
    <xf numFmtId="0" fontId="33" fillId="0" borderId="23" xfId="50" applyFont="1" applyBorder="1" applyAlignment="1">
      <alignment horizontal="left" vertical="center" wrapText="1"/>
    </xf>
    <xf numFmtId="0" fontId="33" fillId="6" borderId="23" xfId="50" applyFont="1" applyFill="1" applyBorder="1" applyAlignment="1">
      <alignment horizontal="left" vertical="center"/>
    </xf>
    <xf numFmtId="0" fontId="33" fillId="5" borderId="45" xfId="50" applyFont="1" applyFill="1" applyBorder="1" applyAlignment="1">
      <alignment horizontal="left" vertical="center"/>
    </xf>
    <xf numFmtId="3" fontId="45" fillId="5" borderId="42" xfId="50" applyNumberFormat="1" applyFont="1" applyFill="1" applyBorder="1" applyAlignment="1">
      <alignment vertical="center"/>
    </xf>
    <xf numFmtId="0" fontId="33" fillId="5" borderId="23" xfId="50" applyFont="1" applyFill="1" applyBorder="1" applyAlignment="1">
      <alignment horizontal="left" vertical="center"/>
    </xf>
    <xf numFmtId="3" fontId="45" fillId="5" borderId="43" xfId="50" applyNumberFormat="1" applyFont="1" applyFill="1" applyBorder="1" applyAlignment="1">
      <alignment vertical="center"/>
    </xf>
    <xf numFmtId="0" fontId="33" fillId="5" borderId="20" xfId="50" applyFont="1" applyFill="1" applyBorder="1" applyAlignment="1">
      <alignment horizontal="left" vertical="center"/>
    </xf>
    <xf numFmtId="3" fontId="45" fillId="5" borderId="46" xfId="50" applyNumberFormat="1" applyFont="1" applyFill="1" applyBorder="1" applyAlignment="1">
      <alignment vertical="center"/>
    </xf>
    <xf numFmtId="0" fontId="26" fillId="8" borderId="39" xfId="50" applyFont="1" applyFill="1" applyBorder="1" applyAlignment="1">
      <alignment horizontal="center" vertical="center" wrapText="1"/>
    </xf>
    <xf numFmtId="0" fontId="9" fillId="7" borderId="40" xfId="50" applyFont="1" applyFill="1" applyBorder="1" applyAlignment="1">
      <alignment horizontal="center"/>
    </xf>
    <xf numFmtId="3" fontId="45" fillId="6" borderId="21" xfId="50" applyNumberFormat="1" applyFont="1" applyFill="1" applyBorder="1" applyAlignment="1">
      <alignment horizontal="right" vertical="center"/>
    </xf>
    <xf numFmtId="0" fontId="30" fillId="8" borderId="48" xfId="50" applyFont="1" applyFill="1" applyBorder="1" applyAlignment="1">
      <alignment horizontal="center" vertical="center" wrapText="1"/>
    </xf>
    <xf numFmtId="0" fontId="32" fillId="7" borderId="44" xfId="50" applyFont="1" applyFill="1" applyBorder="1" applyAlignment="1">
      <alignment horizontal="center" vertical="center"/>
    </xf>
    <xf numFmtId="3" fontId="52" fillId="0" borderId="43" xfId="50" applyNumberFormat="1" applyFont="1" applyBorder="1" applyAlignment="1">
      <alignment vertical="center" wrapText="1"/>
    </xf>
    <xf numFmtId="3" fontId="52" fillId="6" borderId="43" xfId="50" applyNumberFormat="1" applyFont="1" applyFill="1" applyBorder="1" applyAlignment="1">
      <alignment vertical="center" wrapText="1"/>
    </xf>
    <xf numFmtId="3" fontId="52" fillId="5" borderId="42" xfId="50" applyNumberFormat="1" applyFont="1" applyFill="1" applyBorder="1" applyAlignment="1">
      <alignment vertical="center" wrapText="1"/>
    </xf>
    <xf numFmtId="3" fontId="52" fillId="5" borderId="43" xfId="50" applyNumberFormat="1" applyFont="1" applyFill="1" applyBorder="1" applyAlignment="1">
      <alignment vertical="center"/>
    </xf>
    <xf numFmtId="3" fontId="52" fillId="5" borderId="46" xfId="50" applyNumberFormat="1" applyFont="1" applyFill="1" applyBorder="1" applyAlignment="1">
      <alignment vertical="center"/>
    </xf>
    <xf numFmtId="3" fontId="45" fillId="0" borderId="21" xfId="50" applyNumberFormat="1" applyFont="1" applyBorder="1" applyAlignment="1">
      <alignment horizontal="right" vertical="center"/>
    </xf>
    <xf numFmtId="0" fontId="45" fillId="6" borderId="43" xfId="50" applyFont="1" applyFill="1" applyBorder="1"/>
    <xf numFmtId="0" fontId="45" fillId="5" borderId="43" xfId="50" applyFont="1" applyFill="1" applyBorder="1"/>
    <xf numFmtId="0" fontId="9" fillId="7" borderId="56" xfId="21" applyFill="1" applyBorder="1" applyAlignment="1">
      <alignment horizontal="center" vertical="center"/>
    </xf>
    <xf numFmtId="0" fontId="9" fillId="7" borderId="31" xfId="21" applyFill="1" applyBorder="1" applyAlignment="1">
      <alignment horizontal="center" vertical="center"/>
    </xf>
    <xf numFmtId="170" fontId="9" fillId="7" borderId="30" xfId="13" applyNumberFormat="1" applyFont="1" applyFill="1" applyBorder="1" applyAlignment="1" applyProtection="1">
      <alignment horizontal="center" vertical="center" wrapText="1"/>
    </xf>
    <xf numFmtId="0" fontId="9" fillId="7" borderId="40" xfId="21" applyFill="1" applyBorder="1" applyAlignment="1">
      <alignment horizontal="center" vertical="center"/>
    </xf>
    <xf numFmtId="170" fontId="9" fillId="7" borderId="57" xfId="13" applyNumberFormat="1" applyFont="1" applyFill="1" applyBorder="1" applyAlignment="1" applyProtection="1">
      <alignment horizontal="center" vertical="center" wrapText="1"/>
    </xf>
    <xf numFmtId="0" fontId="9" fillId="7" borderId="65" xfId="21" applyFill="1" applyBorder="1" applyAlignment="1">
      <alignment horizontal="center" vertical="center"/>
    </xf>
    <xf numFmtId="170" fontId="9" fillId="7" borderId="28" xfId="13" applyNumberFormat="1" applyFont="1" applyFill="1" applyBorder="1" applyAlignment="1" applyProtection="1">
      <alignment horizontal="center" vertical="center" wrapText="1"/>
    </xf>
    <xf numFmtId="3" fontId="33" fillId="0" borderId="51" xfId="50" applyNumberFormat="1" applyFont="1" applyBorder="1" applyAlignment="1">
      <alignment vertical="center" wrapText="1"/>
    </xf>
    <xf numFmtId="3" fontId="33" fillId="0" borderId="38" xfId="50" applyNumberFormat="1" applyFont="1" applyBorder="1" applyAlignment="1">
      <alignment vertical="center" wrapText="1"/>
    </xf>
    <xf numFmtId="168" fontId="33" fillId="0" borderId="45" xfId="13" applyNumberFormat="1" applyFont="1" applyBorder="1" applyAlignment="1" applyProtection="1">
      <alignment vertical="center" wrapText="1"/>
    </xf>
    <xf numFmtId="168" fontId="33" fillId="0" borderId="54" xfId="13" applyNumberFormat="1" applyFont="1" applyBorder="1" applyAlignment="1" applyProtection="1">
      <alignment vertical="center" wrapText="1"/>
    </xf>
    <xf numFmtId="3" fontId="33" fillId="6" borderId="52" xfId="50" applyNumberFormat="1" applyFont="1" applyFill="1" applyBorder="1" applyAlignment="1">
      <alignment vertical="center" wrapText="1"/>
    </xf>
    <xf numFmtId="3" fontId="33" fillId="6" borderId="0" xfId="50" applyNumberFormat="1" applyFont="1" applyFill="1" applyAlignment="1">
      <alignment vertical="center" wrapText="1"/>
    </xf>
    <xf numFmtId="168" fontId="33" fillId="6" borderId="23" xfId="13" applyNumberFormat="1" applyFont="1" applyFill="1" applyBorder="1" applyAlignment="1" applyProtection="1">
      <alignment vertical="center" wrapText="1"/>
    </xf>
    <xf numFmtId="168" fontId="33" fillId="6" borderId="21" xfId="13" applyNumberFormat="1" applyFont="1" applyFill="1" applyBorder="1" applyAlignment="1" applyProtection="1">
      <alignment vertical="center" wrapText="1"/>
    </xf>
    <xf numFmtId="3" fontId="33" fillId="0" borderId="52" xfId="50" applyNumberFormat="1" applyFont="1" applyBorder="1" applyAlignment="1">
      <alignment vertical="center" wrapText="1"/>
    </xf>
    <xf numFmtId="3" fontId="33" fillId="0" borderId="0" xfId="50" applyNumberFormat="1" applyFont="1" applyAlignment="1">
      <alignment vertical="center" wrapText="1"/>
    </xf>
    <xf numFmtId="168" fontId="33" fillId="0" borderId="23" xfId="13" applyNumberFormat="1" applyFont="1" applyBorder="1" applyAlignment="1" applyProtection="1">
      <alignment vertical="center" wrapText="1"/>
    </xf>
    <xf numFmtId="168" fontId="33" fillId="0" borderId="21" xfId="13" applyNumberFormat="1" applyFont="1" applyBorder="1" applyAlignment="1" applyProtection="1">
      <alignment vertical="center" wrapText="1"/>
    </xf>
    <xf numFmtId="168" fontId="33" fillId="6" borderId="23" xfId="13" applyNumberFormat="1" applyFont="1" applyFill="1" applyBorder="1" applyAlignment="1" applyProtection="1">
      <alignment horizontal="right" vertical="center" wrapText="1"/>
    </xf>
    <xf numFmtId="168" fontId="33" fillId="0" borderId="23" xfId="13" applyNumberFormat="1" applyFont="1" applyBorder="1" applyAlignment="1" applyProtection="1">
      <alignment horizontal="right" vertical="center" wrapText="1"/>
    </xf>
    <xf numFmtId="168" fontId="33" fillId="6" borderId="21" xfId="13" applyNumberFormat="1" applyFont="1" applyFill="1" applyBorder="1" applyAlignment="1" applyProtection="1">
      <alignment horizontal="right" vertical="center" wrapText="1"/>
    </xf>
    <xf numFmtId="3" fontId="33" fillId="6" borderId="56" xfId="50" applyNumberFormat="1" applyFont="1" applyFill="1" applyBorder="1" applyAlignment="1">
      <alignment vertical="center" wrapText="1"/>
    </xf>
    <xf numFmtId="3" fontId="33" fillId="6" borderId="55" xfId="50" applyNumberFormat="1" applyFont="1" applyFill="1" applyBorder="1" applyAlignment="1">
      <alignment vertical="center" wrapText="1"/>
    </xf>
    <xf numFmtId="3" fontId="33" fillId="5" borderId="51" xfId="50" applyNumberFormat="1" applyFont="1" applyFill="1" applyBorder="1" applyAlignment="1">
      <alignment vertical="center" wrapText="1"/>
    </xf>
    <xf numFmtId="3" fontId="33" fillId="5" borderId="38" xfId="50" applyNumberFormat="1" applyFont="1" applyFill="1" applyBorder="1" applyAlignment="1">
      <alignment vertical="center" wrapText="1"/>
    </xf>
    <xf numFmtId="168" fontId="33" fillId="5" borderId="45" xfId="13" applyNumberFormat="1" applyFont="1" applyFill="1" applyBorder="1" applyAlignment="1" applyProtection="1">
      <alignment vertical="center" wrapText="1"/>
    </xf>
    <xf numFmtId="168" fontId="33" fillId="5" borderId="54" xfId="13" applyNumberFormat="1" applyFont="1" applyFill="1" applyBorder="1" applyAlignment="1" applyProtection="1">
      <alignment vertical="center" wrapText="1"/>
    </xf>
    <xf numFmtId="3" fontId="33" fillId="5" borderId="52" xfId="50" applyNumberFormat="1" applyFont="1" applyFill="1" applyBorder="1" applyAlignment="1">
      <alignment vertical="center" wrapText="1"/>
    </xf>
    <xf numFmtId="3" fontId="33" fillId="5" borderId="0" xfId="50" applyNumberFormat="1" applyFont="1" applyFill="1" applyAlignment="1">
      <alignment vertical="center" wrapText="1"/>
    </xf>
    <xf numFmtId="168" fontId="33" fillId="5" borderId="23" xfId="13" applyNumberFormat="1" applyFont="1" applyFill="1" applyBorder="1" applyAlignment="1" applyProtection="1">
      <alignment vertical="center" wrapText="1"/>
    </xf>
    <xf numFmtId="168" fontId="33" fillId="5" borderId="21" xfId="13" applyNumberFormat="1" applyFont="1" applyFill="1" applyBorder="1" applyAlignment="1" applyProtection="1">
      <alignment vertical="center" wrapText="1"/>
    </xf>
    <xf numFmtId="3" fontId="33" fillId="5" borderId="49" xfId="50" applyNumberFormat="1" applyFont="1" applyFill="1" applyBorder="1" applyAlignment="1">
      <alignment vertical="center" wrapText="1"/>
    </xf>
    <xf numFmtId="3" fontId="33" fillId="5" borderId="18" xfId="50" applyNumberFormat="1" applyFont="1" applyFill="1" applyBorder="1" applyAlignment="1">
      <alignment vertical="center" wrapText="1"/>
    </xf>
    <xf numFmtId="168" fontId="33" fillId="5" borderId="20" xfId="13" applyNumberFormat="1" applyFont="1" applyFill="1" applyBorder="1" applyAlignment="1" applyProtection="1">
      <alignment vertical="center" wrapText="1"/>
    </xf>
    <xf numFmtId="168" fontId="33" fillId="5" borderId="17" xfId="13" applyNumberFormat="1" applyFont="1" applyFill="1" applyBorder="1" applyAlignment="1" applyProtection="1">
      <alignment vertical="center" wrapText="1"/>
    </xf>
    <xf numFmtId="0" fontId="53" fillId="0" borderId="0" xfId="50" applyFont="1" applyAlignment="1">
      <alignment horizontal="left" vertical="center"/>
    </xf>
    <xf numFmtId="0" fontId="13" fillId="7" borderId="56" xfId="21" applyFont="1" applyFill="1" applyBorder="1" applyAlignment="1">
      <alignment horizontal="center" vertical="center"/>
    </xf>
    <xf numFmtId="0" fontId="13" fillId="7" borderId="31" xfId="21" applyFont="1" applyFill="1" applyBorder="1" applyAlignment="1">
      <alignment horizontal="center" vertical="center"/>
    </xf>
    <xf numFmtId="170" fontId="13" fillId="7" borderId="30" xfId="13" applyNumberFormat="1" applyFont="1" applyFill="1" applyBorder="1" applyAlignment="1" applyProtection="1">
      <alignment horizontal="center" vertical="center" wrapText="1"/>
    </xf>
    <xf numFmtId="0" fontId="13" fillId="7" borderId="40" xfId="21" applyFont="1" applyFill="1" applyBorder="1" applyAlignment="1">
      <alignment horizontal="center" vertical="center"/>
    </xf>
    <xf numFmtId="170" fontId="13" fillId="7" borderId="57" xfId="13" applyNumberFormat="1" applyFont="1" applyFill="1" applyBorder="1" applyAlignment="1" applyProtection="1">
      <alignment horizontal="center" vertical="center" wrapText="1"/>
    </xf>
    <xf numFmtId="0" fontId="13" fillId="7" borderId="65" xfId="21" applyFont="1" applyFill="1" applyBorder="1" applyAlignment="1">
      <alignment horizontal="center" vertical="center"/>
    </xf>
    <xf numFmtId="170" fontId="13" fillId="7" borderId="28" xfId="13" applyNumberFormat="1" applyFont="1" applyFill="1" applyBorder="1" applyAlignment="1" applyProtection="1">
      <alignment horizontal="center" vertical="center" wrapText="1"/>
    </xf>
    <xf numFmtId="0" fontId="33" fillId="6" borderId="43" xfId="50" applyFont="1" applyFill="1" applyBorder="1"/>
    <xf numFmtId="0" fontId="33" fillId="5" borderId="43" xfId="50" applyFont="1" applyFill="1" applyBorder="1"/>
    <xf numFmtId="0" fontId="37" fillId="0" borderId="0" xfId="50" applyFont="1" applyAlignment="1">
      <alignment horizontal="left" vertical="center" wrapText="1"/>
    </xf>
    <xf numFmtId="0" fontId="55" fillId="0" borderId="0" xfId="2" applyFont="1" applyBorder="1" applyAlignment="1" applyProtection="1">
      <alignment vertical="center"/>
    </xf>
    <xf numFmtId="0" fontId="13" fillId="0" borderId="0" xfId="50" applyFont="1" applyAlignment="1">
      <alignment vertical="center"/>
    </xf>
    <xf numFmtId="168" fontId="33" fillId="0" borderId="24" xfId="13" applyNumberFormat="1" applyFont="1" applyBorder="1" applyAlignment="1" applyProtection="1">
      <alignment horizontal="right" vertical="center" wrapText="1"/>
    </xf>
    <xf numFmtId="3" fontId="52" fillId="6" borderId="0" xfId="50" applyNumberFormat="1" applyFont="1" applyFill="1" applyAlignment="1">
      <alignment horizontal="right" vertical="center" wrapText="1"/>
    </xf>
    <xf numFmtId="168" fontId="52" fillId="6" borderId="23" xfId="13" applyNumberFormat="1" applyFont="1" applyFill="1" applyBorder="1" applyAlignment="1" applyProtection="1">
      <alignment horizontal="right" vertical="center" wrapText="1"/>
    </xf>
    <xf numFmtId="3" fontId="52" fillId="0" borderId="43" xfId="50" applyNumberFormat="1" applyFont="1" applyBorder="1" applyAlignment="1">
      <alignment horizontal="right" vertical="center" wrapText="1"/>
    </xf>
    <xf numFmtId="3" fontId="52" fillId="6" borderId="43" xfId="50" applyNumberFormat="1" applyFont="1" applyFill="1" applyBorder="1" applyAlignment="1">
      <alignment horizontal="right" vertical="center" wrapText="1"/>
    </xf>
    <xf numFmtId="0" fontId="33" fillId="2" borderId="23" xfId="50" applyFont="1" applyFill="1" applyBorder="1" applyAlignment="1">
      <alignment horizontal="left" vertical="center"/>
    </xf>
    <xf numFmtId="3" fontId="52" fillId="2" borderId="43" xfId="50" applyNumberFormat="1" applyFont="1" applyFill="1" applyBorder="1" applyAlignment="1">
      <alignment horizontal="right" vertical="center" wrapText="1"/>
    </xf>
    <xf numFmtId="0" fontId="33" fillId="2" borderId="23" xfId="50" applyFont="1" applyFill="1" applyBorder="1" applyAlignment="1">
      <alignment horizontal="left" vertical="center" wrapText="1"/>
    </xf>
    <xf numFmtId="3" fontId="45" fillId="2" borderId="21" xfId="50" applyNumberFormat="1" applyFont="1" applyFill="1" applyBorder="1" applyAlignment="1">
      <alignment vertical="center"/>
    </xf>
    <xf numFmtId="0" fontId="33" fillId="2" borderId="50" xfId="50" applyFont="1" applyFill="1" applyBorder="1" applyAlignment="1">
      <alignment horizontal="left" vertical="center" wrapText="1"/>
    </xf>
    <xf numFmtId="3" fontId="45" fillId="2" borderId="36" xfId="50" applyNumberFormat="1" applyFont="1" applyFill="1" applyBorder="1" applyAlignment="1">
      <alignment vertical="center"/>
    </xf>
    <xf numFmtId="0" fontId="36" fillId="0" borderId="0" xfId="39" applyFont="1" applyAlignment="1">
      <alignment vertical="center"/>
    </xf>
    <xf numFmtId="3" fontId="52" fillId="5" borderId="42" xfId="50" applyNumberFormat="1" applyFont="1" applyFill="1" applyBorder="1" applyAlignment="1">
      <alignment horizontal="right" vertical="center" wrapText="1"/>
    </xf>
    <xf numFmtId="3" fontId="52" fillId="5" borderId="43" xfId="50" applyNumberFormat="1" applyFont="1" applyFill="1" applyBorder="1" applyAlignment="1">
      <alignment horizontal="right" vertical="center"/>
    </xf>
    <xf numFmtId="3" fontId="52" fillId="5" borderId="46" xfId="50" applyNumberFormat="1" applyFont="1" applyFill="1" applyBorder="1" applyAlignment="1">
      <alignment horizontal="right" vertical="center"/>
    </xf>
    <xf numFmtId="0" fontId="33" fillId="0" borderId="23" xfId="50" applyFont="1" applyBorder="1" applyAlignment="1">
      <alignment vertical="center"/>
    </xf>
    <xf numFmtId="0" fontId="33" fillId="2" borderId="23" xfId="50" applyFont="1" applyFill="1" applyBorder="1" applyAlignment="1">
      <alignment vertical="center"/>
    </xf>
    <xf numFmtId="0" fontId="33" fillId="6" borderId="23" xfId="50" applyFont="1" applyFill="1" applyBorder="1" applyAlignment="1">
      <alignment vertical="center"/>
    </xf>
    <xf numFmtId="0" fontId="33" fillId="2" borderId="23" xfId="50" applyFont="1" applyFill="1" applyBorder="1" applyAlignment="1">
      <alignment vertical="center" wrapText="1"/>
    </xf>
    <xf numFmtId="0" fontId="33" fillId="5" borderId="45" xfId="50" applyFont="1" applyFill="1" applyBorder="1" applyAlignment="1">
      <alignment vertical="center"/>
    </xf>
    <xf numFmtId="0" fontId="33" fillId="5" borderId="23" xfId="50" applyFont="1" applyFill="1" applyBorder="1" applyAlignment="1">
      <alignment vertical="center"/>
    </xf>
    <xf numFmtId="0" fontId="33" fillId="5" borderId="20" xfId="50" applyFont="1" applyFill="1" applyBorder="1" applyAlignment="1">
      <alignment vertical="center"/>
    </xf>
    <xf numFmtId="0" fontId="0" fillId="0" borderId="0" xfId="50" applyFont="1"/>
    <xf numFmtId="0" fontId="57" fillId="0" borderId="0" xfId="50" applyFont="1" applyAlignment="1">
      <alignment vertical="center"/>
    </xf>
    <xf numFmtId="170" fontId="32" fillId="7" borderId="30" xfId="1" applyNumberFormat="1" applyFont="1" applyFill="1" applyBorder="1" applyAlignment="1" applyProtection="1">
      <alignment horizontal="center" vertical="center" wrapText="1"/>
    </xf>
    <xf numFmtId="170" fontId="32" fillId="7" borderId="50" xfId="1" applyNumberFormat="1" applyFont="1" applyFill="1" applyBorder="1" applyAlignment="1" applyProtection="1">
      <alignment horizontal="center" vertical="center" wrapText="1"/>
    </xf>
    <xf numFmtId="0" fontId="32" fillId="7" borderId="44" xfId="0" applyFont="1" applyFill="1" applyBorder="1" applyAlignment="1">
      <alignment horizontal="center" vertical="center" wrapText="1"/>
    </xf>
    <xf numFmtId="170" fontId="32" fillId="7" borderId="32" xfId="1" applyNumberFormat="1" applyFont="1" applyFill="1" applyBorder="1" applyAlignment="1" applyProtection="1">
      <alignment horizontal="center" vertical="center" wrapText="1"/>
    </xf>
    <xf numFmtId="3" fontId="33" fillId="0" borderId="51" xfId="0" applyNumberFormat="1" applyFont="1" applyBorder="1" applyAlignment="1">
      <alignment horizontal="right" vertical="center" wrapText="1"/>
    </xf>
    <xf numFmtId="3" fontId="33" fillId="0" borderId="38" xfId="0" applyNumberFormat="1" applyFont="1" applyBorder="1" applyAlignment="1">
      <alignment horizontal="right" vertical="center" wrapText="1"/>
    </xf>
    <xf numFmtId="168" fontId="33" fillId="0" borderId="45" xfId="1" applyNumberFormat="1" applyFont="1" applyBorder="1" applyAlignment="1" applyProtection="1">
      <alignment horizontal="right" vertical="center" wrapText="1"/>
    </xf>
    <xf numFmtId="168" fontId="33" fillId="0" borderId="54" xfId="1" applyNumberFormat="1" applyFont="1" applyBorder="1" applyAlignment="1" applyProtection="1">
      <alignment horizontal="right" vertical="center" wrapText="1"/>
    </xf>
    <xf numFmtId="3" fontId="33" fillId="6" borderId="52" xfId="0" applyNumberFormat="1" applyFont="1" applyFill="1" applyBorder="1" applyAlignment="1">
      <alignment horizontal="right" vertical="center" wrapText="1"/>
    </xf>
    <xf numFmtId="168" fontId="33" fillId="6" borderId="23" xfId="1" applyNumberFormat="1" applyFont="1" applyFill="1" applyBorder="1" applyAlignment="1" applyProtection="1">
      <alignment horizontal="right" vertical="center" wrapText="1"/>
    </xf>
    <xf numFmtId="168" fontId="33" fillId="6" borderId="21" xfId="1" applyNumberFormat="1" applyFont="1" applyFill="1" applyBorder="1" applyAlignment="1" applyProtection="1">
      <alignment horizontal="right" vertical="center" wrapText="1"/>
    </xf>
    <xf numFmtId="3" fontId="33" fillId="0" borderId="52" xfId="0" applyNumberFormat="1" applyFont="1" applyBorder="1" applyAlignment="1">
      <alignment horizontal="right" vertical="center" wrapText="1"/>
    </xf>
    <xf numFmtId="168" fontId="33" fillId="0" borderId="23" xfId="1" applyNumberFormat="1" applyFont="1" applyBorder="1" applyAlignment="1" applyProtection="1">
      <alignment horizontal="right" vertical="center" wrapText="1"/>
    </xf>
    <xf numFmtId="168" fontId="52" fillId="0" borderId="23" xfId="1" applyNumberFormat="1" applyFont="1" applyBorder="1" applyAlignment="1" applyProtection="1">
      <alignment horizontal="right" vertical="center" wrapText="1"/>
    </xf>
    <xf numFmtId="168" fontId="33" fillId="0" borderId="21" xfId="1" applyNumberFormat="1" applyFont="1" applyBorder="1" applyAlignment="1" applyProtection="1">
      <alignment horizontal="right" vertical="center" wrapText="1"/>
    </xf>
    <xf numFmtId="3" fontId="33" fillId="5" borderId="51" xfId="0" applyNumberFormat="1" applyFont="1" applyFill="1" applyBorder="1" applyAlignment="1">
      <alignment horizontal="right" vertical="center" wrapText="1"/>
    </xf>
    <xf numFmtId="168" fontId="33" fillId="5" borderId="45" xfId="1" applyNumberFormat="1" applyFont="1" applyFill="1" applyBorder="1" applyAlignment="1" applyProtection="1">
      <alignment horizontal="right" vertical="center" wrapText="1"/>
    </xf>
    <xf numFmtId="168" fontId="33" fillId="5" borderId="54" xfId="1" applyNumberFormat="1" applyFont="1" applyFill="1" applyBorder="1" applyAlignment="1" applyProtection="1">
      <alignment horizontal="right" vertical="center" wrapText="1"/>
    </xf>
    <xf numFmtId="3" fontId="33" fillId="5" borderId="52" xfId="0" applyNumberFormat="1" applyFont="1" applyFill="1" applyBorder="1" applyAlignment="1">
      <alignment horizontal="right" vertical="center" wrapText="1"/>
    </xf>
    <xf numFmtId="168" fontId="33" fillId="5" borderId="23" xfId="1" applyNumberFormat="1" applyFont="1" applyFill="1" applyBorder="1" applyAlignment="1" applyProtection="1">
      <alignment horizontal="right" vertical="center" wrapText="1"/>
    </xf>
    <xf numFmtId="168" fontId="33" fillId="5" borderId="21" xfId="1" applyNumberFormat="1" applyFont="1" applyFill="1" applyBorder="1" applyAlignment="1" applyProtection="1">
      <alignment horizontal="right" vertical="center" wrapText="1"/>
    </xf>
    <xf numFmtId="3" fontId="33" fillId="5" borderId="49" xfId="0" applyNumberFormat="1" applyFont="1" applyFill="1" applyBorder="1" applyAlignment="1">
      <alignment horizontal="right" vertical="center" wrapText="1"/>
    </xf>
    <xf numFmtId="168" fontId="33" fillId="5" borderId="20" xfId="1" applyNumberFormat="1" applyFont="1" applyFill="1" applyBorder="1" applyAlignment="1" applyProtection="1">
      <alignment horizontal="right" vertical="center" wrapText="1"/>
    </xf>
    <xf numFmtId="168" fontId="33" fillId="5" borderId="17" xfId="1" applyNumberFormat="1" applyFont="1" applyFill="1" applyBorder="1" applyAlignment="1" applyProtection="1">
      <alignment horizontal="right" vertical="center" wrapText="1"/>
    </xf>
    <xf numFmtId="0" fontId="32" fillId="7" borderId="32" xfId="0" applyFont="1" applyFill="1" applyBorder="1" applyAlignment="1">
      <alignment horizontal="center" vertical="center" wrapText="1"/>
    </xf>
    <xf numFmtId="168" fontId="33" fillId="0" borderId="45" xfId="1" applyNumberFormat="1" applyFont="1" applyBorder="1" applyAlignment="1" applyProtection="1">
      <alignment vertical="center" wrapText="1"/>
    </xf>
    <xf numFmtId="168" fontId="33" fillId="0" borderId="54" xfId="1" applyNumberFormat="1" applyFont="1" applyBorder="1" applyAlignment="1" applyProtection="1">
      <alignment vertical="center" wrapText="1"/>
    </xf>
    <xf numFmtId="168" fontId="33" fillId="6" borderId="23" xfId="1" applyNumberFormat="1" applyFont="1" applyFill="1" applyBorder="1" applyAlignment="1" applyProtection="1">
      <alignment vertical="center" wrapText="1"/>
    </xf>
    <xf numFmtId="168" fontId="33" fillId="6" borderId="21" xfId="1" applyNumberFormat="1" applyFont="1" applyFill="1" applyBorder="1" applyAlignment="1" applyProtection="1">
      <alignment vertical="center" wrapText="1"/>
    </xf>
    <xf numFmtId="168" fontId="33" fillId="0" borderId="23" xfId="1" applyNumberFormat="1" applyFont="1" applyBorder="1" applyAlignment="1" applyProtection="1">
      <alignment vertical="center" wrapText="1"/>
    </xf>
    <xf numFmtId="168" fontId="33" fillId="0" borderId="21" xfId="1" applyNumberFormat="1" applyFont="1" applyBorder="1" applyAlignment="1" applyProtection="1">
      <alignment vertical="center" wrapText="1"/>
    </xf>
    <xf numFmtId="168" fontId="33" fillId="5" borderId="45" xfId="1" applyNumberFormat="1" applyFont="1" applyFill="1" applyBorder="1" applyAlignment="1" applyProtection="1">
      <alignment vertical="center" wrapText="1"/>
    </xf>
    <xf numFmtId="168" fontId="33" fillId="5" borderId="54" xfId="1" applyNumberFormat="1" applyFont="1" applyFill="1" applyBorder="1" applyAlignment="1" applyProtection="1">
      <alignment vertical="center" wrapText="1"/>
    </xf>
    <xf numFmtId="168" fontId="33" fillId="5" borderId="23" xfId="1" applyNumberFormat="1" applyFont="1" applyFill="1" applyBorder="1" applyAlignment="1" applyProtection="1">
      <alignment vertical="center" wrapText="1"/>
    </xf>
    <xf numFmtId="168" fontId="33" fillId="5" borderId="21" xfId="1" applyNumberFormat="1" applyFont="1" applyFill="1" applyBorder="1" applyAlignment="1" applyProtection="1">
      <alignment vertical="center" wrapText="1"/>
    </xf>
    <xf numFmtId="168" fontId="33" fillId="5" borderId="20" xfId="1" applyNumberFormat="1" applyFont="1" applyFill="1" applyBorder="1" applyAlignment="1" applyProtection="1">
      <alignment vertical="center" wrapText="1"/>
    </xf>
    <xf numFmtId="168" fontId="33" fillId="5" borderId="17" xfId="1" applyNumberFormat="1" applyFont="1" applyFill="1" applyBorder="1" applyAlignment="1" applyProtection="1">
      <alignment vertical="center" wrapText="1"/>
    </xf>
    <xf numFmtId="168" fontId="33" fillId="6" borderId="50" xfId="1" applyNumberFormat="1" applyFont="1" applyFill="1" applyBorder="1" applyAlignment="1" applyProtection="1">
      <alignment vertical="center" wrapText="1"/>
    </xf>
    <xf numFmtId="168" fontId="33" fillId="6" borderId="36" xfId="1" applyNumberFormat="1" applyFont="1" applyFill="1" applyBorder="1" applyAlignment="1" applyProtection="1">
      <alignment vertical="center" wrapText="1"/>
    </xf>
    <xf numFmtId="0" fontId="30" fillId="8" borderId="18" xfId="53" applyFont="1" applyFill="1" applyBorder="1" applyAlignment="1">
      <alignment horizontal="center" vertical="center" wrapText="1"/>
    </xf>
    <xf numFmtId="0" fontId="30" fillId="8" borderId="35" xfId="53" applyFont="1" applyFill="1" applyBorder="1" applyAlignment="1">
      <alignment horizontal="center" vertical="center" wrapText="1"/>
    </xf>
    <xf numFmtId="0" fontId="30" fillId="8" borderId="62" xfId="53" applyFont="1" applyFill="1" applyBorder="1" applyAlignment="1">
      <alignment horizontal="center" vertical="center" wrapText="1"/>
    </xf>
    <xf numFmtId="0" fontId="30" fillId="8" borderId="34" xfId="53" applyFont="1" applyFill="1" applyBorder="1" applyAlignment="1">
      <alignment horizontal="center" vertical="center" wrapText="1"/>
    </xf>
    <xf numFmtId="0" fontId="30" fillId="8" borderId="66" xfId="53" applyFont="1" applyFill="1" applyBorder="1" applyAlignment="1">
      <alignment horizontal="center" vertical="center" wrapText="1"/>
    </xf>
    <xf numFmtId="0" fontId="30" fillId="8" borderId="25" xfId="53" applyFont="1" applyFill="1" applyBorder="1" applyAlignment="1">
      <alignment horizontal="center" vertical="center" wrapText="1"/>
    </xf>
    <xf numFmtId="2" fontId="32" fillId="7" borderId="56" xfId="53" applyNumberFormat="1" applyFont="1" applyFill="1" applyBorder="1" applyAlignment="1">
      <alignment horizontal="center" vertical="center" wrapText="1"/>
    </xf>
    <xf numFmtId="2" fontId="32" fillId="7" borderId="31" xfId="53" applyNumberFormat="1" applyFont="1" applyFill="1" applyBorder="1" applyAlignment="1">
      <alignment horizontal="center" vertical="center" wrapText="1"/>
    </xf>
    <xf numFmtId="3" fontId="33" fillId="0" borderId="21" xfId="0" applyNumberFormat="1" applyFont="1" applyBorder="1" applyAlignment="1">
      <alignment horizontal="right" vertical="center" wrapText="1"/>
    </xf>
    <xf numFmtId="3" fontId="33" fillId="0" borderId="59" xfId="0" applyNumberFormat="1" applyFont="1" applyBorder="1" applyAlignment="1">
      <alignment horizontal="right" vertical="center" wrapText="1"/>
    </xf>
    <xf numFmtId="3" fontId="33" fillId="0" borderId="61" xfId="0" applyNumberFormat="1" applyFont="1" applyBorder="1" applyAlignment="1">
      <alignment horizontal="right" vertical="center" wrapText="1"/>
    </xf>
    <xf numFmtId="3" fontId="33" fillId="0" borderId="42" xfId="0" applyNumberFormat="1" applyFont="1" applyBorder="1" applyAlignment="1">
      <alignment horizontal="right" vertical="center" wrapText="1"/>
    </xf>
    <xf numFmtId="3" fontId="33" fillId="6" borderId="59" xfId="0" applyNumberFormat="1" applyFont="1" applyFill="1" applyBorder="1" applyAlignment="1">
      <alignment horizontal="right" vertical="center" wrapText="1"/>
    </xf>
    <xf numFmtId="3" fontId="33" fillId="6" borderId="61" xfId="0" applyNumberFormat="1" applyFont="1" applyFill="1" applyBorder="1" applyAlignment="1">
      <alignment horizontal="right" vertical="center" wrapText="1"/>
    </xf>
    <xf numFmtId="3" fontId="33" fillId="6" borderId="43" xfId="0" applyNumberFormat="1" applyFont="1" applyFill="1" applyBorder="1" applyAlignment="1">
      <alignment horizontal="right" vertical="center" wrapText="1"/>
    </xf>
    <xf numFmtId="3" fontId="33" fillId="0" borderId="43" xfId="0" applyNumberFormat="1" applyFont="1" applyBorder="1" applyAlignment="1">
      <alignment horizontal="right" vertical="center" wrapText="1"/>
    </xf>
    <xf numFmtId="3" fontId="33" fillId="6" borderId="56" xfId="0" applyNumberFormat="1" applyFont="1" applyFill="1" applyBorder="1" applyAlignment="1">
      <alignment horizontal="right" vertical="center" wrapText="1"/>
    </xf>
    <xf numFmtId="0" fontId="33" fillId="5" borderId="3" xfId="0" applyFont="1" applyFill="1" applyBorder="1" applyAlignment="1">
      <alignment vertical="center" wrapText="1"/>
    </xf>
    <xf numFmtId="3" fontId="33" fillId="5" borderId="67" xfId="0" applyNumberFormat="1" applyFont="1" applyFill="1" applyBorder="1" applyAlignment="1">
      <alignment horizontal="right" vertical="center" wrapText="1"/>
    </xf>
    <xf numFmtId="3" fontId="33" fillId="5" borderId="10" xfId="4" applyNumberFormat="1" applyFont="1" applyFill="1" applyBorder="1" applyAlignment="1" applyProtection="1">
      <alignment horizontal="right" vertical="center" wrapText="1"/>
    </xf>
    <xf numFmtId="3" fontId="33" fillId="5" borderId="13" xfId="0" applyNumberFormat="1" applyFont="1" applyFill="1" applyBorder="1" applyAlignment="1">
      <alignment horizontal="right" vertical="center" wrapText="1"/>
    </xf>
    <xf numFmtId="3" fontId="33" fillId="5" borderId="3" xfId="4" applyNumberFormat="1" applyFont="1" applyFill="1" applyBorder="1" applyAlignment="1" applyProtection="1">
      <alignment horizontal="right" vertical="center" wrapText="1"/>
    </xf>
    <xf numFmtId="3" fontId="33" fillId="5" borderId="68" xfId="0" applyNumberFormat="1" applyFont="1" applyFill="1" applyBorder="1" applyAlignment="1">
      <alignment horizontal="right" vertical="center" wrapText="1"/>
    </xf>
    <xf numFmtId="3" fontId="33" fillId="5" borderId="12" xfId="4" applyNumberFormat="1" applyFont="1" applyFill="1" applyBorder="1" applyAlignment="1" applyProtection="1">
      <alignment horizontal="right" vertical="center" wrapText="1"/>
    </xf>
    <xf numFmtId="3" fontId="33" fillId="5" borderId="69" xfId="0" applyNumberFormat="1" applyFont="1" applyFill="1" applyBorder="1" applyAlignment="1">
      <alignment horizontal="right" vertical="center" wrapText="1"/>
    </xf>
    <xf numFmtId="3" fontId="33" fillId="5" borderId="11" xfId="0" applyNumberFormat="1" applyFont="1" applyFill="1" applyBorder="1" applyAlignment="1">
      <alignment horizontal="right" vertical="center" wrapText="1"/>
    </xf>
    <xf numFmtId="3" fontId="33" fillId="5" borderId="10" xfId="0" applyNumberFormat="1" applyFont="1" applyFill="1" applyBorder="1" applyAlignment="1">
      <alignment horizontal="right" vertical="center" wrapText="1"/>
    </xf>
    <xf numFmtId="0" fontId="30" fillId="8" borderId="14" xfId="53" applyFont="1" applyFill="1" applyBorder="1" applyAlignment="1">
      <alignment horizontal="center" vertical="center" wrapText="1"/>
    </xf>
    <xf numFmtId="0" fontId="30" fillId="8" borderId="70" xfId="53" applyFont="1" applyFill="1" applyBorder="1" applyAlignment="1">
      <alignment horizontal="center" vertical="center" wrapText="1"/>
    </xf>
    <xf numFmtId="167" fontId="9" fillId="0" borderId="0" xfId="0" applyNumberFormat="1" applyFont="1"/>
    <xf numFmtId="167" fontId="32" fillId="7" borderId="32" xfId="0" applyNumberFormat="1" applyFont="1" applyFill="1" applyBorder="1" applyAlignment="1">
      <alignment horizontal="center" vertical="center" wrapText="1"/>
    </xf>
    <xf numFmtId="168" fontId="33" fillId="0" borderId="53" xfId="0" applyNumberFormat="1" applyFont="1" applyBorder="1" applyAlignment="1">
      <alignment horizontal="right" vertical="center" wrapText="1"/>
    </xf>
    <xf numFmtId="168" fontId="33" fillId="6" borderId="24" xfId="0" applyNumberFormat="1" applyFont="1" applyFill="1" applyBorder="1" applyAlignment="1">
      <alignment horizontal="right" vertical="center" wrapText="1"/>
    </xf>
    <xf numFmtId="168" fontId="33" fillId="0" borderId="24" xfId="0" applyNumberFormat="1" applyFont="1" applyBorder="1" applyAlignment="1">
      <alignment horizontal="right" vertical="center" wrapText="1"/>
    </xf>
    <xf numFmtId="168" fontId="33" fillId="5" borderId="24" xfId="0" applyNumberFormat="1" applyFont="1" applyFill="1" applyBorder="1" applyAlignment="1">
      <alignment horizontal="right" vertical="center" wrapText="1"/>
    </xf>
    <xf numFmtId="168" fontId="33" fillId="5" borderId="17" xfId="4" applyNumberFormat="1" applyFont="1" applyFill="1" applyBorder="1" applyAlignment="1" applyProtection="1">
      <alignment horizontal="right" vertical="center" wrapText="1"/>
    </xf>
    <xf numFmtId="0" fontId="32" fillId="0" borderId="0" xfId="0" applyFont="1" applyAlignment="1">
      <alignment vertical="center"/>
    </xf>
    <xf numFmtId="169" fontId="33" fillId="0" borderId="45" xfId="0" applyNumberFormat="1" applyFont="1" applyBorder="1" applyAlignment="1">
      <alignment horizontal="right" vertical="center" wrapText="1"/>
    </xf>
    <xf numFmtId="169" fontId="33" fillId="0" borderId="53" xfId="0" applyNumberFormat="1" applyFont="1" applyBorder="1" applyAlignment="1">
      <alignment horizontal="right" vertical="center" wrapText="1"/>
    </xf>
    <xf numFmtId="169" fontId="33" fillId="6" borderId="23" xfId="0" applyNumberFormat="1" applyFont="1" applyFill="1" applyBorder="1" applyAlignment="1">
      <alignment horizontal="right" vertical="center" wrapText="1"/>
    </xf>
    <xf numFmtId="169" fontId="33" fillId="6" borderId="24" xfId="0" applyNumberFormat="1" applyFont="1" applyFill="1" applyBorder="1" applyAlignment="1">
      <alignment horizontal="right" vertical="center" wrapText="1"/>
    </xf>
    <xf numFmtId="169" fontId="33" fillId="0" borderId="23" xfId="0" applyNumberFormat="1" applyFont="1" applyBorder="1" applyAlignment="1">
      <alignment horizontal="right" vertical="center" wrapText="1"/>
    </xf>
    <xf numFmtId="169" fontId="33" fillId="0" borderId="21" xfId="0" applyNumberFormat="1" applyFont="1" applyBorder="1" applyAlignment="1">
      <alignment horizontal="right" vertical="center" wrapText="1"/>
    </xf>
    <xf numFmtId="169" fontId="33" fillId="0" borderId="24" xfId="0" applyNumberFormat="1" applyFont="1" applyBorder="1" applyAlignment="1">
      <alignment horizontal="right" vertical="center" wrapText="1"/>
    </xf>
    <xf numFmtId="169" fontId="33" fillId="6" borderId="21" xfId="0" applyNumberFormat="1" applyFont="1" applyFill="1" applyBorder="1" applyAlignment="1">
      <alignment horizontal="right" vertical="center" wrapText="1"/>
    </xf>
    <xf numFmtId="169" fontId="33" fillId="5" borderId="45" xfId="0" applyNumberFormat="1" applyFont="1" applyFill="1" applyBorder="1" applyAlignment="1">
      <alignment horizontal="right" vertical="center" wrapText="1"/>
    </xf>
    <xf numFmtId="169" fontId="33" fillId="5" borderId="53" xfId="0" applyNumberFormat="1" applyFont="1" applyFill="1" applyBorder="1" applyAlignment="1">
      <alignment horizontal="right" vertical="center" wrapText="1"/>
    </xf>
    <xf numFmtId="169" fontId="33" fillId="5" borderId="23" xfId="0" applyNumberFormat="1" applyFont="1" applyFill="1" applyBorder="1" applyAlignment="1">
      <alignment horizontal="right" vertical="center" wrapText="1"/>
    </xf>
    <xf numFmtId="169" fontId="33" fillId="5" borderId="21" xfId="0" applyNumberFormat="1" applyFont="1" applyFill="1" applyBorder="1" applyAlignment="1">
      <alignment horizontal="right" vertical="center" wrapText="1"/>
    </xf>
    <xf numFmtId="169" fontId="33" fillId="5" borderId="20" xfId="4" applyNumberFormat="1" applyFont="1" applyFill="1" applyBorder="1" applyAlignment="1" applyProtection="1">
      <alignment horizontal="right" vertical="center" wrapText="1"/>
    </xf>
    <xf numFmtId="169" fontId="33" fillId="5" borderId="17" xfId="4" applyNumberFormat="1" applyFont="1" applyFill="1" applyBorder="1" applyAlignment="1" applyProtection="1">
      <alignment horizontal="right" vertical="center" wrapText="1"/>
    </xf>
    <xf numFmtId="0" fontId="9" fillId="0" borderId="0" xfId="66" applyAlignment="1">
      <alignment vertical="center"/>
    </xf>
    <xf numFmtId="170" fontId="9" fillId="0" borderId="0" xfId="12" applyNumberFormat="1" applyFont="1" applyBorder="1" applyAlignment="1" applyProtection="1">
      <alignment vertical="center"/>
    </xf>
    <xf numFmtId="0" fontId="9" fillId="0" borderId="0" xfId="66"/>
    <xf numFmtId="170" fontId="9" fillId="0" borderId="0" xfId="12" applyNumberFormat="1" applyFont="1" applyBorder="1" applyProtection="1"/>
    <xf numFmtId="170" fontId="32" fillId="7" borderId="30" xfId="12" applyNumberFormat="1" applyFont="1" applyFill="1" applyBorder="1" applyAlignment="1" applyProtection="1">
      <alignment horizontal="center" vertical="center" wrapText="1"/>
    </xf>
    <xf numFmtId="0" fontId="32" fillId="7" borderId="55" xfId="66" applyFont="1" applyFill="1" applyBorder="1" applyAlignment="1">
      <alignment horizontal="center" vertical="center" wrapText="1"/>
    </xf>
    <xf numFmtId="170" fontId="32" fillId="7" borderId="28" xfId="12" applyNumberFormat="1" applyFont="1" applyFill="1" applyBorder="1" applyAlignment="1" applyProtection="1">
      <alignment horizontal="center" vertical="center" wrapText="1"/>
    </xf>
    <xf numFmtId="168" fontId="9" fillId="0" borderId="0" xfId="66" applyNumberFormat="1"/>
    <xf numFmtId="3" fontId="45" fillId="0" borderId="53" xfId="66" applyNumberFormat="1" applyFont="1" applyBorder="1" applyAlignment="1">
      <alignment horizontal="right" vertical="center"/>
    </xf>
    <xf numFmtId="169" fontId="45" fillId="0" borderId="45" xfId="66" applyNumberFormat="1" applyFont="1" applyBorder="1" applyAlignment="1">
      <alignment horizontal="right" vertical="center"/>
    </xf>
    <xf numFmtId="3" fontId="45" fillId="0" borderId="38" xfId="66" applyNumberFormat="1" applyFont="1" applyBorder="1" applyAlignment="1">
      <alignment horizontal="right" vertical="center"/>
    </xf>
    <xf numFmtId="169" fontId="45" fillId="0" borderId="21" xfId="66" applyNumberFormat="1" applyFont="1" applyBorder="1" applyAlignment="1">
      <alignment horizontal="right" vertical="center"/>
    </xf>
    <xf numFmtId="3" fontId="45" fillId="6" borderId="24" xfId="66" applyNumberFormat="1" applyFont="1" applyFill="1" applyBorder="1" applyAlignment="1">
      <alignment horizontal="right" vertical="center"/>
    </xf>
    <xf numFmtId="169" fontId="45" fillId="6" borderId="23" xfId="66" applyNumberFormat="1" applyFont="1" applyFill="1" applyBorder="1" applyAlignment="1">
      <alignment horizontal="right" vertical="center"/>
    </xf>
    <xf numFmtId="169" fontId="45" fillId="6" borderId="24" xfId="66" applyNumberFormat="1" applyFont="1" applyFill="1" applyBorder="1" applyAlignment="1">
      <alignment horizontal="right" vertical="center"/>
    </xf>
    <xf numFmtId="3" fontId="45" fillId="0" borderId="24" xfId="66" applyNumberFormat="1" applyFont="1" applyBorder="1" applyAlignment="1">
      <alignment horizontal="right" vertical="center"/>
    </xf>
    <xf numFmtId="169" fontId="45" fillId="0" borderId="23" xfId="66" applyNumberFormat="1" applyFont="1" applyBorder="1" applyAlignment="1">
      <alignment horizontal="right" vertical="center"/>
    </xf>
    <xf numFmtId="169" fontId="45" fillId="0" borderId="24" xfId="66" applyNumberFormat="1" applyFont="1" applyBorder="1" applyAlignment="1">
      <alignment horizontal="right" vertical="center"/>
    </xf>
    <xf numFmtId="3" fontId="45" fillId="6" borderId="52" xfId="66" applyNumberFormat="1" applyFont="1" applyFill="1" applyBorder="1" applyAlignment="1">
      <alignment horizontal="right" vertical="center"/>
    </xf>
    <xf numFmtId="3" fontId="45" fillId="6" borderId="32" xfId="66" applyNumberFormat="1" applyFont="1" applyFill="1" applyBorder="1" applyAlignment="1">
      <alignment horizontal="right" vertical="center"/>
    </xf>
    <xf numFmtId="169" fontId="45" fillId="6" borderId="50" xfId="66" applyNumberFormat="1" applyFont="1" applyFill="1" applyBorder="1" applyAlignment="1">
      <alignment horizontal="right" vertical="center"/>
    </xf>
    <xf numFmtId="169" fontId="45" fillId="6" borderId="32" xfId="66" applyNumberFormat="1" applyFont="1" applyFill="1" applyBorder="1" applyAlignment="1">
      <alignment horizontal="right" vertical="center"/>
    </xf>
    <xf numFmtId="3" fontId="45" fillId="5" borderId="53" xfId="66" applyNumberFormat="1" applyFont="1" applyFill="1" applyBorder="1" applyAlignment="1">
      <alignment horizontal="right" vertical="center"/>
    </xf>
    <xf numFmtId="169" fontId="45" fillId="5" borderId="45" xfId="66" applyNumberFormat="1" applyFont="1" applyFill="1" applyBorder="1" applyAlignment="1">
      <alignment horizontal="right" vertical="center"/>
    </xf>
    <xf numFmtId="169" fontId="45" fillId="5" borderId="24" xfId="66" applyNumberFormat="1" applyFont="1" applyFill="1" applyBorder="1" applyAlignment="1">
      <alignment horizontal="right" vertical="center"/>
    </xf>
    <xf numFmtId="3" fontId="45" fillId="5" borderId="24" xfId="66" applyNumberFormat="1" applyFont="1" applyFill="1" applyBorder="1" applyAlignment="1">
      <alignment horizontal="right" vertical="center"/>
    </xf>
    <xf numFmtId="169" fontId="45" fillId="5" borderId="23" xfId="66" applyNumberFormat="1" applyFont="1" applyFill="1" applyBorder="1" applyAlignment="1">
      <alignment horizontal="right" vertical="center"/>
    </xf>
    <xf numFmtId="3" fontId="45" fillId="5" borderId="25" xfId="66" applyNumberFormat="1" applyFont="1" applyFill="1" applyBorder="1" applyAlignment="1">
      <alignment horizontal="right" vertical="center"/>
    </xf>
    <xf numFmtId="169" fontId="45" fillId="5" borderId="20" xfId="66" applyNumberFormat="1" applyFont="1" applyFill="1" applyBorder="1" applyAlignment="1">
      <alignment horizontal="right" vertical="center"/>
    </xf>
    <xf numFmtId="169" fontId="45" fillId="5" borderId="25" xfId="66" applyNumberFormat="1" applyFont="1" applyFill="1" applyBorder="1" applyAlignment="1">
      <alignment horizontal="right" vertical="center"/>
    </xf>
    <xf numFmtId="3" fontId="33" fillId="0" borderId="58" xfId="50" applyNumberFormat="1" applyFont="1" applyBorder="1" applyAlignment="1">
      <alignment horizontal="right" vertical="center" wrapText="1"/>
    </xf>
    <xf numFmtId="168" fontId="9" fillId="0" borderId="0" xfId="66" applyNumberFormat="1" applyAlignment="1">
      <alignment vertical="center"/>
    </xf>
    <xf numFmtId="169" fontId="9" fillId="0" borderId="0" xfId="66" applyNumberFormat="1" applyAlignment="1">
      <alignment vertical="center"/>
    </xf>
    <xf numFmtId="3" fontId="45" fillId="6" borderId="59" xfId="66" applyNumberFormat="1" applyFont="1" applyFill="1" applyBorder="1" applyAlignment="1">
      <alignment horizontal="right" vertical="center"/>
    </xf>
    <xf numFmtId="0" fontId="9" fillId="0" borderId="0" xfId="66" applyAlignment="1">
      <alignment vertical="center" wrapText="1"/>
    </xf>
    <xf numFmtId="0" fontId="37" fillId="0" borderId="0" xfId="66" applyFont="1" applyAlignment="1">
      <alignment horizontal="left" vertical="center" wrapText="1"/>
    </xf>
    <xf numFmtId="166" fontId="52" fillId="0" borderId="43" xfId="692" applyNumberFormat="1" applyFont="1" applyBorder="1" applyAlignment="1">
      <alignment horizontal="right" vertical="center"/>
    </xf>
    <xf numFmtId="3" fontId="52" fillId="6" borderId="44" xfId="50" applyNumberFormat="1" applyFont="1" applyFill="1" applyBorder="1" applyAlignment="1">
      <alignment horizontal="right" vertical="center" wrapText="1"/>
    </xf>
    <xf numFmtId="3" fontId="52" fillId="5" borderId="43" xfId="50" applyNumberFormat="1" applyFont="1" applyFill="1" applyBorder="1" applyAlignment="1">
      <alignment horizontal="right" vertical="center" wrapText="1"/>
    </xf>
    <xf numFmtId="3" fontId="52" fillId="5" borderId="46" xfId="50" applyNumberFormat="1" applyFont="1" applyFill="1" applyBorder="1" applyAlignment="1">
      <alignment horizontal="right" vertical="center" wrapText="1"/>
    </xf>
    <xf numFmtId="0" fontId="57" fillId="0" borderId="0" xfId="50" applyFont="1"/>
    <xf numFmtId="0" fontId="59" fillId="0" borderId="0" xfId="0" applyFont="1"/>
    <xf numFmtId="168" fontId="52" fillId="0" borderId="45" xfId="0" applyNumberFormat="1" applyFont="1" applyBorder="1" applyAlignment="1">
      <alignment horizontal="right" vertical="center" wrapText="1"/>
    </xf>
    <xf numFmtId="168" fontId="52" fillId="6" borderId="23" xfId="0" applyNumberFormat="1" applyFont="1" applyFill="1" applyBorder="1" applyAlignment="1">
      <alignment horizontal="right" vertical="center" wrapText="1"/>
    </xf>
    <xf numFmtId="168" fontId="52" fillId="0" borderId="23" xfId="0" applyNumberFormat="1" applyFont="1" applyBorder="1" applyAlignment="1">
      <alignment horizontal="right" vertical="center" wrapText="1"/>
    </xf>
    <xf numFmtId="168" fontId="52" fillId="5" borderId="45" xfId="0" applyNumberFormat="1" applyFont="1" applyFill="1" applyBorder="1" applyAlignment="1">
      <alignment horizontal="right" vertical="center" wrapText="1"/>
    </xf>
    <xf numFmtId="168" fontId="52" fillId="5" borderId="23" xfId="0" applyNumberFormat="1" applyFont="1" applyFill="1" applyBorder="1" applyAlignment="1">
      <alignment horizontal="right" vertical="center" wrapText="1"/>
    </xf>
    <xf numFmtId="168" fontId="52" fillId="5" borderId="20" xfId="0" applyNumberFormat="1" applyFont="1" applyFill="1" applyBorder="1" applyAlignment="1">
      <alignment horizontal="right" vertical="center" wrapText="1"/>
    </xf>
    <xf numFmtId="3" fontId="52" fillId="0" borderId="0" xfId="0" applyNumberFormat="1" applyFont="1" applyAlignment="1">
      <alignment horizontal="right" vertical="center" wrapText="1"/>
    </xf>
    <xf numFmtId="3" fontId="52" fillId="6" borderId="0" xfId="0" applyNumberFormat="1" applyFont="1" applyFill="1" applyAlignment="1">
      <alignment horizontal="right" vertical="center" wrapText="1"/>
    </xf>
    <xf numFmtId="3" fontId="52" fillId="5" borderId="38" xfId="0" applyNumberFormat="1" applyFont="1" applyFill="1" applyBorder="1" applyAlignment="1">
      <alignment horizontal="right" vertical="center" wrapText="1"/>
    </xf>
    <xf numFmtId="3" fontId="52" fillId="5" borderId="0" xfId="0" applyNumberFormat="1" applyFont="1" applyFill="1" applyAlignment="1">
      <alignment horizontal="right" vertical="center" wrapText="1"/>
    </xf>
    <xf numFmtId="3" fontId="52" fillId="5" borderId="18" xfId="0" applyNumberFormat="1" applyFont="1" applyFill="1" applyBorder="1" applyAlignment="1">
      <alignment horizontal="right" vertical="center" wrapText="1"/>
    </xf>
    <xf numFmtId="3" fontId="52" fillId="0" borderId="24" xfId="0" applyNumberFormat="1" applyFont="1" applyBorder="1" applyAlignment="1">
      <alignment horizontal="right" vertical="center" wrapText="1"/>
    </xf>
    <xf numFmtId="3" fontId="52" fillId="6" borderId="24" xfId="0" applyNumberFormat="1" applyFont="1" applyFill="1" applyBorder="1" applyAlignment="1">
      <alignment horizontal="right" vertical="center" wrapText="1"/>
    </xf>
    <xf numFmtId="3" fontId="52" fillId="5" borderId="53" xfId="0" applyNumberFormat="1" applyFont="1" applyFill="1" applyBorder="1" applyAlignment="1">
      <alignment horizontal="right" vertical="center" wrapText="1"/>
    </xf>
    <xf numFmtId="3" fontId="52" fillId="5" borderId="24" xfId="0" applyNumberFormat="1" applyFont="1" applyFill="1" applyBorder="1" applyAlignment="1">
      <alignment horizontal="right" vertical="center" wrapText="1"/>
    </xf>
    <xf numFmtId="3" fontId="52" fillId="5" borderId="18" xfId="4" applyNumberFormat="1" applyFont="1" applyFill="1" applyBorder="1" applyAlignment="1" applyProtection="1">
      <alignment horizontal="right" vertical="center" wrapText="1"/>
    </xf>
    <xf numFmtId="168" fontId="52" fillId="0" borderId="21" xfId="0" applyNumberFormat="1" applyFont="1" applyBorder="1" applyAlignment="1">
      <alignment horizontal="right" vertical="center" wrapText="1"/>
    </xf>
    <xf numFmtId="168" fontId="52" fillId="6" borderId="21" xfId="0" applyNumberFormat="1" applyFont="1" applyFill="1" applyBorder="1" applyAlignment="1">
      <alignment horizontal="right" vertical="center" wrapText="1"/>
    </xf>
    <xf numFmtId="168" fontId="52" fillId="5" borderId="54" xfId="0" applyNumberFormat="1" applyFont="1" applyFill="1" applyBorder="1" applyAlignment="1">
      <alignment horizontal="right" vertical="center" wrapText="1"/>
    </xf>
    <xf numFmtId="168" fontId="52" fillId="5" borderId="21" xfId="0" applyNumberFormat="1" applyFont="1" applyFill="1" applyBorder="1" applyAlignment="1">
      <alignment horizontal="right" vertical="center" wrapText="1"/>
    </xf>
    <xf numFmtId="168" fontId="52" fillId="5" borderId="17" xfId="0" applyNumberFormat="1" applyFont="1" applyFill="1" applyBorder="1" applyAlignment="1">
      <alignment horizontal="right" vertical="center" wrapText="1"/>
    </xf>
    <xf numFmtId="168" fontId="0" fillId="0" borderId="0" xfId="0" applyNumberFormat="1"/>
    <xf numFmtId="168" fontId="52" fillId="0" borderId="51" xfId="50" applyNumberFormat="1" applyFont="1" applyBorder="1" applyAlignment="1">
      <alignment horizontal="right" vertical="center" wrapText="1"/>
    </xf>
    <xf numFmtId="168" fontId="52" fillId="6" borderId="52" xfId="50" applyNumberFormat="1" applyFont="1" applyFill="1" applyBorder="1" applyAlignment="1">
      <alignment horizontal="right" vertical="center" wrapText="1"/>
    </xf>
    <xf numFmtId="168" fontId="52" fillId="0" borderId="52" xfId="50" applyNumberFormat="1" applyFont="1" applyBorder="1" applyAlignment="1">
      <alignment horizontal="right" vertical="center" wrapText="1"/>
    </xf>
    <xf numFmtId="169" fontId="52" fillId="0" borderId="52" xfId="50" applyNumberFormat="1" applyFont="1" applyBorder="1" applyAlignment="1">
      <alignment horizontal="right" vertical="center" wrapText="1"/>
    </xf>
    <xf numFmtId="169" fontId="52" fillId="6" borderId="52" xfId="50" applyNumberFormat="1" applyFont="1" applyFill="1" applyBorder="1" applyAlignment="1">
      <alignment horizontal="right" vertical="center" wrapText="1"/>
    </xf>
    <xf numFmtId="168" fontId="52" fillId="5" borderId="51" xfId="50" applyNumberFormat="1" applyFont="1" applyFill="1" applyBorder="1" applyAlignment="1">
      <alignment horizontal="right" vertical="center" wrapText="1"/>
    </xf>
    <xf numFmtId="168" fontId="52" fillId="5" borderId="52" xfId="50" applyNumberFormat="1" applyFont="1" applyFill="1" applyBorder="1" applyAlignment="1">
      <alignment horizontal="right" vertical="center" wrapText="1"/>
    </xf>
    <xf numFmtId="168" fontId="52" fillId="5" borderId="49" xfId="50" applyNumberFormat="1" applyFont="1" applyFill="1" applyBorder="1" applyAlignment="1">
      <alignment horizontal="right" vertical="center" wrapText="1"/>
    </xf>
    <xf numFmtId="168" fontId="52" fillId="0" borderId="45" xfId="50" applyNumberFormat="1" applyFont="1" applyBorder="1" applyAlignment="1">
      <alignment horizontal="right" vertical="center" wrapText="1"/>
    </xf>
    <xf numFmtId="168" fontId="52" fillId="6" borderId="23" xfId="50" applyNumberFormat="1" applyFont="1" applyFill="1" applyBorder="1" applyAlignment="1">
      <alignment horizontal="right" vertical="center" wrapText="1"/>
    </xf>
    <xf numFmtId="168" fontId="52" fillId="0" borderId="23" xfId="50" applyNumberFormat="1" applyFont="1" applyBorder="1" applyAlignment="1">
      <alignment horizontal="right" vertical="center" wrapText="1"/>
    </xf>
    <xf numFmtId="169" fontId="52" fillId="0" borderId="23" xfId="50" applyNumberFormat="1" applyFont="1" applyBorder="1" applyAlignment="1">
      <alignment horizontal="right" vertical="center" wrapText="1"/>
    </xf>
    <xf numFmtId="169" fontId="52" fillId="6" borderId="23" xfId="50" applyNumberFormat="1" applyFont="1" applyFill="1" applyBorder="1" applyAlignment="1">
      <alignment horizontal="right" vertical="center" wrapText="1"/>
    </xf>
    <xf numFmtId="169" fontId="52" fillId="6" borderId="50" xfId="50" applyNumberFormat="1" applyFont="1" applyFill="1" applyBorder="1" applyAlignment="1">
      <alignment horizontal="right" vertical="center" wrapText="1"/>
    </xf>
    <xf numFmtId="168" fontId="52" fillId="5" borderId="38" xfId="50" applyNumberFormat="1" applyFont="1" applyFill="1" applyBorder="1" applyAlignment="1">
      <alignment horizontal="right" vertical="center" wrapText="1"/>
    </xf>
    <xf numFmtId="168" fontId="52" fillId="5" borderId="0" xfId="50" applyNumberFormat="1" applyFont="1" applyFill="1" applyAlignment="1">
      <alignment horizontal="right" vertical="center" wrapText="1"/>
    </xf>
    <xf numFmtId="168" fontId="52" fillId="5" borderId="19" xfId="50" applyNumberFormat="1" applyFont="1" applyFill="1" applyBorder="1" applyAlignment="1">
      <alignment horizontal="right" vertical="center" wrapText="1"/>
    </xf>
    <xf numFmtId="168" fontId="52" fillId="5" borderId="45" xfId="50" applyNumberFormat="1" applyFont="1" applyFill="1" applyBorder="1" applyAlignment="1">
      <alignment horizontal="right" vertical="center" wrapText="1"/>
    </xf>
    <xf numFmtId="168" fontId="52" fillId="5" borderId="23" xfId="50" applyNumberFormat="1" applyFont="1" applyFill="1" applyBorder="1" applyAlignment="1">
      <alignment horizontal="right" vertical="center" wrapText="1"/>
    </xf>
    <xf numFmtId="168" fontId="52" fillId="5" borderId="20" xfId="50" applyNumberFormat="1" applyFont="1" applyFill="1" applyBorder="1" applyAlignment="1">
      <alignment horizontal="right" vertical="center" wrapText="1"/>
    </xf>
    <xf numFmtId="168" fontId="52" fillId="5" borderId="54" xfId="50" applyNumberFormat="1" applyFont="1" applyFill="1" applyBorder="1" applyAlignment="1">
      <alignment horizontal="right" vertical="center" wrapText="1"/>
    </xf>
    <xf numFmtId="168" fontId="52" fillId="5" borderId="21" xfId="50" applyNumberFormat="1" applyFont="1" applyFill="1" applyBorder="1" applyAlignment="1">
      <alignment horizontal="right" vertical="center" wrapText="1"/>
    </xf>
    <xf numFmtId="168" fontId="52" fillId="5" borderId="17" xfId="50" applyNumberFormat="1" applyFont="1" applyFill="1" applyBorder="1" applyAlignment="1">
      <alignment horizontal="right" vertical="center" wrapText="1"/>
    </xf>
    <xf numFmtId="168" fontId="52" fillId="5" borderId="41" xfId="50" applyNumberFormat="1" applyFont="1" applyFill="1" applyBorder="1" applyAlignment="1">
      <alignment horizontal="right" vertical="center" wrapText="1"/>
    </xf>
    <xf numFmtId="3" fontId="52" fillId="5" borderId="42" xfId="0" applyNumberFormat="1" applyFont="1" applyFill="1" applyBorder="1" applyAlignment="1">
      <alignment horizontal="right" vertical="center" wrapText="1"/>
    </xf>
    <xf numFmtId="168" fontId="52" fillId="5" borderId="22" xfId="50" applyNumberFormat="1" applyFont="1" applyFill="1" applyBorder="1" applyAlignment="1">
      <alignment horizontal="right" vertical="center" wrapText="1"/>
    </xf>
    <xf numFmtId="3" fontId="52" fillId="5" borderId="43" xfId="0" applyNumberFormat="1" applyFont="1" applyFill="1" applyBorder="1" applyAlignment="1">
      <alignment horizontal="right" vertical="center" wrapText="1"/>
    </xf>
    <xf numFmtId="3" fontId="52" fillId="5" borderId="46" xfId="0" applyNumberFormat="1" applyFont="1" applyFill="1" applyBorder="1" applyAlignment="1">
      <alignment horizontal="right" vertical="center" wrapText="1"/>
    </xf>
    <xf numFmtId="3" fontId="52" fillId="0" borderId="42" xfId="50" applyNumberFormat="1" applyFont="1" applyBorder="1" applyAlignment="1">
      <alignment horizontal="right" vertical="center" wrapText="1"/>
    </xf>
    <xf numFmtId="168" fontId="52" fillId="0" borderId="45" xfId="69" applyNumberFormat="1" applyFont="1" applyBorder="1" applyAlignment="1">
      <alignment horizontal="right" vertical="center" wrapText="1"/>
    </xf>
    <xf numFmtId="168" fontId="52" fillId="6" borderId="23" xfId="69" applyNumberFormat="1" applyFont="1" applyFill="1" applyBorder="1" applyAlignment="1">
      <alignment horizontal="right" vertical="center" wrapText="1"/>
    </xf>
    <xf numFmtId="168" fontId="52" fillId="0" borderId="23" xfId="69" applyNumberFormat="1" applyFont="1" applyBorder="1" applyAlignment="1">
      <alignment horizontal="right" vertical="center" wrapText="1"/>
    </xf>
    <xf numFmtId="168" fontId="52" fillId="5" borderId="45" xfId="69" applyNumberFormat="1" applyFont="1" applyFill="1" applyBorder="1" applyAlignment="1">
      <alignment horizontal="right" vertical="center" wrapText="1"/>
    </xf>
    <xf numFmtId="168" fontId="52" fillId="5" borderId="23" xfId="69" applyNumberFormat="1" applyFont="1" applyFill="1" applyBorder="1" applyAlignment="1">
      <alignment horizontal="right" vertical="center" wrapText="1"/>
    </xf>
    <xf numFmtId="168" fontId="52" fillId="5" borderId="20" xfId="4" applyNumberFormat="1" applyFont="1" applyFill="1" applyBorder="1" applyAlignment="1" applyProtection="1">
      <alignment horizontal="right" vertical="center" wrapText="1"/>
    </xf>
    <xf numFmtId="3" fontId="52" fillId="0" borderId="24" xfId="50" applyNumberFormat="1" applyFont="1" applyBorder="1" applyAlignment="1">
      <alignment horizontal="right" vertical="center" wrapText="1"/>
    </xf>
    <xf numFmtId="168" fontId="52" fillId="0" borderId="0" xfId="50" applyNumberFormat="1" applyFont="1" applyAlignment="1">
      <alignment horizontal="right" vertical="center" wrapText="1"/>
    </xf>
    <xf numFmtId="3" fontId="52" fillId="0" borderId="53" xfId="50" applyNumberFormat="1" applyFont="1" applyBorder="1" applyAlignment="1">
      <alignment horizontal="right" vertical="center" wrapText="1"/>
    </xf>
    <xf numFmtId="3" fontId="52" fillId="6" borderId="24" xfId="50" applyNumberFormat="1" applyFont="1" applyFill="1" applyBorder="1" applyAlignment="1">
      <alignment horizontal="right" vertical="center" wrapText="1"/>
    </xf>
    <xf numFmtId="168" fontId="52" fillId="6" borderId="0" xfId="50" applyNumberFormat="1" applyFont="1" applyFill="1" applyAlignment="1">
      <alignment horizontal="right" vertical="center" wrapText="1"/>
    </xf>
    <xf numFmtId="168" fontId="52" fillId="0" borderId="22" xfId="50" applyNumberFormat="1" applyFont="1" applyBorder="1" applyAlignment="1">
      <alignment horizontal="right" vertical="center" wrapText="1"/>
    </xf>
    <xf numFmtId="168" fontId="52" fillId="6" borderId="22" xfId="50" applyNumberFormat="1" applyFont="1" applyFill="1" applyBorder="1" applyAlignment="1">
      <alignment horizontal="right" vertical="center" wrapText="1"/>
    </xf>
    <xf numFmtId="3" fontId="52" fillId="5" borderId="53" xfId="50" applyNumberFormat="1" applyFont="1" applyFill="1" applyBorder="1" applyAlignment="1">
      <alignment horizontal="right" vertical="center" wrapText="1"/>
    </xf>
    <xf numFmtId="3" fontId="52" fillId="5" borderId="24" xfId="50" applyNumberFormat="1" applyFont="1" applyFill="1" applyBorder="1" applyAlignment="1">
      <alignment horizontal="right" vertical="center" wrapText="1"/>
    </xf>
    <xf numFmtId="3" fontId="52" fillId="5" borderId="25" xfId="50" applyNumberFormat="1" applyFont="1" applyFill="1" applyBorder="1" applyAlignment="1">
      <alignment horizontal="right" vertical="center" wrapText="1"/>
    </xf>
    <xf numFmtId="3" fontId="52" fillId="0" borderId="53" xfId="69" applyNumberFormat="1" applyFont="1" applyBorder="1" applyAlignment="1">
      <alignment horizontal="right" vertical="center" wrapText="1"/>
    </xf>
    <xf numFmtId="168" fontId="52" fillId="0" borderId="54" xfId="50" applyNumberFormat="1" applyFont="1" applyBorder="1" applyAlignment="1">
      <alignment horizontal="right" vertical="center" wrapText="1"/>
    </xf>
    <xf numFmtId="3" fontId="52" fillId="6" borderId="24" xfId="69" applyNumberFormat="1" applyFont="1" applyFill="1" applyBorder="1" applyAlignment="1">
      <alignment horizontal="right" vertical="center" wrapText="1"/>
    </xf>
    <xf numFmtId="168" fontId="52" fillId="6" borderId="21" xfId="50" applyNumberFormat="1" applyFont="1" applyFill="1" applyBorder="1" applyAlignment="1">
      <alignment horizontal="right" vertical="center" wrapText="1"/>
    </xf>
    <xf numFmtId="3" fontId="52" fillId="0" borderId="24" xfId="69" applyNumberFormat="1" applyFont="1" applyBorder="1" applyAlignment="1">
      <alignment horizontal="right" vertical="center" wrapText="1"/>
    </xf>
    <xf numFmtId="168" fontId="52" fillId="0" borderId="21" xfId="50" applyNumberFormat="1" applyFont="1" applyBorder="1" applyAlignment="1">
      <alignment horizontal="right" vertical="center" wrapText="1"/>
    </xf>
    <xf numFmtId="3" fontId="52" fillId="5" borderId="53" xfId="69" applyNumberFormat="1" applyFont="1" applyFill="1" applyBorder="1" applyAlignment="1">
      <alignment horizontal="right" vertical="center" wrapText="1"/>
    </xf>
    <xf numFmtId="3" fontId="52" fillId="5" borderId="24" xfId="69" applyNumberFormat="1" applyFont="1" applyFill="1" applyBorder="1" applyAlignment="1">
      <alignment horizontal="right" vertical="center" wrapText="1"/>
    </xf>
    <xf numFmtId="3" fontId="52" fillId="5" borderId="25" xfId="69" applyNumberFormat="1" applyFont="1" applyFill="1" applyBorder="1" applyAlignment="1">
      <alignment horizontal="right" vertical="center" wrapText="1"/>
    </xf>
    <xf numFmtId="3" fontId="52" fillId="0" borderId="0" xfId="50" applyNumberFormat="1" applyFont="1" applyAlignment="1">
      <alignment horizontal="right" vertical="center" wrapText="1"/>
    </xf>
    <xf numFmtId="3" fontId="52" fillId="5" borderId="38" xfId="50" applyNumberFormat="1" applyFont="1" applyFill="1" applyBorder="1" applyAlignment="1">
      <alignment horizontal="right" vertical="center" wrapText="1"/>
    </xf>
    <xf numFmtId="3" fontId="52" fillId="5" borderId="0" xfId="50" applyNumberFormat="1" applyFont="1" applyFill="1" applyAlignment="1">
      <alignment horizontal="right" vertical="center" wrapText="1"/>
    </xf>
    <xf numFmtId="3" fontId="52" fillId="5" borderId="18" xfId="50" applyNumberFormat="1" applyFont="1" applyFill="1" applyBorder="1" applyAlignment="1">
      <alignment horizontal="right" vertical="center" wrapText="1"/>
    </xf>
    <xf numFmtId="168" fontId="9" fillId="0" borderId="0" xfId="0" applyNumberFormat="1" applyFont="1"/>
    <xf numFmtId="169" fontId="9" fillId="0" borderId="0" xfId="66" applyNumberFormat="1"/>
    <xf numFmtId="3" fontId="52" fillId="0" borderId="51" xfId="50" applyNumberFormat="1" applyFont="1" applyBorder="1" applyAlignment="1">
      <alignment horizontal="right" vertical="center" wrapText="1"/>
    </xf>
    <xf numFmtId="3" fontId="52" fillId="6" borderId="52" xfId="50" applyNumberFormat="1" applyFont="1" applyFill="1" applyBorder="1" applyAlignment="1">
      <alignment horizontal="right" vertical="center" wrapText="1"/>
    </xf>
    <xf numFmtId="3" fontId="52" fillId="0" borderId="52" xfId="50" applyNumberFormat="1" applyFont="1" applyBorder="1" applyAlignment="1">
      <alignment horizontal="right" vertical="center" wrapText="1"/>
    </xf>
    <xf numFmtId="3" fontId="52" fillId="6" borderId="52" xfId="66" applyNumberFormat="1" applyFont="1" applyFill="1" applyBorder="1" applyAlignment="1">
      <alignment horizontal="right" vertical="center"/>
    </xf>
    <xf numFmtId="3" fontId="52" fillId="5" borderId="51" xfId="50" applyNumberFormat="1" applyFont="1" applyFill="1" applyBorder="1" applyAlignment="1">
      <alignment horizontal="right" vertical="center" wrapText="1"/>
    </xf>
    <xf numFmtId="3" fontId="52" fillId="5" borderId="52" xfId="50" applyNumberFormat="1" applyFont="1" applyFill="1" applyBorder="1" applyAlignment="1">
      <alignment horizontal="right" vertical="center" wrapText="1"/>
    </xf>
    <xf numFmtId="3" fontId="52" fillId="5" borderId="49" xfId="50" applyNumberFormat="1" applyFont="1" applyFill="1" applyBorder="1" applyAlignment="1">
      <alignment horizontal="right" vertical="center" wrapText="1"/>
    </xf>
    <xf numFmtId="3" fontId="52" fillId="0" borderId="51" xfId="0" applyNumberFormat="1" applyFont="1" applyBorder="1" applyAlignment="1">
      <alignment horizontal="right" vertical="center" wrapText="1"/>
    </xf>
    <xf numFmtId="3" fontId="52" fillId="6" borderId="52" xfId="0" applyNumberFormat="1" applyFont="1" applyFill="1" applyBorder="1" applyAlignment="1">
      <alignment horizontal="right" vertical="center" wrapText="1"/>
    </xf>
    <xf numFmtId="3" fontId="52" fillId="0" borderId="52" xfId="0" applyNumberFormat="1" applyFont="1" applyBorder="1" applyAlignment="1">
      <alignment horizontal="right" vertical="center" wrapText="1"/>
    </xf>
    <xf numFmtId="3" fontId="52" fillId="5" borderId="51" xfId="0" applyNumberFormat="1" applyFont="1" applyFill="1" applyBorder="1" applyAlignment="1">
      <alignment horizontal="right" vertical="center" wrapText="1"/>
    </xf>
    <xf numFmtId="3" fontId="52" fillId="5" borderId="52" xfId="0" applyNumberFormat="1" applyFont="1" applyFill="1" applyBorder="1" applyAlignment="1">
      <alignment horizontal="right" vertical="center" wrapText="1"/>
    </xf>
    <xf numFmtId="3" fontId="52" fillId="5" borderId="49" xfId="0" applyNumberFormat="1" applyFont="1" applyFill="1" applyBorder="1" applyAlignment="1">
      <alignment horizontal="right" vertical="center" wrapText="1"/>
    </xf>
    <xf numFmtId="168" fontId="52" fillId="9" borderId="23" xfId="50" applyNumberFormat="1" applyFont="1" applyFill="1" applyBorder="1" applyAlignment="1">
      <alignment horizontal="right" vertical="center" wrapText="1"/>
    </xf>
    <xf numFmtId="168" fontId="52" fillId="9" borderId="23" xfId="69" applyNumberFormat="1" applyFont="1" applyFill="1" applyBorder="1" applyAlignment="1">
      <alignment horizontal="right" vertical="center" wrapText="1"/>
    </xf>
    <xf numFmtId="3" fontId="45" fillId="0" borderId="45" xfId="50" applyNumberFormat="1" applyFont="1" applyBorder="1" applyAlignment="1">
      <alignment horizontal="right" vertical="center" wrapText="1"/>
    </xf>
    <xf numFmtId="3" fontId="45" fillId="0" borderId="38" xfId="0" applyNumberFormat="1" applyFont="1" applyBorder="1" applyAlignment="1">
      <alignment horizontal="right" vertical="center" wrapText="1"/>
    </xf>
    <xf numFmtId="168" fontId="45" fillId="0" borderId="45" xfId="1" applyNumberFormat="1" applyFont="1" applyBorder="1" applyAlignment="1" applyProtection="1">
      <alignment horizontal="right" vertical="center" wrapText="1"/>
    </xf>
    <xf numFmtId="168" fontId="45" fillId="0" borderId="54" xfId="1" applyNumberFormat="1" applyFont="1" applyBorder="1" applyAlignment="1" applyProtection="1">
      <alignment horizontal="right" vertical="center" wrapText="1"/>
    </xf>
    <xf numFmtId="3" fontId="45" fillId="6" borderId="23" xfId="50" applyNumberFormat="1" applyFont="1" applyFill="1" applyBorder="1" applyAlignment="1">
      <alignment horizontal="right" vertical="center" wrapText="1"/>
    </xf>
    <xf numFmtId="3" fontId="45" fillId="6" borderId="0" xfId="0" applyNumberFormat="1" applyFont="1" applyFill="1" applyAlignment="1">
      <alignment horizontal="right" vertical="center" wrapText="1"/>
    </xf>
    <xf numFmtId="168" fontId="45" fillId="6" borderId="23" xfId="1" applyNumberFormat="1" applyFont="1" applyFill="1" applyBorder="1" applyAlignment="1" applyProtection="1">
      <alignment horizontal="right" vertical="center" wrapText="1"/>
    </xf>
    <xf numFmtId="168" fontId="45" fillId="6" borderId="21" xfId="1" applyNumberFormat="1" applyFont="1" applyFill="1" applyBorder="1" applyAlignment="1" applyProtection="1">
      <alignment horizontal="right" vertical="center" wrapText="1"/>
    </xf>
    <xf numFmtId="3" fontId="45" fillId="0" borderId="23" xfId="50" applyNumberFormat="1" applyFont="1" applyBorder="1" applyAlignment="1">
      <alignment horizontal="right" vertical="center" wrapText="1"/>
    </xf>
    <xf numFmtId="3" fontId="45" fillId="0" borderId="0" xfId="0" applyNumberFormat="1" applyFont="1" applyAlignment="1">
      <alignment horizontal="right" vertical="center" wrapText="1"/>
    </xf>
    <xf numFmtId="168" fontId="45" fillId="0" borderId="23" xfId="1" applyNumberFormat="1" applyFont="1" applyBorder="1" applyAlignment="1" applyProtection="1">
      <alignment horizontal="right" vertical="center" wrapText="1"/>
    </xf>
    <xf numFmtId="168" fontId="45" fillId="0" borderId="21" xfId="1" applyNumberFormat="1" applyFont="1" applyBorder="1" applyAlignment="1" applyProtection="1">
      <alignment horizontal="right" vertical="center" wrapText="1"/>
    </xf>
    <xf numFmtId="3" fontId="45" fillId="5" borderId="51" xfId="50" applyNumberFormat="1" applyFont="1" applyFill="1" applyBorder="1" applyAlignment="1">
      <alignment horizontal="right" vertical="center" wrapText="1"/>
    </xf>
    <xf numFmtId="3" fontId="45" fillId="5" borderId="38" xfId="0" applyNumberFormat="1" applyFont="1" applyFill="1" applyBorder="1" applyAlignment="1">
      <alignment horizontal="right" vertical="center" wrapText="1"/>
    </xf>
    <xf numFmtId="168" fontId="45" fillId="5" borderId="45" xfId="1" applyNumberFormat="1" applyFont="1" applyFill="1" applyBorder="1" applyAlignment="1" applyProtection="1">
      <alignment horizontal="right" vertical="center" wrapText="1"/>
    </xf>
    <xf numFmtId="168" fontId="45" fillId="5" borderId="54" xfId="1" applyNumberFormat="1" applyFont="1" applyFill="1" applyBorder="1" applyAlignment="1" applyProtection="1">
      <alignment horizontal="right" vertical="center" wrapText="1"/>
    </xf>
    <xf numFmtId="3" fontId="45" fillId="5" borderId="52" xfId="50" applyNumberFormat="1" applyFont="1" applyFill="1" applyBorder="1" applyAlignment="1">
      <alignment horizontal="right" vertical="center" wrapText="1"/>
    </xf>
    <xf numFmtId="3" fontId="45" fillId="5" borderId="0" xfId="0" applyNumberFormat="1" applyFont="1" applyFill="1" applyAlignment="1">
      <alignment horizontal="right" vertical="center" wrapText="1"/>
    </xf>
    <xf numFmtId="168" fontId="45" fillId="5" borderId="23" xfId="1" applyNumberFormat="1" applyFont="1" applyFill="1" applyBorder="1" applyAlignment="1" applyProtection="1">
      <alignment horizontal="right" vertical="center" wrapText="1"/>
    </xf>
    <xf numFmtId="168" fontId="45" fillId="5" borderId="21" xfId="1" applyNumberFormat="1" applyFont="1" applyFill="1" applyBorder="1" applyAlignment="1" applyProtection="1">
      <alignment horizontal="right" vertical="center" wrapText="1"/>
    </xf>
    <xf numFmtId="3" fontId="45" fillId="5" borderId="49" xfId="50" applyNumberFormat="1" applyFont="1" applyFill="1" applyBorder="1" applyAlignment="1">
      <alignment horizontal="right" vertical="center" wrapText="1"/>
    </xf>
    <xf numFmtId="3" fontId="45" fillId="5" borderId="18" xfId="0" applyNumberFormat="1" applyFont="1" applyFill="1" applyBorder="1" applyAlignment="1">
      <alignment horizontal="right" vertical="center" wrapText="1"/>
    </xf>
    <xf numFmtId="168" fontId="45" fillId="5" borderId="20" xfId="1" applyNumberFormat="1" applyFont="1" applyFill="1" applyBorder="1" applyAlignment="1" applyProtection="1">
      <alignment horizontal="right" vertical="center" wrapText="1"/>
    </xf>
    <xf numFmtId="168" fontId="45" fillId="5" borderId="17" xfId="1" applyNumberFormat="1" applyFont="1" applyFill="1" applyBorder="1" applyAlignment="1" applyProtection="1">
      <alignment horizontal="right" vertical="center" wrapText="1"/>
    </xf>
    <xf numFmtId="3" fontId="0" fillId="0" borderId="0" xfId="0" applyNumberFormat="1"/>
    <xf numFmtId="0" fontId="45" fillId="6" borderId="43" xfId="50" applyFont="1" applyFill="1" applyBorder="1" applyAlignment="1">
      <alignment horizontal="right"/>
    </xf>
    <xf numFmtId="168" fontId="33" fillId="5" borderId="58" xfId="13" applyNumberFormat="1" applyFont="1" applyFill="1" applyBorder="1" applyAlignment="1" applyProtection="1">
      <alignment vertical="center" wrapText="1"/>
    </xf>
    <xf numFmtId="168" fontId="33" fillId="5" borderId="59" xfId="13" applyNumberFormat="1" applyFont="1" applyFill="1" applyBorder="1" applyAlignment="1" applyProtection="1">
      <alignment vertical="center" wrapText="1"/>
    </xf>
    <xf numFmtId="3" fontId="33" fillId="5" borderId="42" xfId="50" applyNumberFormat="1" applyFont="1" applyFill="1" applyBorder="1" applyAlignment="1">
      <alignment vertical="center" wrapText="1"/>
    </xf>
    <xf numFmtId="3" fontId="33" fillId="5" borderId="43" xfId="50" applyNumberFormat="1" applyFont="1" applyFill="1" applyBorder="1" applyAlignment="1">
      <alignment vertical="center" wrapText="1"/>
    </xf>
    <xf numFmtId="168" fontId="33" fillId="5" borderId="53" xfId="13" applyNumberFormat="1" applyFont="1" applyFill="1" applyBorder="1" applyAlignment="1" applyProtection="1">
      <alignment vertical="center" wrapText="1"/>
    </xf>
    <xf numFmtId="168" fontId="33" fillId="5" borderId="24" xfId="13" applyNumberFormat="1" applyFont="1" applyFill="1" applyBorder="1" applyAlignment="1" applyProtection="1">
      <alignment vertical="center" wrapText="1"/>
    </xf>
    <xf numFmtId="0" fontId="30" fillId="8" borderId="48" xfId="53" applyFont="1" applyFill="1" applyBorder="1" applyAlignment="1">
      <alignment horizontal="center" vertical="center" wrapText="1"/>
    </xf>
    <xf numFmtId="0" fontId="1" fillId="0" borderId="0" xfId="0" applyFont="1" applyAlignment="1">
      <alignment vertical="center"/>
    </xf>
    <xf numFmtId="0" fontId="144" fillId="58" borderId="48" xfId="53" applyFont="1" applyFill="1" applyBorder="1" applyAlignment="1">
      <alignment horizontal="center" vertical="center" wrapText="1"/>
    </xf>
    <xf numFmtId="0" fontId="144" fillId="58" borderId="18" xfId="53" applyFont="1" applyFill="1" applyBorder="1" applyAlignment="1">
      <alignment horizontal="center" vertical="center" wrapText="1"/>
    </xf>
    <xf numFmtId="0" fontId="144" fillId="58" borderId="35" xfId="53" applyFont="1" applyFill="1" applyBorder="1" applyAlignment="1">
      <alignment horizontal="center" vertical="center" wrapText="1"/>
    </xf>
    <xf numFmtId="0" fontId="144" fillId="58" borderId="62" xfId="53" applyFont="1" applyFill="1" applyBorder="1" applyAlignment="1">
      <alignment horizontal="center" vertical="center" wrapText="1"/>
    </xf>
    <xf numFmtId="0" fontId="144" fillId="58" borderId="34" xfId="53" applyFont="1" applyFill="1" applyBorder="1" applyAlignment="1">
      <alignment horizontal="center" vertical="center" wrapText="1"/>
    </xf>
    <xf numFmtId="0" fontId="144" fillId="58" borderId="66" xfId="53" applyFont="1" applyFill="1" applyBorder="1" applyAlignment="1">
      <alignment horizontal="center" vertical="center" wrapText="1"/>
    </xf>
    <xf numFmtId="0" fontId="144" fillId="58" borderId="25" xfId="53" applyFont="1" applyFill="1" applyBorder="1" applyAlignment="1">
      <alignment horizontal="center" vertical="center" wrapText="1"/>
    </xf>
    <xf numFmtId="2" fontId="146" fillId="57" borderId="56" xfId="53" applyNumberFormat="1" applyFont="1" applyFill="1" applyBorder="1" applyAlignment="1">
      <alignment horizontal="center" vertical="center" wrapText="1"/>
    </xf>
    <xf numFmtId="2" fontId="146" fillId="57" borderId="31" xfId="53" applyNumberFormat="1" applyFont="1" applyFill="1" applyBorder="1" applyAlignment="1">
      <alignment horizontal="center" vertical="center" wrapText="1"/>
    </xf>
    <xf numFmtId="0" fontId="147" fillId="0" borderId="45" xfId="0" applyFont="1" applyBorder="1" applyAlignment="1">
      <alignment vertical="center" wrapText="1"/>
    </xf>
    <xf numFmtId="3" fontId="147" fillId="0" borderId="51" xfId="0" applyNumberFormat="1" applyFont="1" applyBorder="1" applyAlignment="1">
      <alignment horizontal="right" vertical="center" wrapText="1"/>
    </xf>
    <xf numFmtId="3" fontId="147" fillId="0" borderId="24" xfId="0" applyNumberFormat="1" applyFont="1" applyBorder="1" applyAlignment="1">
      <alignment horizontal="right" vertical="center" wrapText="1"/>
    </xf>
    <xf numFmtId="3" fontId="147" fillId="0" borderId="21" xfId="0" applyNumberFormat="1" applyFont="1" applyBorder="1" applyAlignment="1">
      <alignment horizontal="right" vertical="center" wrapText="1"/>
    </xf>
    <xf numFmtId="3" fontId="147" fillId="0" borderId="59" xfId="0" applyNumberFormat="1" applyFont="1" applyBorder="1" applyAlignment="1">
      <alignment horizontal="right" vertical="center" wrapText="1"/>
    </xf>
    <xf numFmtId="3" fontId="147" fillId="0" borderId="61" xfId="0" applyNumberFormat="1" applyFont="1" applyBorder="1" applyAlignment="1">
      <alignment horizontal="right" vertical="center" wrapText="1"/>
    </xf>
    <xf numFmtId="3" fontId="147" fillId="0" borderId="42" xfId="0" applyNumberFormat="1" applyFont="1" applyBorder="1" applyAlignment="1">
      <alignment horizontal="right" vertical="center" wrapText="1"/>
    </xf>
    <xf numFmtId="0" fontId="147" fillId="9" borderId="23" xfId="0" applyFont="1" applyFill="1" applyBorder="1" applyAlignment="1">
      <alignment vertical="center" wrapText="1"/>
    </xf>
    <xf numFmtId="3" fontId="147" fillId="9" borderId="52" xfId="0" applyNumberFormat="1" applyFont="1" applyFill="1" applyBorder="1" applyAlignment="1">
      <alignment horizontal="right" vertical="center" wrapText="1"/>
    </xf>
    <xf numFmtId="3" fontId="147" fillId="9" borderId="24" xfId="0" applyNumberFormat="1" applyFont="1" applyFill="1" applyBorder="1" applyAlignment="1">
      <alignment horizontal="right" vertical="center" wrapText="1"/>
    </xf>
    <xf numFmtId="3" fontId="147" fillId="9" borderId="21" xfId="0" applyNumberFormat="1" applyFont="1" applyFill="1" applyBorder="1" applyAlignment="1">
      <alignment horizontal="right" vertical="center" wrapText="1"/>
    </xf>
    <xf numFmtId="3" fontId="147" fillId="9" borderId="59" xfId="0" applyNumberFormat="1" applyFont="1" applyFill="1" applyBorder="1" applyAlignment="1">
      <alignment horizontal="right" vertical="center" wrapText="1"/>
    </xf>
    <xf numFmtId="3" fontId="147" fillId="9" borderId="61" xfId="0" applyNumberFormat="1" applyFont="1" applyFill="1" applyBorder="1" applyAlignment="1">
      <alignment horizontal="right" vertical="center" wrapText="1"/>
    </xf>
    <xf numFmtId="3" fontId="147" fillId="9" borderId="43" xfId="0" applyNumberFormat="1" applyFont="1" applyFill="1" applyBorder="1" applyAlignment="1">
      <alignment horizontal="right" vertical="center" wrapText="1"/>
    </xf>
    <xf numFmtId="0" fontId="147" fillId="0" borderId="23" xfId="0" applyFont="1" applyBorder="1" applyAlignment="1">
      <alignment vertical="center" wrapText="1"/>
    </xf>
    <xf numFmtId="3" fontId="147" fillId="0" borderId="52" xfId="0" applyNumberFormat="1" applyFont="1" applyBorder="1" applyAlignment="1">
      <alignment horizontal="right" vertical="center" wrapText="1"/>
    </xf>
    <xf numFmtId="3" fontId="147" fillId="0" borderId="43" xfId="0" applyNumberFormat="1" applyFont="1" applyBorder="1" applyAlignment="1">
      <alignment horizontal="right" vertical="center" wrapText="1"/>
    </xf>
    <xf numFmtId="3" fontId="147" fillId="9" borderId="56" xfId="0" applyNumberFormat="1" applyFont="1" applyFill="1" applyBorder="1" applyAlignment="1">
      <alignment horizontal="right" vertical="center" wrapText="1"/>
    </xf>
    <xf numFmtId="0" fontId="147" fillId="59" borderId="3" xfId="0" applyFont="1" applyFill="1" applyBorder="1" applyAlignment="1">
      <alignment vertical="center" wrapText="1"/>
    </xf>
    <xf numFmtId="3" fontId="147" fillId="59" borderId="67" xfId="0" applyNumberFormat="1" applyFont="1" applyFill="1" applyBorder="1" applyAlignment="1">
      <alignment horizontal="right" vertical="center" wrapText="1"/>
    </xf>
    <xf numFmtId="3" fontId="147" fillId="59" borderId="10" xfId="4" applyNumberFormat="1" applyFont="1" applyFill="1" applyBorder="1" applyAlignment="1">
      <alignment horizontal="right" vertical="center" wrapText="1"/>
    </xf>
    <xf numFmtId="3" fontId="147" fillId="59" borderId="13" xfId="0" applyNumberFormat="1" applyFont="1" applyFill="1" applyBorder="1" applyAlignment="1">
      <alignment horizontal="right" vertical="center" wrapText="1"/>
    </xf>
    <xf numFmtId="3" fontId="147" fillId="59" borderId="3" xfId="4" applyNumberFormat="1" applyFont="1" applyFill="1" applyBorder="1" applyAlignment="1">
      <alignment horizontal="right" vertical="center" wrapText="1"/>
    </xf>
    <xf numFmtId="3" fontId="147" fillId="59" borderId="68" xfId="0" applyNumberFormat="1" applyFont="1" applyFill="1" applyBorder="1" applyAlignment="1">
      <alignment horizontal="right" vertical="center" wrapText="1"/>
    </xf>
    <xf numFmtId="3" fontId="147" fillId="59" borderId="12" xfId="4" applyNumberFormat="1" applyFont="1" applyFill="1" applyBorder="1" applyAlignment="1">
      <alignment horizontal="right" vertical="center" wrapText="1"/>
    </xf>
    <xf numFmtId="3" fontId="147" fillId="59" borderId="69" xfId="0" applyNumberFormat="1" applyFont="1" applyFill="1" applyBorder="1" applyAlignment="1">
      <alignment horizontal="right" vertical="center" wrapText="1"/>
    </xf>
    <xf numFmtId="3" fontId="147" fillId="59" borderId="11" xfId="0" applyNumberFormat="1" applyFont="1" applyFill="1" applyBorder="1" applyAlignment="1">
      <alignment horizontal="right" vertical="center" wrapText="1"/>
    </xf>
    <xf numFmtId="0" fontId="148" fillId="0" borderId="0" xfId="53" applyFont="1" applyAlignment="1">
      <alignment vertical="center"/>
    </xf>
    <xf numFmtId="0" fontId="150" fillId="0" borderId="0" xfId="5" applyFont="1" applyAlignment="1">
      <alignment vertical="center"/>
    </xf>
    <xf numFmtId="10" fontId="1" fillId="0" borderId="0" xfId="0" applyNumberFormat="1" applyFont="1" applyAlignment="1">
      <alignment vertical="center"/>
    </xf>
    <xf numFmtId="3" fontId="147" fillId="0" borderId="60" xfId="0" applyNumberFormat="1" applyFont="1" applyBorder="1" applyAlignment="1">
      <alignment horizontal="right" vertical="center" wrapText="1"/>
    </xf>
    <xf numFmtId="3" fontId="147" fillId="0" borderId="53" xfId="0" applyNumberFormat="1" applyFont="1" applyBorder="1" applyAlignment="1">
      <alignment horizontal="right" vertical="center" wrapText="1"/>
    </xf>
    <xf numFmtId="3" fontId="147" fillId="59" borderId="68" xfId="4" applyNumberFormat="1" applyFont="1" applyFill="1" applyBorder="1" applyAlignment="1">
      <alignment horizontal="right" vertical="center" wrapText="1"/>
    </xf>
    <xf numFmtId="3" fontId="147" fillId="59" borderId="10" xfId="0" applyNumberFormat="1" applyFont="1" applyFill="1" applyBorder="1" applyAlignment="1">
      <alignment horizontal="right" vertical="center" wrapText="1"/>
    </xf>
    <xf numFmtId="3" fontId="147" fillId="59" borderId="67" xfId="4" applyNumberFormat="1" applyFont="1" applyFill="1" applyBorder="1" applyAlignment="1">
      <alignment horizontal="right" vertical="center" wrapText="1"/>
    </xf>
    <xf numFmtId="3" fontId="147" fillId="0" borderId="0" xfId="0" applyNumberFormat="1" applyFont="1" applyAlignment="1">
      <alignment horizontal="right" vertical="center" wrapText="1"/>
    </xf>
    <xf numFmtId="0" fontId="147" fillId="9" borderId="20" xfId="0" applyFont="1" applyFill="1" applyBorder="1" applyAlignment="1">
      <alignment vertical="center" wrapText="1"/>
    </xf>
    <xf numFmtId="3" fontId="147" fillId="9" borderId="49" xfId="0" applyNumberFormat="1" applyFont="1" applyFill="1" applyBorder="1" applyAlignment="1">
      <alignment horizontal="right" vertical="center" wrapText="1"/>
    </xf>
    <xf numFmtId="3" fontId="147" fillId="9" borderId="25" xfId="0" applyNumberFormat="1" applyFont="1" applyFill="1" applyBorder="1" applyAlignment="1">
      <alignment horizontal="right" vertical="center" wrapText="1"/>
    </xf>
    <xf numFmtId="3" fontId="147" fillId="9" borderId="17" xfId="0" applyNumberFormat="1" applyFont="1" applyFill="1" applyBorder="1" applyAlignment="1">
      <alignment horizontal="right" vertical="center" wrapText="1"/>
    </xf>
    <xf numFmtId="3" fontId="147" fillId="9" borderId="66" xfId="0" applyNumberFormat="1" applyFont="1" applyFill="1" applyBorder="1" applyAlignment="1">
      <alignment horizontal="right" vertical="center" wrapText="1"/>
    </xf>
    <xf numFmtId="0" fontId="147" fillId="59" borderId="47" xfId="0" applyFont="1" applyFill="1" applyBorder="1" applyAlignment="1">
      <alignment vertical="center" wrapText="1"/>
    </xf>
    <xf numFmtId="3" fontId="147" fillId="59" borderId="47" xfId="0" applyNumberFormat="1" applyFont="1" applyFill="1" applyBorder="1" applyAlignment="1">
      <alignment horizontal="right" vertical="center" wrapText="1"/>
    </xf>
    <xf numFmtId="3" fontId="147" fillId="59" borderId="14" xfId="4" applyNumberFormat="1" applyFont="1" applyFill="1" applyBorder="1" applyAlignment="1">
      <alignment horizontal="right" vertical="center" wrapText="1"/>
    </xf>
    <xf numFmtId="3" fontId="147" fillId="59" borderId="33" xfId="0" applyNumberFormat="1" applyFont="1" applyFill="1" applyBorder="1" applyAlignment="1">
      <alignment horizontal="right" vertical="center" wrapText="1"/>
    </xf>
    <xf numFmtId="3" fontId="147" fillId="59" borderId="35" xfId="4" applyNumberFormat="1" applyFont="1" applyFill="1" applyBorder="1" applyAlignment="1">
      <alignment horizontal="right" vertical="center" wrapText="1"/>
    </xf>
    <xf numFmtId="3" fontId="147" fillId="59" borderId="47" xfId="4" applyNumberFormat="1" applyFont="1" applyFill="1" applyBorder="1" applyAlignment="1">
      <alignment horizontal="right" vertical="center" wrapText="1"/>
    </xf>
    <xf numFmtId="3" fontId="147" fillId="59" borderId="14" xfId="0" applyNumberFormat="1" applyFont="1" applyFill="1" applyBorder="1" applyAlignment="1">
      <alignment horizontal="right" vertical="center" wrapText="1"/>
    </xf>
    <xf numFmtId="3" fontId="147" fillId="59" borderId="34" xfId="4" applyNumberFormat="1" applyFont="1" applyFill="1" applyBorder="1" applyAlignment="1">
      <alignment horizontal="right" vertical="center" wrapText="1"/>
    </xf>
    <xf numFmtId="3" fontId="147" fillId="59" borderId="70" xfId="0" applyNumberFormat="1" applyFont="1" applyFill="1" applyBorder="1" applyAlignment="1">
      <alignment horizontal="right" vertical="center" wrapText="1"/>
    </xf>
    <xf numFmtId="3" fontId="147" fillId="59" borderId="34" xfId="0" applyNumberFormat="1" applyFont="1" applyFill="1" applyBorder="1" applyAlignment="1">
      <alignment horizontal="right" vertical="center" wrapText="1"/>
    </xf>
    <xf numFmtId="0" fontId="144" fillId="58" borderId="14" xfId="53" applyFont="1" applyFill="1" applyBorder="1" applyAlignment="1">
      <alignment horizontal="center" vertical="center" wrapText="1"/>
    </xf>
    <xf numFmtId="0" fontId="144" fillId="58" borderId="70" xfId="53" applyFont="1" applyFill="1" applyBorder="1" applyAlignment="1">
      <alignment horizontal="center" vertical="center" wrapText="1"/>
    </xf>
    <xf numFmtId="0" fontId="27" fillId="0" borderId="0" xfId="5" applyFont="1" applyBorder="1" applyAlignment="1" applyProtection="1">
      <alignment horizontal="left" vertical="center"/>
    </xf>
    <xf numFmtId="0" fontId="9" fillId="0" borderId="0" xfId="43" applyAlignment="1">
      <alignment horizontal="left" vertical="center"/>
    </xf>
    <xf numFmtId="0" fontId="9" fillId="0" borderId="0" xfId="0" applyFont="1" applyAlignment="1">
      <alignment horizontal="left" vertical="center"/>
    </xf>
    <xf numFmtId="0" fontId="26" fillId="0" borderId="0" xfId="0" applyFont="1" applyAlignment="1">
      <alignment horizontal="left" vertical="center"/>
    </xf>
    <xf numFmtId="0" fontId="9" fillId="0" borderId="38" xfId="50" applyFont="1" applyBorder="1" applyAlignment="1">
      <alignment horizontal="left" vertical="center" wrapText="1"/>
    </xf>
    <xf numFmtId="16" fontId="21" fillId="5" borderId="31" xfId="0" applyNumberFormat="1" applyFont="1" applyFill="1" applyBorder="1" applyAlignment="1">
      <alignment horizontal="center" vertical="center" wrapText="1"/>
    </xf>
    <xf numFmtId="0" fontId="21" fillId="5" borderId="32" xfId="0" applyFont="1" applyFill="1" applyBorder="1" applyAlignment="1">
      <alignment horizontal="center" vertical="center" wrapText="1"/>
    </xf>
    <xf numFmtId="49" fontId="22" fillId="5" borderId="19" xfId="0" applyNumberFormat="1" applyFont="1" applyFill="1" applyBorder="1" applyAlignment="1">
      <alignment horizontal="center" vertical="center"/>
    </xf>
    <xf numFmtId="0" fontId="25" fillId="5" borderId="25" xfId="0" applyFont="1" applyFill="1" applyBorder="1" applyAlignment="1">
      <alignment horizontal="left" vertical="center" wrapText="1"/>
    </xf>
    <xf numFmtId="49" fontId="21" fillId="6" borderId="19" xfId="0" applyNumberFormat="1" applyFont="1" applyFill="1" applyBorder="1" applyAlignment="1">
      <alignment horizontal="center" vertical="center"/>
    </xf>
    <xf numFmtId="0" fontId="25" fillId="6" borderId="25" xfId="0" applyFont="1" applyFill="1" applyBorder="1" applyAlignment="1">
      <alignment vertical="center"/>
    </xf>
    <xf numFmtId="16" fontId="21" fillId="5" borderId="8"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49" fontId="22" fillId="6" borderId="14" xfId="0" applyNumberFormat="1" applyFont="1" applyFill="1" applyBorder="1" applyAlignment="1">
      <alignment horizontal="center" vertical="center"/>
    </xf>
    <xf numFmtId="49" fontId="21" fillId="6" borderId="15" xfId="0" applyNumberFormat="1" applyFont="1" applyFill="1" applyBorder="1" applyAlignment="1">
      <alignment horizontal="left" vertical="center"/>
    </xf>
    <xf numFmtId="49" fontId="22" fillId="5" borderId="18" xfId="0" applyNumberFormat="1" applyFont="1" applyFill="1" applyBorder="1" applyAlignment="1">
      <alignment horizontal="center" vertical="center"/>
    </xf>
    <xf numFmtId="0" fontId="18" fillId="2" borderId="0" xfId="50" applyFont="1" applyFill="1" applyAlignment="1">
      <alignment horizontal="left" vertical="center" wrapText="1"/>
    </xf>
    <xf numFmtId="0" fontId="9" fillId="3" borderId="0" xfId="3" applyFont="1" applyFill="1" applyBorder="1" applyAlignment="1" applyProtection="1">
      <alignment horizontal="left" vertical="center" wrapText="1"/>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8" fillId="7" borderId="0" xfId="0" applyFont="1" applyFill="1" applyAlignment="1">
      <alignment horizontal="left" vertical="center"/>
    </xf>
    <xf numFmtId="0" fontId="30" fillId="0" borderId="0" xfId="50" applyFont="1" applyAlignment="1">
      <alignment horizontal="left" vertical="center" wrapText="1"/>
    </xf>
    <xf numFmtId="0" fontId="30" fillId="8" borderId="30" xfId="50" applyFont="1" applyFill="1" applyBorder="1" applyAlignment="1">
      <alignment horizontal="center" vertical="center" wrapText="1"/>
    </xf>
    <xf numFmtId="0" fontId="35" fillId="0" borderId="0" xfId="50" applyFont="1" applyAlignment="1">
      <alignment vertical="center"/>
    </xf>
    <xf numFmtId="0" fontId="37" fillId="0" borderId="0" xfId="0" applyFont="1" applyAlignment="1">
      <alignment horizontal="left" vertical="center" wrapText="1"/>
    </xf>
    <xf numFmtId="0" fontId="37" fillId="0" borderId="0" xfId="0" applyFont="1" applyAlignment="1">
      <alignment vertical="center" wrapText="1"/>
    </xf>
    <xf numFmtId="0" fontId="39" fillId="0" borderId="0" xfId="50" applyFont="1" applyAlignment="1">
      <alignment horizontal="left" vertical="center" wrapText="1"/>
    </xf>
    <xf numFmtId="0" fontId="35" fillId="0" borderId="16" xfId="50" applyFont="1" applyBorder="1" applyAlignment="1">
      <alignment horizontal="left" vertical="center"/>
    </xf>
    <xf numFmtId="0" fontId="29" fillId="0" borderId="0" xfId="2" applyFont="1" applyBorder="1" applyAlignment="1" applyProtection="1">
      <alignment horizontal="left" vertical="top"/>
    </xf>
    <xf numFmtId="0" fontId="40" fillId="0" borderId="0" xfId="50" applyFont="1" applyAlignment="1">
      <alignment horizontal="left" vertical="center" wrapText="1"/>
    </xf>
    <xf numFmtId="0" fontId="36" fillId="0" borderId="0" xfId="0" applyFont="1" applyAlignment="1">
      <alignment vertical="center" wrapText="1"/>
    </xf>
    <xf numFmtId="0" fontId="30" fillId="8" borderId="47" xfId="0" applyFont="1" applyFill="1" applyBorder="1" applyAlignment="1">
      <alignment horizontal="center" vertical="center" wrapText="1"/>
    </xf>
    <xf numFmtId="0" fontId="30" fillId="8" borderId="48"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32" fillId="7" borderId="31" xfId="0" applyFont="1" applyFill="1" applyBorder="1" applyAlignment="1">
      <alignment horizontal="center" vertical="center" wrapText="1"/>
    </xf>
    <xf numFmtId="0" fontId="36" fillId="0" borderId="0" xfId="50" applyFont="1" applyAlignment="1">
      <alignment vertical="center" wrapText="1"/>
    </xf>
    <xf numFmtId="0" fontId="36" fillId="0" borderId="0" xfId="50" applyFont="1" applyAlignment="1">
      <alignment horizontal="left" vertical="center" wrapText="1"/>
    </xf>
    <xf numFmtId="0" fontId="37" fillId="0" borderId="0" xfId="69" applyFont="1" applyAlignment="1">
      <alignment horizontal="left" vertical="center"/>
    </xf>
    <xf numFmtId="0" fontId="28" fillId="7" borderId="0" xfId="69" applyFont="1" applyFill="1" applyAlignment="1">
      <alignment horizontal="left" vertical="center"/>
    </xf>
    <xf numFmtId="0" fontId="30" fillId="0" borderId="0" xfId="50" applyFont="1" applyAlignment="1">
      <alignment vertical="center"/>
    </xf>
    <xf numFmtId="0" fontId="30" fillId="8" borderId="26" xfId="50" applyFont="1" applyFill="1" applyBorder="1" applyAlignment="1">
      <alignment horizontal="center" vertical="center" wrapText="1"/>
    </xf>
    <xf numFmtId="0" fontId="30" fillId="8" borderId="47" xfId="69" applyFont="1" applyFill="1" applyBorder="1" applyAlignment="1">
      <alignment horizontal="center" vertical="center" wrapText="1"/>
    </xf>
    <xf numFmtId="0" fontId="30" fillId="8" borderId="48" xfId="69" applyFont="1" applyFill="1" applyBorder="1" applyAlignment="1">
      <alignment horizontal="center" vertical="center" wrapText="1"/>
    </xf>
    <xf numFmtId="0" fontId="32" fillId="7" borderId="40" xfId="69" applyFont="1" applyFill="1" applyBorder="1" applyAlignment="1">
      <alignment horizontal="center" vertical="center" wrapText="1"/>
    </xf>
    <xf numFmtId="167" fontId="32" fillId="7" borderId="55" xfId="69" applyNumberFormat="1" applyFont="1" applyFill="1" applyBorder="1" applyAlignment="1">
      <alignment horizontal="center" vertical="center" wrapText="1"/>
    </xf>
    <xf numFmtId="2" fontId="30" fillId="8" borderId="56" xfId="69" applyNumberFormat="1" applyFont="1" applyFill="1" applyBorder="1" applyAlignment="1">
      <alignment horizontal="center" vertical="center" wrapText="1"/>
    </xf>
    <xf numFmtId="0" fontId="30" fillId="8" borderId="63" xfId="69" applyFont="1" applyFill="1" applyBorder="1" applyAlignment="1">
      <alignment horizontal="center" vertical="center" wrapText="1"/>
    </xf>
    <xf numFmtId="0" fontId="35" fillId="0" borderId="0" xfId="50" applyFont="1" applyAlignment="1">
      <alignment horizontal="left" vertical="center"/>
    </xf>
    <xf numFmtId="167" fontId="32" fillId="7" borderId="50" xfId="69" applyNumberFormat="1" applyFont="1" applyFill="1" applyBorder="1" applyAlignment="1">
      <alignment horizontal="center" vertical="center" wrapText="1"/>
    </xf>
    <xf numFmtId="2" fontId="30" fillId="8" borderId="57" xfId="69" applyNumberFormat="1" applyFont="1" applyFill="1" applyBorder="1" applyAlignment="1">
      <alignment horizontal="center" vertical="center" wrapText="1"/>
    </xf>
    <xf numFmtId="0" fontId="30" fillId="8" borderId="14" xfId="69" applyFont="1" applyFill="1" applyBorder="1" applyAlignment="1">
      <alignment horizontal="center" vertical="center" wrapText="1"/>
    </xf>
    <xf numFmtId="0" fontId="30" fillId="0" borderId="18" xfId="50" applyFont="1" applyBorder="1" applyAlignment="1">
      <alignment horizontal="left" vertical="center"/>
    </xf>
    <xf numFmtId="0" fontId="30" fillId="0" borderId="0" xfId="50" applyFont="1" applyAlignment="1">
      <alignment horizontal="left"/>
    </xf>
    <xf numFmtId="0" fontId="30" fillId="8" borderId="47" xfId="50" applyFont="1" applyFill="1" applyBorder="1" applyAlignment="1">
      <alignment horizontal="center" vertical="center"/>
    </xf>
    <xf numFmtId="3" fontId="30" fillId="8" borderId="48" xfId="0" applyNumberFormat="1" applyFont="1" applyFill="1" applyBorder="1" applyAlignment="1">
      <alignment horizontal="center" vertical="center" wrapText="1"/>
    </xf>
    <xf numFmtId="0" fontId="30" fillId="8" borderId="48" xfId="50" applyFont="1" applyFill="1" applyBorder="1" applyAlignment="1">
      <alignment horizontal="center" vertical="center"/>
    </xf>
    <xf numFmtId="0" fontId="42" fillId="0" borderId="0" xfId="50" applyFont="1" applyAlignment="1">
      <alignment horizontal="left" vertical="center" wrapText="1"/>
    </xf>
    <xf numFmtId="0" fontId="30" fillId="8" borderId="46" xfId="50" applyFont="1" applyFill="1" applyBorder="1" applyAlignment="1">
      <alignment horizontal="center" vertical="center"/>
    </xf>
    <xf numFmtId="0" fontId="30" fillId="0" borderId="0" xfId="50" applyFont="1" applyAlignment="1">
      <alignment horizontal="left" vertical="center"/>
    </xf>
    <xf numFmtId="0" fontId="40" fillId="0" borderId="0" xfId="0" applyFont="1" applyAlignment="1">
      <alignment horizontal="left" vertical="center" wrapText="1"/>
    </xf>
    <xf numFmtId="0" fontId="35" fillId="0" borderId="16" xfId="0" applyFont="1" applyBorder="1" applyAlignment="1">
      <alignment horizontal="left" vertical="center"/>
    </xf>
    <xf numFmtId="0" fontId="30" fillId="8" borderId="30" xfId="0" applyFont="1" applyFill="1" applyBorder="1" applyAlignment="1">
      <alignment horizontal="center" vertical="center" wrapText="1"/>
    </xf>
    <xf numFmtId="0" fontId="30" fillId="8" borderId="46" xfId="0" applyFont="1" applyFill="1" applyBorder="1" applyAlignment="1">
      <alignment horizontal="center" vertical="center" wrapText="1"/>
    </xf>
    <xf numFmtId="0" fontId="32" fillId="7" borderId="40" xfId="0" applyFont="1" applyFill="1" applyBorder="1" applyAlignment="1">
      <alignment horizontal="center" vertical="center" wrapText="1"/>
    </xf>
    <xf numFmtId="0" fontId="30"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46" fillId="0" borderId="0" xfId="623" applyFont="1" applyAlignment="1">
      <alignment horizontal="left" vertical="center" wrapText="1"/>
    </xf>
    <xf numFmtId="0" fontId="30" fillId="8" borderId="30" xfId="50" applyFont="1" applyFill="1" applyBorder="1" applyAlignment="1">
      <alignment horizontal="center" vertical="center"/>
    </xf>
    <xf numFmtId="0" fontId="30" fillId="8" borderId="48" xfId="0" applyFont="1" applyFill="1" applyBorder="1" applyAlignment="1">
      <alignment horizontal="center"/>
    </xf>
    <xf numFmtId="0" fontId="46" fillId="0" borderId="0" xfId="623" applyFont="1" applyAlignment="1">
      <alignment vertical="center" wrapText="1"/>
    </xf>
    <xf numFmtId="0" fontId="40" fillId="0" borderId="0" xfId="0" applyFont="1" applyAlignment="1">
      <alignment horizontal="left" wrapText="1"/>
    </xf>
    <xf numFmtId="0" fontId="30" fillId="8" borderId="26" xfId="50" applyFont="1" applyFill="1" applyBorder="1" applyAlignment="1">
      <alignment horizontal="center" vertical="center"/>
    </xf>
    <xf numFmtId="0" fontId="30" fillId="8" borderId="0" xfId="0" applyFont="1" applyFill="1" applyAlignment="1">
      <alignment horizontal="center" vertical="center" wrapText="1"/>
    </xf>
    <xf numFmtId="0" fontId="30" fillId="8" borderId="43" xfId="0" applyFont="1" applyFill="1" applyBorder="1" applyAlignment="1">
      <alignment horizontal="center" vertical="center" wrapText="1"/>
    </xf>
    <xf numFmtId="172" fontId="48" fillId="0" borderId="0" xfId="0" applyNumberFormat="1" applyFont="1" applyAlignment="1">
      <alignment horizontal="left" vertical="center" wrapText="1"/>
    </xf>
    <xf numFmtId="172" fontId="48" fillId="0" borderId="16" xfId="0" applyNumberFormat="1" applyFont="1" applyBorder="1" applyAlignment="1">
      <alignment horizontal="left" vertical="center" wrapText="1"/>
    </xf>
    <xf numFmtId="0" fontId="9" fillId="0" borderId="0" xfId="0" applyFont="1" applyAlignment="1">
      <alignment horizontal="center" vertical="center"/>
    </xf>
    <xf numFmtId="0" fontId="30" fillId="0" borderId="0" xfId="623" applyFont="1" applyAlignment="1">
      <alignment horizontal="left" vertical="center" wrapText="1"/>
    </xf>
    <xf numFmtId="0" fontId="28" fillId="7" borderId="0" xfId="50" applyFont="1" applyFill="1" applyAlignment="1">
      <alignment horizontal="left" vertical="center"/>
    </xf>
    <xf numFmtId="0" fontId="48" fillId="0" borderId="0" xfId="50" applyFont="1" applyAlignment="1">
      <alignment horizontal="left" vertical="center" wrapText="1"/>
    </xf>
    <xf numFmtId="0" fontId="9" fillId="0" borderId="0" xfId="50" applyFont="1" applyAlignment="1">
      <alignment horizontal="center"/>
    </xf>
    <xf numFmtId="0" fontId="26" fillId="8" borderId="30" xfId="50" applyFont="1" applyFill="1" applyBorder="1" applyAlignment="1">
      <alignment horizontal="center" vertical="center"/>
    </xf>
    <xf numFmtId="0" fontId="37" fillId="0" borderId="0" xfId="50" applyFont="1" applyAlignment="1">
      <alignment horizontal="left" vertical="center" wrapText="1"/>
    </xf>
    <xf numFmtId="0" fontId="53" fillId="7" borderId="0" xfId="50" applyFont="1" applyFill="1" applyAlignment="1">
      <alignment horizontal="left" vertical="center"/>
    </xf>
    <xf numFmtId="0" fontId="30" fillId="0" borderId="18" xfId="50" applyFont="1" applyBorder="1" applyAlignment="1">
      <alignment horizontal="left" vertical="center" wrapText="1"/>
    </xf>
    <xf numFmtId="0" fontId="54" fillId="8" borderId="26" xfId="21" applyFont="1" applyFill="1" applyBorder="1" applyAlignment="1">
      <alignment horizontal="center" vertical="center"/>
    </xf>
    <xf numFmtId="0" fontId="54" fillId="8" borderId="47" xfId="21" applyFont="1" applyFill="1" applyBorder="1" applyAlignment="1">
      <alignment horizontal="center" vertical="center"/>
    </xf>
    <xf numFmtId="0" fontId="54" fillId="8" borderId="48" xfId="21" applyFont="1" applyFill="1" applyBorder="1" applyAlignment="1">
      <alignment horizontal="center" vertical="center"/>
    </xf>
    <xf numFmtId="0" fontId="54" fillId="8" borderId="18" xfId="21" applyFont="1" applyFill="1" applyBorder="1" applyAlignment="1">
      <alignment horizontal="center" vertical="center"/>
    </xf>
    <xf numFmtId="0" fontId="54" fillId="8" borderId="49" xfId="21" applyFont="1" applyFill="1" applyBorder="1" applyAlignment="1">
      <alignment horizontal="center" vertical="center"/>
    </xf>
    <xf numFmtId="0" fontId="54" fillId="8" borderId="46" xfId="21" applyFont="1" applyFill="1" applyBorder="1" applyAlignment="1">
      <alignment horizontal="center" vertical="center"/>
    </xf>
    <xf numFmtId="0" fontId="30" fillId="0" borderId="18" xfId="50" applyFont="1" applyBorder="1" applyAlignment="1">
      <alignment horizontal="left" vertical="top" wrapText="1"/>
    </xf>
    <xf numFmtId="0" fontId="30" fillId="0" borderId="0" xfId="50" applyFont="1" applyAlignment="1">
      <alignment horizontal="left" vertical="top" wrapText="1"/>
    </xf>
    <xf numFmtId="0" fontId="26" fillId="8" borderId="26" xfId="21" applyFont="1" applyFill="1" applyBorder="1" applyAlignment="1">
      <alignment horizontal="center" vertical="center"/>
    </xf>
    <xf numFmtId="0" fontId="26" fillId="8" borderId="47" xfId="21" applyFont="1" applyFill="1" applyBorder="1" applyAlignment="1">
      <alignment horizontal="center" vertical="center"/>
    </xf>
    <xf numFmtId="0" fontId="26" fillId="8" borderId="48" xfId="21" applyFont="1" applyFill="1" applyBorder="1" applyAlignment="1">
      <alignment horizontal="center" vertical="center"/>
    </xf>
    <xf numFmtId="0" fontId="26" fillId="8" borderId="18" xfId="21" applyFont="1" applyFill="1" applyBorder="1" applyAlignment="1">
      <alignment horizontal="center" vertical="center"/>
    </xf>
    <xf numFmtId="0" fontId="26" fillId="8" borderId="49" xfId="21" applyFont="1" applyFill="1" applyBorder="1" applyAlignment="1">
      <alignment horizontal="center" vertical="center"/>
    </xf>
    <xf numFmtId="0" fontId="26" fillId="8" borderId="46" xfId="21" applyFont="1" applyFill="1" applyBorder="1" applyAlignment="1">
      <alignment horizontal="center" vertical="center"/>
    </xf>
    <xf numFmtId="0" fontId="35" fillId="0" borderId="0" xfId="50" applyFont="1" applyAlignment="1">
      <alignment horizontal="left" vertical="center" wrapText="1"/>
    </xf>
    <xf numFmtId="0" fontId="30" fillId="0" borderId="0" xfId="50" applyFont="1" applyAlignment="1">
      <alignment horizontal="left" wrapText="1"/>
    </xf>
    <xf numFmtId="0" fontId="35" fillId="0" borderId="0" xfId="0" applyFont="1" applyAlignment="1">
      <alignment horizontal="left" vertical="center" wrapText="1"/>
    </xf>
    <xf numFmtId="0" fontId="30" fillId="8" borderId="39" xfId="0" applyFont="1" applyFill="1" applyBorder="1" applyAlignment="1">
      <alignment horizontal="center" vertical="center" wrapText="1"/>
    </xf>
    <xf numFmtId="0" fontId="30" fillId="0" borderId="18" xfId="0" applyFont="1" applyBorder="1" applyAlignment="1">
      <alignment horizontal="left" vertical="center"/>
    </xf>
    <xf numFmtId="0" fontId="35" fillId="0" borderId="0" xfId="0" applyFont="1" applyAlignment="1">
      <alignment horizontal="left" wrapText="1"/>
    </xf>
    <xf numFmtId="0" fontId="35" fillId="0" borderId="0" xfId="0" applyFont="1" applyAlignment="1">
      <alignment wrapText="1"/>
    </xf>
    <xf numFmtId="0" fontId="42" fillId="0" borderId="0" xfId="0" applyFont="1" applyAlignment="1">
      <alignment vertical="center" wrapText="1"/>
    </xf>
    <xf numFmtId="0" fontId="148" fillId="0" borderId="16" xfId="53" applyFont="1" applyBorder="1" applyAlignment="1">
      <alignment vertical="center"/>
    </xf>
    <xf numFmtId="0" fontId="148" fillId="0" borderId="0" xfId="53" applyFont="1" applyAlignment="1">
      <alignment vertical="center"/>
    </xf>
    <xf numFmtId="0" fontId="143" fillId="57" borderId="0" xfId="0" applyFont="1" applyFill="1" applyAlignment="1">
      <alignment horizontal="left" vertical="center"/>
    </xf>
    <xf numFmtId="0" fontId="144" fillId="0" borderId="0" xfId="0" applyFont="1" applyAlignment="1">
      <alignment horizontal="left" vertical="center" wrapText="1"/>
    </xf>
    <xf numFmtId="0" fontId="144" fillId="58" borderId="7" xfId="0" applyFont="1" applyFill="1" applyBorder="1" applyAlignment="1">
      <alignment horizontal="center" vertical="center" wrapText="1"/>
    </xf>
    <xf numFmtId="0" fontId="144" fillId="58" borderId="23" xfId="0" applyFont="1" applyFill="1" applyBorder="1" applyAlignment="1">
      <alignment horizontal="center" vertical="center" wrapText="1"/>
    </xf>
    <xf numFmtId="0" fontId="144" fillId="58" borderId="50" xfId="0" applyFont="1" applyFill="1" applyBorder="1" applyAlignment="1">
      <alignment horizontal="center" vertical="center" wrapText="1"/>
    </xf>
    <xf numFmtId="0" fontId="144" fillId="58" borderId="63" xfId="53" applyFont="1" applyFill="1" applyBorder="1" applyAlignment="1">
      <alignment horizontal="center" vertical="center" wrapText="1"/>
    </xf>
    <xf numFmtId="0" fontId="144" fillId="58" borderId="14" xfId="53" applyFont="1" applyFill="1" applyBorder="1" applyAlignment="1">
      <alignment horizontal="center" vertical="center" wrapText="1"/>
    </xf>
    <xf numFmtId="0" fontId="144" fillId="58" borderId="15" xfId="53" applyFont="1" applyFill="1" applyBorder="1" applyAlignment="1">
      <alignment horizontal="center" vertical="center" wrapText="1"/>
    </xf>
    <xf numFmtId="0" fontId="144" fillId="58" borderId="70" xfId="53" applyFont="1" applyFill="1" applyBorder="1" applyAlignment="1">
      <alignment horizontal="center" vertical="center" wrapText="1"/>
    </xf>
    <xf numFmtId="2" fontId="144" fillId="58" borderId="61" xfId="53" applyNumberFormat="1" applyFont="1" applyFill="1" applyBorder="1" applyAlignment="1">
      <alignment horizontal="center" vertical="center" wrapText="1"/>
    </xf>
    <xf numFmtId="2" fontId="144" fillId="58" borderId="62" xfId="53" applyNumberFormat="1" applyFont="1" applyFill="1" applyBorder="1" applyAlignment="1">
      <alignment horizontal="center" vertical="center" wrapText="1"/>
    </xf>
    <xf numFmtId="2" fontId="144" fillId="58" borderId="63" xfId="53" applyNumberFormat="1" applyFont="1" applyFill="1" applyBorder="1" applyAlignment="1">
      <alignment horizontal="center" vertical="center" wrapText="1"/>
    </xf>
    <xf numFmtId="2" fontId="144" fillId="58" borderId="14" xfId="53" applyNumberFormat="1" applyFont="1" applyFill="1" applyBorder="1" applyAlignment="1">
      <alignment horizontal="center" vertical="center" wrapText="1"/>
    </xf>
    <xf numFmtId="2" fontId="144" fillId="58" borderId="70" xfId="53" applyNumberFormat="1" applyFont="1" applyFill="1" applyBorder="1" applyAlignment="1">
      <alignment horizontal="center" vertical="center" wrapText="1"/>
    </xf>
    <xf numFmtId="2" fontId="144" fillId="58" borderId="52" xfId="53" applyNumberFormat="1" applyFont="1" applyFill="1" applyBorder="1" applyAlignment="1">
      <alignment horizontal="center" vertical="center" wrapText="1"/>
    </xf>
    <xf numFmtId="2" fontId="144" fillId="58" borderId="15" xfId="53" applyNumberFormat="1" applyFont="1" applyFill="1" applyBorder="1" applyAlignment="1">
      <alignment horizontal="center" vertical="center" wrapText="1"/>
    </xf>
    <xf numFmtId="0" fontId="146" fillId="57" borderId="55" xfId="53" applyFont="1" applyFill="1" applyBorder="1" applyAlignment="1">
      <alignment horizontal="center" vertical="center" wrapText="1"/>
    </xf>
    <xf numFmtId="0" fontId="146" fillId="57" borderId="57" xfId="53" applyFont="1" applyFill="1" applyBorder="1" applyAlignment="1">
      <alignment horizontal="center" vertical="center" wrapText="1"/>
    </xf>
    <xf numFmtId="0" fontId="146" fillId="57" borderId="81" xfId="53" applyFont="1" applyFill="1" applyBorder="1" applyAlignment="1">
      <alignment horizontal="center" vertical="center" wrapText="1"/>
    </xf>
    <xf numFmtId="0" fontId="146" fillId="57" borderId="29" xfId="53" applyFont="1" applyFill="1" applyBorder="1" applyAlignment="1">
      <alignment horizontal="center" vertical="center" wrapText="1"/>
    </xf>
    <xf numFmtId="0" fontId="146" fillId="57" borderId="82" xfId="53" applyFont="1" applyFill="1" applyBorder="1" applyAlignment="1">
      <alignment horizontal="center" vertical="center" wrapText="1"/>
    </xf>
    <xf numFmtId="0" fontId="146" fillId="57" borderId="31" xfId="53" applyFont="1" applyFill="1" applyBorder="1" applyAlignment="1">
      <alignment horizontal="center" vertical="center" wrapText="1"/>
    </xf>
    <xf numFmtId="0" fontId="146" fillId="57" borderId="32" xfId="53" applyFont="1" applyFill="1" applyBorder="1" applyAlignment="1">
      <alignment horizontal="center" vertical="center" wrapText="1"/>
    </xf>
    <xf numFmtId="0" fontId="40" fillId="0" borderId="0" xfId="53" applyFont="1" applyAlignment="1">
      <alignment vertical="center"/>
    </xf>
    <xf numFmtId="0" fontId="37" fillId="0" borderId="0" xfId="53" applyFont="1" applyAlignment="1">
      <alignment vertical="center"/>
    </xf>
    <xf numFmtId="0" fontId="30" fillId="0" borderId="0" xfId="0" applyFont="1" applyAlignment="1">
      <alignment horizontal="left" vertical="center" wrapText="1"/>
    </xf>
    <xf numFmtId="0" fontId="30" fillId="8" borderId="48" xfId="53" applyFont="1" applyFill="1" applyBorder="1" applyAlignment="1">
      <alignment horizontal="center" vertical="center" wrapText="1"/>
    </xf>
    <xf numFmtId="0" fontId="30" fillId="8" borderId="47" xfId="53" applyFont="1" applyFill="1" applyBorder="1" applyAlignment="1">
      <alignment horizontal="center" vertical="center" wrapText="1"/>
    </xf>
    <xf numFmtId="2" fontId="30" fillId="8" borderId="62" xfId="53" applyNumberFormat="1" applyFont="1" applyFill="1" applyBorder="1" applyAlignment="1">
      <alignment horizontal="center" vertical="center" wrapText="1"/>
    </xf>
    <xf numFmtId="2" fontId="30" fillId="8" borderId="47" xfId="53" applyNumberFormat="1" applyFont="1" applyFill="1" applyBorder="1" applyAlignment="1">
      <alignment horizontal="center" vertical="center" wrapText="1"/>
    </xf>
    <xf numFmtId="2" fontId="30" fillId="8" borderId="49" xfId="53" applyNumberFormat="1" applyFont="1" applyFill="1" applyBorder="1" applyAlignment="1">
      <alignment horizontal="center" vertical="center" wrapText="1"/>
    </xf>
    <xf numFmtId="2" fontId="30" fillId="8" borderId="48" xfId="53" applyNumberFormat="1" applyFont="1" applyFill="1" applyBorder="1" applyAlignment="1">
      <alignment horizontal="center" vertical="center" wrapText="1"/>
    </xf>
    <xf numFmtId="0" fontId="32" fillId="7" borderId="57" xfId="53" applyFont="1" applyFill="1" applyBorder="1" applyAlignment="1">
      <alignment horizontal="center" vertical="center" wrapText="1"/>
    </xf>
    <xf numFmtId="0" fontId="32" fillId="7" borderId="64" xfId="53" applyFont="1" applyFill="1" applyBorder="1" applyAlignment="1">
      <alignment horizontal="center" vertical="center" wrapText="1"/>
    </xf>
    <xf numFmtId="0" fontId="32" fillId="7" borderId="44" xfId="53" applyFont="1" applyFill="1" applyBorder="1" applyAlignment="1">
      <alignment horizontal="center" vertical="center" wrapText="1"/>
    </xf>
    <xf numFmtId="2" fontId="144" fillId="58" borderId="83" xfId="53" applyNumberFormat="1" applyFont="1" applyFill="1" applyBorder="1" applyAlignment="1">
      <alignment horizontal="center" vertical="center" wrapText="1"/>
    </xf>
    <xf numFmtId="2" fontId="144" fillId="58" borderId="49" xfId="53" applyNumberFormat="1" applyFont="1" applyFill="1" applyBorder="1" applyAlignment="1">
      <alignment horizontal="center" vertical="center" wrapText="1"/>
    </xf>
    <xf numFmtId="0" fontId="30" fillId="8" borderId="63" xfId="53" applyFont="1" applyFill="1" applyBorder="1" applyAlignment="1">
      <alignment horizontal="center" vertical="center" wrapText="1"/>
    </xf>
    <xf numFmtId="0" fontId="40" fillId="0" borderId="16" xfId="53" applyFont="1" applyBorder="1" applyAlignment="1">
      <alignment vertical="center"/>
    </xf>
    <xf numFmtId="0" fontId="32" fillId="7" borderId="32" xfId="53" applyFont="1" applyFill="1" applyBorder="1" applyAlignment="1">
      <alignment horizontal="center" vertical="center" wrapText="1"/>
    </xf>
    <xf numFmtId="0" fontId="40" fillId="0" borderId="0" xfId="0" applyFont="1" applyAlignment="1">
      <alignment horizontal="left" vertical="center"/>
    </xf>
    <xf numFmtId="0" fontId="30" fillId="0" borderId="18" xfId="0" applyFont="1" applyBorder="1" applyAlignment="1">
      <alignment horizontal="left" vertical="center" wrapText="1"/>
    </xf>
    <xf numFmtId="0" fontId="30" fillId="8" borderId="26" xfId="0" applyFont="1" applyFill="1" applyBorder="1" applyAlignment="1">
      <alignment horizontal="center" vertical="center" wrapText="1"/>
    </xf>
    <xf numFmtId="0" fontId="35" fillId="0" borderId="0" xfId="0" applyFont="1" applyAlignment="1">
      <alignment horizontal="left"/>
    </xf>
    <xf numFmtId="0" fontId="40" fillId="0" borderId="0" xfId="66" applyFont="1" applyAlignment="1">
      <alignment horizontal="left" vertical="center" wrapText="1"/>
    </xf>
    <xf numFmtId="0" fontId="37" fillId="0" borderId="0" xfId="66" applyFont="1" applyAlignment="1">
      <alignment horizontal="left" vertical="center" wrapText="1"/>
    </xf>
    <xf numFmtId="0" fontId="30" fillId="8" borderId="30" xfId="66" applyFont="1" applyFill="1" applyBorder="1" applyAlignment="1">
      <alignment horizontal="center" vertical="center"/>
    </xf>
    <xf numFmtId="0" fontId="30" fillId="8" borderId="47" xfId="66" applyFont="1" applyFill="1" applyBorder="1" applyAlignment="1">
      <alignment horizontal="center" vertical="center"/>
    </xf>
    <xf numFmtId="0" fontId="30" fillId="8" borderId="48" xfId="66" applyFont="1" applyFill="1" applyBorder="1" applyAlignment="1">
      <alignment horizontal="center" vertical="center" wrapText="1"/>
    </xf>
    <xf numFmtId="0" fontId="30" fillId="8" borderId="49" xfId="66" applyFont="1" applyFill="1" applyBorder="1" applyAlignment="1">
      <alignment horizontal="center" vertical="center" wrapText="1"/>
    </xf>
    <xf numFmtId="0" fontId="30" fillId="8" borderId="46" xfId="66" applyFont="1" applyFill="1" applyBorder="1" applyAlignment="1">
      <alignment horizontal="center" vertical="center" wrapText="1"/>
    </xf>
    <xf numFmtId="0" fontId="32" fillId="7" borderId="31" xfId="66" applyFont="1" applyFill="1" applyBorder="1" applyAlignment="1">
      <alignment horizontal="center" vertical="center" wrapText="1"/>
    </xf>
    <xf numFmtId="0" fontId="28" fillId="7" borderId="0" xfId="66" applyFont="1" applyFill="1" applyAlignment="1">
      <alignment horizontal="left" vertical="center"/>
    </xf>
    <xf numFmtId="0" fontId="30" fillId="0" borderId="0" xfId="66" applyFont="1" applyAlignment="1">
      <alignment horizontal="left" vertical="center" wrapText="1"/>
    </xf>
  </cellXfs>
  <cellStyles count="2838">
    <cellStyle name="_SB_Kopfzeilen Layout-Tabellen" xfId="1750" xr:uid="{313AA382-B3ED-4875-AEA9-A45941145A9E}"/>
    <cellStyle name="_SB_Standard Text" xfId="1749" xr:uid="{EB7F9EAB-A36F-48D2-9CC4-59EF5C7E1405}"/>
    <cellStyle name="_SB_Verweis" xfId="1751" xr:uid="{9CD21233-C5E9-4C3E-A3C9-E2D495D57A37}"/>
    <cellStyle name="20 % - Akzent1" xfId="725" builtinId="30" customBuiltin="1"/>
    <cellStyle name="20 % - Akzent1 10" xfId="1045" xr:uid="{834A272F-D3CE-4175-A36F-B794BF14F826}"/>
    <cellStyle name="20 % - Akzent1 10 2" xfId="1219" xr:uid="{6A89350B-C6A0-456D-924F-B0B25F10AD24}"/>
    <cellStyle name="20 % - Akzent1 10 2 2" xfId="2048" xr:uid="{3CE0FC43-413A-4FCC-85BE-54DA2EBE086C}"/>
    <cellStyle name="20 % - Akzent1 10 2 3" xfId="2533" xr:uid="{F53EBBAE-A379-47A6-8FB6-E432798A47EC}"/>
    <cellStyle name="20 % - Akzent1 10 3" xfId="1795" xr:uid="{8AF09D20-586E-4529-A365-0E30D6CD213F}"/>
    <cellStyle name="20 % - Akzent1 10 4" xfId="2379" xr:uid="{DBA57C9A-D8CA-472F-8B00-27EA073F80B4}"/>
    <cellStyle name="20 % - Akzent1 11" xfId="1046" xr:uid="{88390CB2-A429-4A35-8500-40C341D05A6D}"/>
    <cellStyle name="20 % - Akzent1 11 2" xfId="1220" xr:uid="{420677DE-CC40-4AE0-A4BF-8B7A5EE294F8}"/>
    <cellStyle name="20 % - Akzent1 11 2 2" xfId="2049" xr:uid="{3F5165A7-5FE0-4989-B904-49DA83D7613A}"/>
    <cellStyle name="20 % - Akzent1 11 2 2 2" xfId="2764" xr:uid="{F14E32B2-DF8C-4D29-8761-7AFD8B2D62A9}"/>
    <cellStyle name="20 % - Akzent1 11 2 3" xfId="1989" xr:uid="{3AAAF755-F97B-46C4-9D40-33A591F3B05D}"/>
    <cellStyle name="20 % - Akzent1 11 2 4" xfId="2534" xr:uid="{47EF7F00-236F-4003-8349-CDC6B9E0AF87}"/>
    <cellStyle name="20 % - Akzent1 11 3" xfId="1796" xr:uid="{C0BA5989-53EC-40EE-88AD-9F1F8D8C8BBA}"/>
    <cellStyle name="20 % - Akzent1 11 4" xfId="2380" xr:uid="{C1533E3B-5739-48A8-B047-C3C34EDD26C0}"/>
    <cellStyle name="20 % - Akzent1 12" xfId="1047" xr:uid="{1D19AA40-31A4-4AFC-9D5C-6D32C39C3971}"/>
    <cellStyle name="20 % - Akzent1 12 2" xfId="1221" xr:uid="{6413D424-9687-45A1-B6F6-40E57CFD2876}"/>
    <cellStyle name="20 % - Akzent1 12 3" xfId="1797" xr:uid="{445C3320-5EAB-4515-BF19-798BCE639D98}"/>
    <cellStyle name="20 % - Akzent1 12 3 2" xfId="2318" xr:uid="{C15610BA-921F-4FB8-BA8D-492C9ABA9263}"/>
    <cellStyle name="20 % - Akzent1 12 4" xfId="2381" xr:uid="{BAD2AE0A-790C-411A-A01B-E117B735E48A}"/>
    <cellStyle name="20 % - Akzent1 13" xfId="1048" xr:uid="{4B08ED10-2FF0-4978-8A83-437C3DC18249}"/>
    <cellStyle name="20 % - Akzent1 13 2" xfId="1222" xr:uid="{54649F4F-9F40-4381-83E4-11360A43C5A8}"/>
    <cellStyle name="20 % - Akzent1 13 2 2" xfId="2143" xr:uid="{11015317-AB1A-400C-9F93-93810FE652A1}"/>
    <cellStyle name="20 % - Akzent1 13 2 2 2" xfId="2791" xr:uid="{B9781EB4-1CF5-4613-883C-ACE99F8FBB0B}"/>
    <cellStyle name="20 % - Akzent1 13 2 3" xfId="1990" xr:uid="{A59DBCF4-0AA8-4089-B55B-C6E521B1539E}"/>
    <cellStyle name="20 % - Akzent1 13 2 4" xfId="2601" xr:uid="{77B0C3C7-5625-4F0A-A817-50874BD295D4}"/>
    <cellStyle name="20 % - Akzent1 13 3" xfId="1622" xr:uid="{07540A29-8120-4D7A-8F28-155519C47966}"/>
    <cellStyle name="20 % - Akzent1 13 4" xfId="1798" xr:uid="{6926A942-9F02-4756-BC97-9E635B5D6F45}"/>
    <cellStyle name="20 % - Akzent1 13 5" xfId="2382" xr:uid="{20810225-3563-4527-A342-78759801D59E}"/>
    <cellStyle name="20 % - Akzent1 14" xfId="1049" xr:uid="{5C386FAB-3BA3-4A38-B3C4-013FCD62363C}"/>
    <cellStyle name="20 % - Akzent1 14 2" xfId="1223" xr:uid="{44D67298-668F-4525-8ADD-944E15745DC7}"/>
    <cellStyle name="20 % - Akzent1 14 2 2" xfId="2144" xr:uid="{F01D8D27-1FB2-48AA-B83D-847E3E06F633}"/>
    <cellStyle name="20 % - Akzent1 14 2 3" xfId="2602" xr:uid="{6DB2F317-2A82-4205-8773-8985D9472765}"/>
    <cellStyle name="20 % - Akzent1 14 3" xfId="1623" xr:uid="{283822C9-05AE-4139-AEC8-C6AA70C34665}"/>
    <cellStyle name="20 % - Akzent1 14 4" xfId="1799" xr:uid="{5CDC87FC-883B-42CD-BE0C-871D95290E36}"/>
    <cellStyle name="20 % - Akzent1 14 5" xfId="2383" xr:uid="{74BF538B-F968-47E9-AF29-D250F4148658}"/>
    <cellStyle name="20 % - Akzent1 15" xfId="1168" xr:uid="{17C0F0C2-FCF6-44F0-A2AB-6B7BC3FDBB84}"/>
    <cellStyle name="20 % - Akzent1 15 2" xfId="1224" xr:uid="{0D407917-D8DF-43A4-B7F8-AD728610FF8D}"/>
    <cellStyle name="20 % - Akzent1 16" xfId="1169" xr:uid="{A333356C-BA5A-4A02-AB1A-F5E31CA5BFD2}"/>
    <cellStyle name="20 % - Akzent1 17" xfId="1225" xr:uid="{4D600538-AE72-4D56-9E55-9889F389CE09}"/>
    <cellStyle name="20 % - Akzent1 18" xfId="1565" xr:uid="{20F22560-80F2-4A9E-8796-12B3EA959152}"/>
    <cellStyle name="20 % - Akzent1 19" xfId="1889" xr:uid="{0EBED05B-D8B1-429E-A521-3983E7FA1934}"/>
    <cellStyle name="20 % - Akzent1 2" xfId="780" xr:uid="{E296C901-597B-4DDE-8C64-A7763E64F50A}"/>
    <cellStyle name="20 % - Akzent1 2 2" xfId="811" xr:uid="{9A2A0C43-3CEA-421D-8D6F-F10E5DF67117}"/>
    <cellStyle name="20 % - Akzent1 2 2 2" xfId="2050" xr:uid="{D8EC34E7-94D6-49BD-B17C-0FF62B9BFE11}"/>
    <cellStyle name="20 % - Akzent1 2 2 3" xfId="1904" xr:uid="{34F15238-7D1E-4CA3-87B0-3CFD80126B3F}"/>
    <cellStyle name="20 % - Akzent1 2 2 3 2" xfId="2734" xr:uid="{112A28AA-FD3B-4807-8D66-C66CE2D54F13}"/>
    <cellStyle name="20 % - Akzent1 2 3" xfId="1590" xr:uid="{1A3793F2-94AC-4F60-9950-DA41374532D0}"/>
    <cellStyle name="20 % - Akzent1 2 3 2" xfId="1766" xr:uid="{EF196818-189B-46FF-95B7-3180958BCA5C}"/>
    <cellStyle name="20 % - Akzent1 2 3 3" xfId="2464" xr:uid="{E9A5B413-FAAA-4F9F-852B-8A559354A929}"/>
    <cellStyle name="20 % - Akzent1 20" xfId="2715" xr:uid="{0C11D5D9-9B48-43F5-8137-BE747C168162}"/>
    <cellStyle name="20 % - Akzent1 3" xfId="812" xr:uid="{40F172E0-14D2-46B3-A9C4-ADF9A878FB23}"/>
    <cellStyle name="20 % - Akzent1 3 2" xfId="1226" xr:uid="{6BEECDD6-F017-460E-AB26-4A87B47BADD1}"/>
    <cellStyle name="20 % - Akzent1 3 2 2" xfId="2051" xr:uid="{FA549C70-4598-4761-892A-92FC3A0D8D6B}"/>
    <cellStyle name="20 % - Akzent1 3 2 3" xfId="1917" xr:uid="{8A1F432E-017B-4B55-9D2B-9B3E2C07A4DF}"/>
    <cellStyle name="20 % - Akzent1 3 2 3 2" xfId="2746" xr:uid="{B7E4CA65-0566-4500-AD5B-48DA3F09CFF0}"/>
    <cellStyle name="20 % - Akzent1 3 3" xfId="1591" xr:uid="{BCC379BE-1B66-4AFB-9820-B0CD445DA126}"/>
    <cellStyle name="20 % - Akzent1 3 3 2" xfId="2022" xr:uid="{2C575BD1-A5FD-412A-951C-4EA933DE8980}"/>
    <cellStyle name="20 % - Akzent1 3 3 3" xfId="2465" xr:uid="{9AEC1086-0D5F-4CAD-AA94-1A2F6E7AF12B}"/>
    <cellStyle name="20 % - Akzent1 4" xfId="813" xr:uid="{EF501B64-049A-479E-B1F8-9353FB57D2AD}"/>
    <cellStyle name="20 % - Akzent1 4 2" xfId="1227" xr:uid="{3A49AAB9-585C-4464-A240-24AB24978DD5}"/>
    <cellStyle name="20 % - Akzent1 5" xfId="814" xr:uid="{0602F951-2D94-49EB-90B5-C6D0A0D6F8F1}"/>
    <cellStyle name="20 % - Akzent1 5 2" xfId="1228" xr:uid="{0CB52972-7E05-448B-8154-3A3854F8F4B8}"/>
    <cellStyle name="20 % - Akzent1 5 2 2" xfId="1229" xr:uid="{ACCFDB24-BBDF-40CB-8283-89CFFCA9C491}"/>
    <cellStyle name="20 % - Akzent1 5 2 2 2" xfId="2174" xr:uid="{851E5E9C-8312-4D78-8AE1-93E16E678E0C}"/>
    <cellStyle name="20 % - Akzent1 5 2 2 3" xfId="2631" xr:uid="{542B2F4E-A79F-4C0F-8F89-DD2B1077D3BD}"/>
    <cellStyle name="20 % - Akzent1 5 2 3" xfId="2052" xr:uid="{86FF84FF-F25E-4CEA-BA4A-F7A4F06CE713}"/>
    <cellStyle name="20 % - Akzent1 5 2 4" xfId="1934" xr:uid="{1E84EA60-C950-46F8-B57C-793815BBF36F}"/>
    <cellStyle name="20 % - Akzent1 5 3" xfId="1230" xr:uid="{C0EB5BD8-8B64-4551-8B57-84CEC071A253}"/>
    <cellStyle name="20 % - Akzent1 5 3 2" xfId="2175" xr:uid="{BD9B5AE5-7A68-4EB5-B784-3AA737334B4D}"/>
    <cellStyle name="20 % - Akzent1 5 3 3" xfId="2632" xr:uid="{DC6BAEE4-4192-4795-ADAC-7FD47EB8784D}"/>
    <cellStyle name="20 % - Akzent1 6" xfId="916" xr:uid="{5496E388-C5DC-495F-8013-2CCCE36D949A}"/>
    <cellStyle name="20 % - Akzent1 6 2" xfId="947" xr:uid="{6F5E883D-82E5-47D6-811A-F8880C6533D4}"/>
    <cellStyle name="20 % - Akzent1 6 2 2" xfId="1231" xr:uid="{90EE2412-6DC0-4DC7-9CDE-B398968688B3}"/>
    <cellStyle name="20 % - Akzent1 6 2 2 2" xfId="2176" xr:uid="{D5D451AE-D7E8-420C-8F12-3F26F95206C5}"/>
    <cellStyle name="20 % - Akzent1 6 2 2 3" xfId="2633" xr:uid="{D020FD14-9DD8-40B1-83E9-FD57226EDB67}"/>
    <cellStyle name="20 % - Akzent1 6 3" xfId="948" xr:uid="{434ACCB4-1F0A-4D98-83C2-46A6AF5B6B13}"/>
    <cellStyle name="20 % - Akzent1 6 3 2" xfId="1656" xr:uid="{5E09280E-089E-4BB1-904E-5DF6FD6D9FCF}"/>
    <cellStyle name="20 % - Akzent1 6 3 2 2" xfId="2177" xr:uid="{7B912624-720E-404E-82FA-978CBE9683DE}"/>
    <cellStyle name="20 % - Akzent1 6 3 2 3" xfId="2805" xr:uid="{57B5BABE-15B6-47C2-8C8E-E4994824F128}"/>
    <cellStyle name="20 % - Akzent1 6 3 3" xfId="2329" xr:uid="{5758E147-A896-4B31-A3A4-83DC2CF14B0B}"/>
    <cellStyle name="20 % - Akzent1 6 3 4" xfId="2634" xr:uid="{CE48C0B8-75EC-46B1-86B8-0404C8A60D07}"/>
    <cellStyle name="20 % - Akzent1 6 4" xfId="1935" xr:uid="{6416B9DF-41BF-4521-BB1F-16638E91050E}"/>
    <cellStyle name="20 % - Akzent1 6 4 2" xfId="2493" xr:uid="{939CE18F-D83E-422E-9F7A-87A36B2C23C3}"/>
    <cellStyle name="20 % - Akzent1 7" xfId="949" xr:uid="{199A04A5-66E7-4FA3-9358-5B3960F013B9}"/>
    <cellStyle name="20 % - Akzent1 7 2" xfId="1232" xr:uid="{E95B7F08-559A-4C4B-B028-42B0A6FF9894}"/>
    <cellStyle name="20 % - Akzent1 7 2 2" xfId="1233" xr:uid="{140ADB81-6366-4A47-B65C-51602E2D8F06}"/>
    <cellStyle name="20 % - Akzent1 7 2 2 2" xfId="2178" xr:uid="{2004D4CA-B113-4873-B203-97EA66E0A9A7}"/>
    <cellStyle name="20 % - Akzent1 7 2 2 3" xfId="2635" xr:uid="{17A72677-95FE-4E40-BD2B-7D91EB5D67A2}"/>
    <cellStyle name="20 % - Akzent1 7 2 3" xfId="1961" xr:uid="{7BD66D36-0408-430A-81C2-4BDBB5727BCC}"/>
    <cellStyle name="20 % - Akzent1 7 2 4" xfId="2535" xr:uid="{A87B7450-63CC-4DD9-BA87-EAFA1093EAEF}"/>
    <cellStyle name="20 % - Akzent1 7 3" xfId="1234" xr:uid="{D67E0C26-27D2-49AF-B6E8-3397EA6D4EFA}"/>
    <cellStyle name="20 % - Akzent1 7 3 2" xfId="2179" xr:uid="{BC5D271B-3FEC-4891-A52C-1CDB6505C025}"/>
    <cellStyle name="20 % - Akzent1 7 3 3" xfId="2636" xr:uid="{5C05905C-9508-4A75-BBA9-D7A5997ACE09}"/>
    <cellStyle name="20 % - Akzent1 7 4" xfId="2346" xr:uid="{6FA9F0C4-4D88-4FB8-84A8-FA9008F041E4}"/>
    <cellStyle name="20 % - Akzent1 7 4 2" xfId="2494" xr:uid="{3B7A942B-9058-4FD1-B5A3-FBC0B48F8EEF}"/>
    <cellStyle name="20 % - Akzent1 8" xfId="950" xr:uid="{3882E73B-E1AF-42EB-AE9D-A6BA364C90D7}"/>
    <cellStyle name="20 % - Akzent1 8 2" xfId="1235" xr:uid="{9C40C75F-523A-43E0-A3A7-421AC9A8AC82}"/>
    <cellStyle name="20 % - Akzent1 8 2 2" xfId="2053" xr:uid="{D3A6F21F-3250-4578-BA6F-03CB3BBF1829}"/>
    <cellStyle name="20 % - Akzent1 8 2 3" xfId="2536" xr:uid="{48F664C9-C225-4DDD-90EF-B7D0A1BFF4DB}"/>
    <cellStyle name="20 % - Akzent1 8 3" xfId="2033" xr:uid="{995B1692-B17A-48EF-8A9E-21E7DB87A2C0}"/>
    <cellStyle name="20 % - Akzent1 8 3 2" xfId="2495" xr:uid="{E587E5F9-6EA2-4129-A3AD-0849976F7987}"/>
    <cellStyle name="20 % - Akzent1 9" xfId="1050" xr:uid="{AACD2D07-4D4D-4A3D-B7A5-180339D154EC}"/>
    <cellStyle name="20 % - Akzent1 9 2" xfId="1236" xr:uid="{0679E71C-327E-4727-BB50-688338EA6D45}"/>
    <cellStyle name="20 % - Akzent1 9 2 2" xfId="2054" xr:uid="{BEEA97C1-3304-4097-B7CA-C0B97E724757}"/>
    <cellStyle name="20 % - Akzent1 9 2 2 2" xfId="2766" xr:uid="{83457092-F079-44FD-A9EE-B616DB613D0F}"/>
    <cellStyle name="20 % - Akzent1 9 2 3" xfId="1962" xr:uid="{6AC1F8B3-0394-4856-8C3A-65C7BE2B1BEF}"/>
    <cellStyle name="20 % - Akzent1 9 2 4" xfId="2537" xr:uid="{F4AE949D-5912-444E-87B2-5A90A9460DA3}"/>
    <cellStyle name="20 % - Akzent1 9 3" xfId="1800" xr:uid="{866183F3-BB22-41E9-8F8D-5F841C6432FD}"/>
    <cellStyle name="20 % - Akzent1 9 4" xfId="2384" xr:uid="{A8C16402-3F10-4704-ADB8-F65EF941F43D}"/>
    <cellStyle name="20 % - Akzent2" xfId="728" builtinId="34" customBuiltin="1"/>
    <cellStyle name="20 % - Akzent2 10" xfId="1051" xr:uid="{EFAD6716-958E-4288-B8E9-7FBAFB3A16FA}"/>
    <cellStyle name="20 % - Akzent2 10 2" xfId="1237" xr:uid="{17C173A0-9FE9-4DE6-B6DD-1A40F6747214}"/>
    <cellStyle name="20 % - Akzent2 10 2 2" xfId="2055" xr:uid="{3C6C7118-021A-4A22-B520-F8C5CCC64D0F}"/>
    <cellStyle name="20 % - Akzent2 10 2 3" xfId="2538" xr:uid="{3435660B-E0F6-4B79-B5F3-9B4C141D5ADF}"/>
    <cellStyle name="20 % - Akzent2 10 3" xfId="1801" xr:uid="{D212CF39-56BD-4929-AA8D-D33ADDAB2ED3}"/>
    <cellStyle name="20 % - Akzent2 10 4" xfId="2385" xr:uid="{2EB3FAA9-E39E-42CB-B1CA-2835C6542F9A}"/>
    <cellStyle name="20 % - Akzent2 11" xfId="1052" xr:uid="{0D98E91A-1E0A-4946-AE37-5A895191A9C7}"/>
    <cellStyle name="20 % - Akzent2 11 2" xfId="1238" xr:uid="{4E0119A4-D774-4C02-A094-0A9D0F1D56BE}"/>
    <cellStyle name="20 % - Akzent2 11 2 2" xfId="2056" xr:uid="{5CC899D6-C6DC-4F03-A208-88FE1B758E0F}"/>
    <cellStyle name="20 % - Akzent2 11 2 2 2" xfId="2767" xr:uid="{28534D8A-EBBE-4537-8E62-1FF022793C3D}"/>
    <cellStyle name="20 % - Akzent2 11 2 3" xfId="1991" xr:uid="{E82559E6-ECA4-49E4-AC7E-EAB5067F6B89}"/>
    <cellStyle name="20 % - Akzent2 11 2 4" xfId="2539" xr:uid="{8F107FCB-5749-4AF4-90B9-B613BF805AED}"/>
    <cellStyle name="20 % - Akzent2 11 3" xfId="1802" xr:uid="{6FD6246B-E7D2-4445-B859-E11A4BB1C059}"/>
    <cellStyle name="20 % - Akzent2 11 4" xfId="2386" xr:uid="{D5CA52FF-7140-4D9F-998D-CD50817F561B}"/>
    <cellStyle name="20 % - Akzent2 12" xfId="1053" xr:uid="{7520E691-6979-4374-9BD4-6904898F2859}"/>
    <cellStyle name="20 % - Akzent2 12 2" xfId="1239" xr:uid="{64FD5CDC-B0C0-4575-96C5-56F9FF269E5C}"/>
    <cellStyle name="20 % - Akzent2 12 3" xfId="1803" xr:uid="{623615BF-12FD-433F-B67B-2062A7DC52A6}"/>
    <cellStyle name="20 % - Akzent2 12 3 2" xfId="2272" xr:uid="{4FDCDE17-622D-40A0-8E43-0E17EC549829}"/>
    <cellStyle name="20 % - Akzent2 12 4" xfId="2387" xr:uid="{4992E7EE-C719-4110-863A-B76A87306CB8}"/>
    <cellStyle name="20 % - Akzent2 13" xfId="1054" xr:uid="{6C9FBDF1-F807-40A8-A112-3FDA77D0B355}"/>
    <cellStyle name="20 % - Akzent2 13 2" xfId="1240" xr:uid="{B0F4A5ED-354C-4081-904C-101E2981FD1D}"/>
    <cellStyle name="20 % - Akzent2 13 2 2" xfId="2145" xr:uid="{D8E232DC-3313-4755-90FF-2BD41053D8D0}"/>
    <cellStyle name="20 % - Akzent2 13 2 2 2" xfId="2792" xr:uid="{3151956E-BF5E-41FD-A8E9-8F566F4BEC96}"/>
    <cellStyle name="20 % - Akzent2 13 2 3" xfId="1992" xr:uid="{617654A6-3341-4F68-842B-BE0E58833B8F}"/>
    <cellStyle name="20 % - Akzent2 13 2 4" xfId="2604" xr:uid="{78377B33-5E40-4F93-93B7-D737114B2FBA}"/>
    <cellStyle name="20 % - Akzent2 13 3" xfId="1624" xr:uid="{620AFAA1-372D-4386-BED1-E85135D44732}"/>
    <cellStyle name="20 % - Akzent2 13 4" xfId="1804" xr:uid="{FC00ECFC-8172-4FEA-AE96-1D61268175DA}"/>
    <cellStyle name="20 % - Akzent2 13 5" xfId="2388" xr:uid="{4F8BC3A3-95B7-4F18-BBDC-276C1206A3F2}"/>
    <cellStyle name="20 % - Akzent2 14" xfId="1055" xr:uid="{1CAEC191-016D-4F03-BF65-552384B50B1C}"/>
    <cellStyle name="20 % - Akzent2 14 2" xfId="1241" xr:uid="{42B71CDC-E59C-48F1-9ED0-09B010755E14}"/>
    <cellStyle name="20 % - Akzent2 14 2 2" xfId="2146" xr:uid="{CFE7E286-876B-4987-B615-699BDC7EE915}"/>
    <cellStyle name="20 % - Akzent2 14 2 3" xfId="2605" xr:uid="{E1DE443E-26B0-4981-9EF2-597772374075}"/>
    <cellStyle name="20 % - Akzent2 14 3" xfId="1625" xr:uid="{77D86909-E47B-4B54-8FF1-0B9A9349A895}"/>
    <cellStyle name="20 % - Akzent2 14 4" xfId="1805" xr:uid="{CE8CB7D4-5F20-4A90-8028-40A07B85BCE3}"/>
    <cellStyle name="20 % - Akzent2 14 5" xfId="2389" xr:uid="{1D59D9A3-CA05-4A44-BCA0-15E5D68FF1F4}"/>
    <cellStyle name="20 % - Akzent2 15" xfId="1170" xr:uid="{562C0840-D09C-44C1-AF33-0D4487EBD75E}"/>
    <cellStyle name="20 % - Akzent2 15 2" xfId="1242" xr:uid="{CC008E81-2A3A-4E95-A515-C60D85093270}"/>
    <cellStyle name="20 % - Akzent2 16" xfId="1171" xr:uid="{2397F698-EDAF-4715-A4DC-4C8450C168EC}"/>
    <cellStyle name="20 % - Akzent2 17" xfId="1243" xr:uid="{80F6086C-7580-4909-A707-595377078CE2}"/>
    <cellStyle name="20 % - Akzent2 18" xfId="1569" xr:uid="{3BB00750-310E-43B9-B974-74B4FF4BED43}"/>
    <cellStyle name="20 % - Akzent2 19" xfId="1891" xr:uid="{C5965EA6-DA03-4B02-8945-87C40B4DE00A}"/>
    <cellStyle name="20 % - Akzent2 2" xfId="784" xr:uid="{13A49767-5801-4EDC-AC41-F48AD20E88D0}"/>
    <cellStyle name="20 % - Akzent2 2 2" xfId="815" xr:uid="{AE95069A-85C3-4EB6-B5F7-215A63967DE4}"/>
    <cellStyle name="20 % - Akzent2 2 2 2" xfId="2057" xr:uid="{EE438E18-D7F3-4236-8B3F-75EAC0DE718F}"/>
    <cellStyle name="20 % - Akzent2 2 2 3" xfId="1906" xr:uid="{3AC70690-0145-44BF-98D9-2D37D9C5AF73}"/>
    <cellStyle name="20 % - Akzent2 2 2 3 2" xfId="2736" xr:uid="{36DCB615-013E-4A9D-90E3-3FDAB544A81C}"/>
    <cellStyle name="20 % - Akzent2 2 3" xfId="1592" xr:uid="{50BD1B45-3DA9-4035-BDE3-3ACC6692E75E}"/>
    <cellStyle name="20 % - Akzent2 2 3 2" xfId="2345" xr:uid="{9CF352DE-6194-43F1-A87E-066A56B4BF7D}"/>
    <cellStyle name="20 % - Akzent2 2 3 3" xfId="2466" xr:uid="{AAEF8595-5D9A-48D3-BACB-9673ABF3A50A}"/>
    <cellStyle name="20 % - Akzent2 20" xfId="2717" xr:uid="{AE84A3E1-A568-4489-9358-F330E33D6B4C}"/>
    <cellStyle name="20 % - Akzent2 3" xfId="816" xr:uid="{4978C942-7589-4F33-A94B-0DEBDC0BB814}"/>
    <cellStyle name="20 % - Akzent2 3 2" xfId="1244" xr:uid="{18524656-5F03-4EFB-B6B8-5C6E811129F2}"/>
    <cellStyle name="20 % - Akzent2 3 2 2" xfId="2058" xr:uid="{1EA207C5-D24E-4713-A018-BE4C74752CA4}"/>
    <cellStyle name="20 % - Akzent2 3 2 3" xfId="1918" xr:uid="{13D31C8E-7AFC-4A67-A31F-B0ED7CF01F8E}"/>
    <cellStyle name="20 % - Akzent2 3 2 3 2" xfId="2747" xr:uid="{60B0B10F-9EED-4FE3-9B9F-2874113709C1}"/>
    <cellStyle name="20 % - Akzent2 3 3" xfId="1593" xr:uid="{D293F4A9-ACE7-44C2-B539-E5189BDCD064}"/>
    <cellStyle name="20 % - Akzent2 3 3 2" xfId="2356" xr:uid="{4DF68235-C8D9-4420-B1A1-0D2EAA2F5D7A}"/>
    <cellStyle name="20 % - Akzent2 3 3 3" xfId="2467" xr:uid="{49F53D69-4925-4FD6-91CE-8D1076C0A0A8}"/>
    <cellStyle name="20 % - Akzent2 4" xfId="817" xr:uid="{970279F7-38EA-4D0A-B9B7-AF91A1E01C7C}"/>
    <cellStyle name="20 % - Akzent2 4 2" xfId="1245" xr:uid="{843D5220-BBF2-401C-A81A-045652D4BF41}"/>
    <cellStyle name="20 % - Akzent2 5" xfId="818" xr:uid="{BD362F0E-9FA0-454B-81C9-94882FEDC441}"/>
    <cellStyle name="20 % - Akzent2 5 2" xfId="1246" xr:uid="{B3548A61-1A51-4C38-A801-B4CAE2D04671}"/>
    <cellStyle name="20 % - Akzent2 5 2 2" xfId="1247" xr:uid="{6BD1AD24-09F2-4911-9061-A6AFAE3C20E0}"/>
    <cellStyle name="20 % - Akzent2 5 2 2 2" xfId="2180" xr:uid="{1478DD0B-C469-4542-8308-1CA460178926}"/>
    <cellStyle name="20 % - Akzent2 5 2 2 3" xfId="2637" xr:uid="{46E85D4F-3D68-4844-8BF3-1E3B16B86ED6}"/>
    <cellStyle name="20 % - Akzent2 5 2 3" xfId="2059" xr:uid="{478A736B-E0B5-4989-87D9-12F9673D083B}"/>
    <cellStyle name="20 % - Akzent2 5 2 4" xfId="1936" xr:uid="{754147A3-3E37-41AA-9F2D-A5529B3966A2}"/>
    <cellStyle name="20 % - Akzent2 5 3" xfId="1248" xr:uid="{8413E780-AA76-4682-A886-322FBDEEFF38}"/>
    <cellStyle name="20 % - Akzent2 5 3 2" xfId="2181" xr:uid="{2FB21227-0FE0-4FC2-A12B-38C9D16DDFCB}"/>
    <cellStyle name="20 % - Akzent2 5 3 3" xfId="2638" xr:uid="{DE1B7BEE-6712-4697-8AD8-A336F13FD7D7}"/>
    <cellStyle name="20 % - Akzent2 6" xfId="920" xr:uid="{3B8D8FE0-76EE-415B-8EB1-5A41FE2A1BEC}"/>
    <cellStyle name="20 % - Akzent2 6 2" xfId="951" xr:uid="{1FD49944-2A9E-471B-B91F-6A27E33A9639}"/>
    <cellStyle name="20 % - Akzent2 6 2 2" xfId="1249" xr:uid="{65CE5A02-5B82-415D-9E76-2157EE6F08E6}"/>
    <cellStyle name="20 % - Akzent2 6 2 2 2" xfId="2182" xr:uid="{E5FD9E4F-3FE4-401E-98AE-C8968CC2A1BF}"/>
    <cellStyle name="20 % - Akzent2 6 2 2 3" xfId="2639" xr:uid="{4855D285-FCB4-4463-A164-BBCDFBD4E132}"/>
    <cellStyle name="20 % - Akzent2 6 3" xfId="952" xr:uid="{6630A6D7-39A0-4788-A084-0FC877EF1737}"/>
    <cellStyle name="20 % - Akzent2 6 3 2" xfId="1657" xr:uid="{78DEBF55-2948-4D04-A3A3-4E0451874990}"/>
    <cellStyle name="20 % - Akzent2 6 3 2 2" xfId="2183" xr:uid="{F4A5F98C-2FBA-48C6-A121-929B7E6A46B6}"/>
    <cellStyle name="20 % - Akzent2 6 3 2 3" xfId="2806" xr:uid="{0DCD163C-7383-46B9-AD5A-F32A3CD16753}"/>
    <cellStyle name="20 % - Akzent2 6 3 3" xfId="2320" xr:uid="{CE32CB69-FBE7-48CA-8B6C-3158A55B7E48}"/>
    <cellStyle name="20 % - Akzent2 6 3 4" xfId="2640" xr:uid="{7DFB01CB-5844-4BC1-AA95-CC29B325BEC9}"/>
    <cellStyle name="20 % - Akzent2 6 4" xfId="1937" xr:uid="{801380BF-6723-47D2-92A8-6DD8FD45F5D5}"/>
    <cellStyle name="20 % - Akzent2 6 4 2" xfId="2496" xr:uid="{3C5F2895-9F83-43AD-BDE2-6DCA8F8005E7}"/>
    <cellStyle name="20 % - Akzent2 7" xfId="953" xr:uid="{298FF39E-D274-495E-A47B-3516207F0617}"/>
    <cellStyle name="20 % - Akzent2 7 2" xfId="1250" xr:uid="{8F6C43A5-B32B-48C7-A9D8-733F8C1A61EB}"/>
    <cellStyle name="20 % - Akzent2 7 2 2" xfId="1251" xr:uid="{9CAF7E02-113F-464B-B600-6B8CBDCA45E9}"/>
    <cellStyle name="20 % - Akzent2 7 2 2 2" xfId="2184" xr:uid="{20F9250F-8D1B-4114-AAB1-D449AFC23AE2}"/>
    <cellStyle name="20 % - Akzent2 7 2 2 3" xfId="2641" xr:uid="{02496C6F-464C-4560-B33E-137F81727854}"/>
    <cellStyle name="20 % - Akzent2 7 2 3" xfId="1963" xr:uid="{13B59CA5-B803-41FA-B439-8586FDB9579B}"/>
    <cellStyle name="20 % - Akzent2 7 2 4" xfId="2540" xr:uid="{7D47B382-C78A-44D8-9CA0-DAA2D80B05D4}"/>
    <cellStyle name="20 % - Akzent2 7 3" xfId="1252" xr:uid="{1453ED4D-1A65-41F4-8674-0FAE55AA7F8E}"/>
    <cellStyle name="20 % - Akzent2 7 3 2" xfId="2185" xr:uid="{1C2D2B4B-65C1-4264-9944-03E36D33D074}"/>
    <cellStyle name="20 % - Akzent2 7 3 3" xfId="2642" xr:uid="{F63A5331-4E34-4CD6-AD4D-BB2CD20B4FA2}"/>
    <cellStyle name="20 % - Akzent2 7 4" xfId="1780" xr:uid="{BA8C5862-43BD-4B1F-9B65-504AB4216245}"/>
    <cellStyle name="20 % - Akzent2 7 4 2" xfId="2497" xr:uid="{44F75755-1ADC-40DC-B128-D0A434A7A249}"/>
    <cellStyle name="20 % - Akzent2 8" xfId="954" xr:uid="{C326DD03-B48D-4E8C-97FF-5EBC190BA944}"/>
    <cellStyle name="20 % - Akzent2 8 2" xfId="1253" xr:uid="{E6F2C4AF-94A7-43D7-A48D-5945E5E8DB53}"/>
    <cellStyle name="20 % - Akzent2 8 2 2" xfId="2060" xr:uid="{CE09A68A-3752-4391-AEE9-FF288FC672B6}"/>
    <cellStyle name="20 % - Akzent2 8 2 3" xfId="2541" xr:uid="{51A150F9-1ED2-4296-80D0-FC69CBE570F2}"/>
    <cellStyle name="20 % - Akzent2 8 3" xfId="2034" xr:uid="{9FC990FC-A62A-46C7-AAE7-823F4ABBAAF0}"/>
    <cellStyle name="20 % - Akzent2 8 3 2" xfId="2498" xr:uid="{7DED5AAD-4279-4BBD-95A3-5CA813BB3AFD}"/>
    <cellStyle name="20 % - Akzent2 9" xfId="1056" xr:uid="{0B5D1F67-E2DB-4A4A-AF34-3D6394594029}"/>
    <cellStyle name="20 % - Akzent2 9 2" xfId="1254" xr:uid="{7FEAB7C5-6CE0-4223-8419-36A0AF8FFA58}"/>
    <cellStyle name="20 % - Akzent2 9 2 2" xfId="2061" xr:uid="{3BE58A7C-DA1A-4186-B032-1AFE562C5624}"/>
    <cellStyle name="20 % - Akzent2 9 2 2 2" xfId="2768" xr:uid="{A7E1EA4A-9D2E-4273-833D-16688E176E49}"/>
    <cellStyle name="20 % - Akzent2 9 2 3" xfId="1964" xr:uid="{291CB359-3AFB-4023-AA0B-1F9594393D61}"/>
    <cellStyle name="20 % - Akzent2 9 2 4" xfId="2542" xr:uid="{AB3D10C2-E4CB-46FC-BC6D-C90B6871E818}"/>
    <cellStyle name="20 % - Akzent2 9 3" xfId="1806" xr:uid="{76110D46-CCCA-47B8-B91B-1F6F9653D6B4}"/>
    <cellStyle name="20 % - Akzent2 9 4" xfId="2390" xr:uid="{6AD51D33-08F5-48F4-9C7B-8B3E0D0BBCA2}"/>
    <cellStyle name="20 % - Akzent3" xfId="731" builtinId="38" customBuiltin="1"/>
    <cellStyle name="20 % - Akzent3 10" xfId="1057" xr:uid="{98905090-6BB4-469D-BF91-51B32BE37D4F}"/>
    <cellStyle name="20 % - Akzent3 10 2" xfId="1255" xr:uid="{6246987A-9AF4-4DE1-BDBC-7F83C8A7BFCD}"/>
    <cellStyle name="20 % - Akzent3 10 2 2" xfId="2062" xr:uid="{910910A1-EA65-4A38-BB6E-AF218F3400EC}"/>
    <cellStyle name="20 % - Akzent3 10 2 3" xfId="2543" xr:uid="{781893E1-075F-48A1-AB5D-3FE1AFB80DBB}"/>
    <cellStyle name="20 % - Akzent3 10 3" xfId="1807" xr:uid="{D4DCEC27-77DC-41FB-A85E-9A9A5F43E242}"/>
    <cellStyle name="20 % - Akzent3 10 4" xfId="2391" xr:uid="{B1109846-D0AC-4C08-B722-B0D0C2FB4F25}"/>
    <cellStyle name="20 % - Akzent3 11" xfId="1058" xr:uid="{FCC03532-222A-4CB2-8D28-520A4FFF4C87}"/>
    <cellStyle name="20 % - Akzent3 11 2" xfId="1256" xr:uid="{2D43C2F9-395A-41BC-B338-B685C1E4A195}"/>
    <cellStyle name="20 % - Akzent3 11 2 2" xfId="2063" xr:uid="{16C48048-B8AB-4C53-8526-81085A4459B0}"/>
    <cellStyle name="20 % - Akzent3 11 2 2 2" xfId="2769" xr:uid="{AE9D46BC-697E-49CF-BF22-807E3F9271D6}"/>
    <cellStyle name="20 % - Akzent3 11 2 3" xfId="1993" xr:uid="{96F50774-BDAA-4F3F-AAF7-798E5AEE77C3}"/>
    <cellStyle name="20 % - Akzent3 11 2 4" xfId="2544" xr:uid="{0C685221-7B81-49F2-BB64-864EFA89063F}"/>
    <cellStyle name="20 % - Akzent3 11 3" xfId="1808" xr:uid="{711C5C8B-26C0-47E8-9AD7-86CA29FB50D0}"/>
    <cellStyle name="20 % - Akzent3 11 4" xfId="2392" xr:uid="{6BAD4E93-6F2F-4340-81D5-B9F8D5A38AD8}"/>
    <cellStyle name="20 % - Akzent3 12" xfId="1059" xr:uid="{099669D6-2B5F-4019-A644-3E71072DF931}"/>
    <cellStyle name="20 % - Akzent3 12 2" xfId="1257" xr:uid="{3612C7D8-8638-499D-9184-E8CC62B026FC}"/>
    <cellStyle name="20 % - Akzent3 12 3" xfId="1809" xr:uid="{1E6DC80F-A905-4AC4-8884-638D9FFFF963}"/>
    <cellStyle name="20 % - Akzent3 12 3 2" xfId="2359" xr:uid="{DC410770-7333-46B2-9103-6F5C4891F65D}"/>
    <cellStyle name="20 % - Akzent3 12 4" xfId="2393" xr:uid="{8E9CD0FD-CB81-4DFD-B902-82EA25C5EC5B}"/>
    <cellStyle name="20 % - Akzent3 13" xfId="1060" xr:uid="{AF810F55-777F-4823-879F-925D35F83092}"/>
    <cellStyle name="20 % - Akzent3 13 2" xfId="1258" xr:uid="{16C078A1-CD01-4054-92E4-54FF57240EC6}"/>
    <cellStyle name="20 % - Akzent3 13 2 2" xfId="2147" xr:uid="{05DDC7F3-CD2D-47AA-A3FA-2403613D9202}"/>
    <cellStyle name="20 % - Akzent3 13 2 2 2" xfId="2793" xr:uid="{A9C53E4B-0E72-47BC-B1F7-5AD443CAEFEC}"/>
    <cellStyle name="20 % - Akzent3 13 2 3" xfId="1994" xr:uid="{534C8CBD-DF7F-4C0A-9B4E-987A3B94DB53}"/>
    <cellStyle name="20 % - Akzent3 13 2 4" xfId="2606" xr:uid="{D92F7F63-280C-4771-89DE-A03173818720}"/>
    <cellStyle name="20 % - Akzent3 13 3" xfId="1626" xr:uid="{9DCE8672-F375-4EFF-9177-B8439B119333}"/>
    <cellStyle name="20 % - Akzent3 13 4" xfId="1810" xr:uid="{0ED4167A-B3EC-48F4-B500-A72B5A6BE3C7}"/>
    <cellStyle name="20 % - Akzent3 13 5" xfId="2394" xr:uid="{F1955629-F313-4909-916A-86F9AF54E5E1}"/>
    <cellStyle name="20 % - Akzent3 14" xfId="1061" xr:uid="{C8E4725C-FBB4-467D-8FAB-0FB37E5F0045}"/>
    <cellStyle name="20 % - Akzent3 14 2" xfId="1259" xr:uid="{4E1F6088-5D83-478E-B5B5-6FC72EDB0F64}"/>
    <cellStyle name="20 % - Akzent3 14 2 2" xfId="2148" xr:uid="{DA8A55FD-AE8C-4E22-AC23-0CBF1DB94788}"/>
    <cellStyle name="20 % - Akzent3 14 2 3" xfId="2607" xr:uid="{C8AA5E65-9F52-4614-8A86-CEE73D8A776C}"/>
    <cellStyle name="20 % - Akzent3 14 3" xfId="1627" xr:uid="{0ED25FE1-D77D-4A82-B58D-C5CCBE2BDBE3}"/>
    <cellStyle name="20 % - Akzent3 14 4" xfId="1811" xr:uid="{E0778E46-D126-41F2-82EB-6FAD1B5F5A1A}"/>
    <cellStyle name="20 % - Akzent3 14 5" xfId="2395" xr:uid="{2A9885DB-BF8E-4EC4-B474-C259A7DD97BE}"/>
    <cellStyle name="20 % - Akzent3 15" xfId="1172" xr:uid="{22464EDB-76A3-44BC-B9A5-0D2BDB4FC0AF}"/>
    <cellStyle name="20 % - Akzent3 15 2" xfId="1260" xr:uid="{9E047D5E-EDC5-48B6-B858-5F8FE045E0E6}"/>
    <cellStyle name="20 % - Akzent3 16" xfId="1173" xr:uid="{8C6DE54B-1444-4AA4-A3B1-216E00462CEA}"/>
    <cellStyle name="20 % - Akzent3 17" xfId="1261" xr:uid="{74AE7ED3-1280-4CF3-97BC-BCF4B3CB7EB5}"/>
    <cellStyle name="20 % - Akzent3 18" xfId="1573" xr:uid="{060A9E2D-5369-466A-96AE-CCE281DA8F0B}"/>
    <cellStyle name="20 % - Akzent3 19" xfId="1893" xr:uid="{EFD9A7B2-EA62-45A8-8E94-4BE6CC3ACC36}"/>
    <cellStyle name="20 % - Akzent3 2" xfId="788" xr:uid="{73063D50-DC6B-4FB3-8807-BA313B697980}"/>
    <cellStyle name="20 % - Akzent3 2 2" xfId="819" xr:uid="{7E04FDFD-BB5B-4094-B6F0-60A6DE33CDC7}"/>
    <cellStyle name="20 % - Akzent3 2 2 2" xfId="2064" xr:uid="{8DFA9215-46F7-49ED-BE72-9E6A3B20F1A6}"/>
    <cellStyle name="20 % - Akzent3 2 2 3" xfId="1908" xr:uid="{E8400DCD-6E9C-4563-8AA7-9B3A34829012}"/>
    <cellStyle name="20 % - Akzent3 2 2 3 2" xfId="2738" xr:uid="{95BC6C9B-F787-45E2-B281-463A12304CEA}"/>
    <cellStyle name="20 % - Akzent3 2 3" xfId="1594" xr:uid="{9FC57EB6-6505-4313-900C-CAEEEC181E7B}"/>
    <cellStyle name="20 % - Akzent3 2 3 2" xfId="2352" xr:uid="{95A10BF7-7DB2-4B14-807C-762F1E290B58}"/>
    <cellStyle name="20 % - Akzent3 2 3 3" xfId="2468" xr:uid="{BDA96CA5-BD0B-469B-B7B0-0AAEEA7949A6}"/>
    <cellStyle name="20 % - Akzent3 20" xfId="2719" xr:uid="{FE0B80E1-D28B-4869-97C7-0693C37F02DF}"/>
    <cellStyle name="20 % - Akzent3 3" xfId="820" xr:uid="{EADB436F-1D54-4F36-A525-3FE81A7F69DA}"/>
    <cellStyle name="20 % - Akzent3 3 2" xfId="1262" xr:uid="{8E144580-65C8-40E3-90F2-2FA478AFD20E}"/>
    <cellStyle name="20 % - Akzent3 3 2 2" xfId="2065" xr:uid="{F1EC79F4-A8A2-4381-A3A5-F0331E4DED2B}"/>
    <cellStyle name="20 % - Akzent3 3 2 3" xfId="1919" xr:uid="{EB8A71A4-6311-4D35-9908-9D0AAF5503CC}"/>
    <cellStyle name="20 % - Akzent3 3 2 3 2" xfId="2748" xr:uid="{5637D720-EE19-4E87-AD98-C3517D544C3D}"/>
    <cellStyle name="20 % - Akzent3 3 3" xfId="1595" xr:uid="{10887DDD-04C1-4662-9D41-97D1B9A41097}"/>
    <cellStyle name="20 % - Akzent3 3 3 2" xfId="2342" xr:uid="{43EA26EC-E717-4C5C-822C-5CD55FE7F4D7}"/>
    <cellStyle name="20 % - Akzent3 3 3 3" xfId="2469" xr:uid="{8A23D677-AEE3-49D7-95FF-668084B96BB7}"/>
    <cellStyle name="20 % - Akzent3 4" xfId="821" xr:uid="{7B3AFBF5-977F-4649-9598-A983560C4747}"/>
    <cellStyle name="20 % - Akzent3 4 2" xfId="1263" xr:uid="{3F46E29C-AB62-44BB-9F16-2FAECA258BAB}"/>
    <cellStyle name="20 % - Akzent3 5" xfId="822" xr:uid="{B5379494-4872-4770-BB7B-C761AD272527}"/>
    <cellStyle name="20 % - Akzent3 5 2" xfId="1264" xr:uid="{9258FACD-0DBB-4695-B133-C6C4E5E21843}"/>
    <cellStyle name="20 % - Akzent3 5 2 2" xfId="1265" xr:uid="{2B9E9B8E-E75C-4DD5-95AA-B0478C31B1F9}"/>
    <cellStyle name="20 % - Akzent3 5 2 2 2" xfId="2186" xr:uid="{005ADD9E-3C8A-4069-9B99-8ED33A24E540}"/>
    <cellStyle name="20 % - Akzent3 5 2 2 3" xfId="2643" xr:uid="{D7AEC939-8EDE-4BC9-AD69-F36E6A71D136}"/>
    <cellStyle name="20 % - Akzent3 5 2 3" xfId="2066" xr:uid="{82224717-4B72-4798-8B6D-A1B21C6CBAF7}"/>
    <cellStyle name="20 % - Akzent3 5 2 4" xfId="1938" xr:uid="{0926BF82-3E57-47B2-8BB1-2A9958A41266}"/>
    <cellStyle name="20 % - Akzent3 5 3" xfId="1266" xr:uid="{3B03C69E-75DC-4E0C-A832-AF7B4EB194C2}"/>
    <cellStyle name="20 % - Akzent3 5 3 2" xfId="2187" xr:uid="{BEB7951E-CDE0-4818-B69A-AB7F5ABF655C}"/>
    <cellStyle name="20 % - Akzent3 5 3 3" xfId="2644" xr:uid="{9D7CB5D7-8F70-4A53-A2D5-E080A5409892}"/>
    <cellStyle name="20 % - Akzent3 6" xfId="924" xr:uid="{DEC6B744-5ADB-4105-97FC-39BA4892D3A2}"/>
    <cellStyle name="20 % - Akzent3 6 2" xfId="955" xr:uid="{E169F3CD-D545-4AD9-8001-C786ACF2C664}"/>
    <cellStyle name="20 % - Akzent3 6 2 2" xfId="1267" xr:uid="{A2523912-C359-4F0C-A8A3-7D2E4723EACF}"/>
    <cellStyle name="20 % - Akzent3 6 2 2 2" xfId="2188" xr:uid="{F93D42CF-C41F-40B0-BCF8-101488845D57}"/>
    <cellStyle name="20 % - Akzent3 6 2 2 3" xfId="2645" xr:uid="{D8F1987C-E658-49C2-A8D3-BE05A6D93BDB}"/>
    <cellStyle name="20 % - Akzent3 6 3" xfId="956" xr:uid="{765E5956-0618-49CE-8BFB-1E53FF670910}"/>
    <cellStyle name="20 % - Akzent3 6 3 2" xfId="1658" xr:uid="{D1CF1711-CE2B-4F59-B0D5-3414DCF3E9BE}"/>
    <cellStyle name="20 % - Akzent3 6 3 2 2" xfId="2189" xr:uid="{6D6DA047-D7D8-4989-9C88-0A28B87C1EDC}"/>
    <cellStyle name="20 % - Akzent3 6 3 2 3" xfId="2807" xr:uid="{7F759470-4711-4660-89E9-DB206887CD07}"/>
    <cellStyle name="20 % - Akzent3 6 3 3" xfId="2299" xr:uid="{E1683BD1-E564-4303-9107-7A08270EF1A2}"/>
    <cellStyle name="20 % - Akzent3 6 3 4" xfId="2646" xr:uid="{E5982FC5-79DC-4A13-95EE-38E1C716010D}"/>
    <cellStyle name="20 % - Akzent3 6 4" xfId="1939" xr:uid="{6902BE33-802D-4DF6-9BA8-64F9F1027C7D}"/>
    <cellStyle name="20 % - Akzent3 6 4 2" xfId="2499" xr:uid="{6AE532B6-097B-4B5C-944A-C13B385B8AC8}"/>
    <cellStyle name="20 % - Akzent3 7" xfId="957" xr:uid="{FC1ACB1B-A8EA-44FC-B4E7-560BDD916818}"/>
    <cellStyle name="20 % - Akzent3 7 2" xfId="1268" xr:uid="{4AE819AC-E506-4DC7-B7EE-F9C89B6764AB}"/>
    <cellStyle name="20 % - Akzent3 7 2 2" xfId="1269" xr:uid="{7FBC2421-07F0-4D64-9B68-76BB42BCA44D}"/>
    <cellStyle name="20 % - Akzent3 7 2 2 2" xfId="2190" xr:uid="{07640143-1553-47A1-A772-E7C9D66674BE}"/>
    <cellStyle name="20 % - Akzent3 7 2 2 3" xfId="2647" xr:uid="{875E0E79-179D-4BE1-800C-B23F45A4D9A7}"/>
    <cellStyle name="20 % - Akzent3 7 2 3" xfId="1965" xr:uid="{57044A5F-A8EF-4F98-B7AD-D5358C7C8BC1}"/>
    <cellStyle name="20 % - Akzent3 7 2 4" xfId="2545" xr:uid="{F43B380F-A9F2-468F-B564-0559AB527CDD}"/>
    <cellStyle name="20 % - Akzent3 7 3" xfId="1270" xr:uid="{8F64B0BE-697A-494E-9F5E-C11DD29085F5}"/>
    <cellStyle name="20 % - Akzent3 7 3 2" xfId="2191" xr:uid="{AFA5B7E6-79DE-4B25-8E7B-191D78BD78B5}"/>
    <cellStyle name="20 % - Akzent3 7 3 3" xfId="2648" xr:uid="{320C01DE-2BCF-4AD3-90EC-033070BC22D1}"/>
    <cellStyle name="20 % - Akzent3 7 4" xfId="1762" xr:uid="{C55B122C-DD03-4EB5-B97E-2ADDE2FA2D1D}"/>
    <cellStyle name="20 % - Akzent3 7 4 2" xfId="2500" xr:uid="{0336F033-9FA7-48AB-8B63-9621A8B83C86}"/>
    <cellStyle name="20 % - Akzent3 8" xfId="958" xr:uid="{65EA33DB-A17E-499E-9118-E472548BA79D}"/>
    <cellStyle name="20 % - Akzent3 8 2" xfId="1271" xr:uid="{4932B92E-E939-426D-8D07-0DC6AA9E6E50}"/>
    <cellStyle name="20 % - Akzent3 8 2 2" xfId="2067" xr:uid="{F66C6E32-8EBC-4B9C-A328-EB92DCB2850D}"/>
    <cellStyle name="20 % - Akzent3 8 2 3" xfId="2546" xr:uid="{A5A02801-0A25-43DF-B137-66D8EF57BC6F}"/>
    <cellStyle name="20 % - Akzent3 8 3" xfId="2035" xr:uid="{A1882304-AE40-4346-A734-C33920508A43}"/>
    <cellStyle name="20 % - Akzent3 8 3 2" xfId="2501" xr:uid="{E08B4F7A-3414-4307-88B5-1DB9883FB88D}"/>
    <cellStyle name="20 % - Akzent3 9" xfId="1062" xr:uid="{72569DBE-0816-481D-AA57-DC8A768146FD}"/>
    <cellStyle name="20 % - Akzent3 9 2" xfId="1272" xr:uid="{9A7F9F04-B7D3-4C0E-B7A5-11BA0B04FA5B}"/>
    <cellStyle name="20 % - Akzent3 9 2 2" xfId="2068" xr:uid="{15D887D0-7E29-41B7-A653-4B678F7D3B85}"/>
    <cellStyle name="20 % - Akzent3 9 2 2 2" xfId="2770" xr:uid="{C43BDF57-0BE9-4959-B130-299C989E8714}"/>
    <cellStyle name="20 % - Akzent3 9 2 3" xfId="1966" xr:uid="{57B787A9-BAB0-4A9A-8F46-01B5CE09526F}"/>
    <cellStyle name="20 % - Akzent3 9 2 4" xfId="2547" xr:uid="{944113C9-8878-42FD-801A-F47A5B25AF4B}"/>
    <cellStyle name="20 % - Akzent3 9 3" xfId="1812" xr:uid="{0F3DDBCA-A0C3-46EB-AAC5-9F78ABCCCEA7}"/>
    <cellStyle name="20 % - Akzent3 9 4" xfId="2396" xr:uid="{511F33EF-ABA6-47AD-AC87-1FEC87197B51}"/>
    <cellStyle name="20 % - Akzent4" xfId="734" builtinId="42" customBuiltin="1"/>
    <cellStyle name="20 % - Akzent4 10" xfId="1063" xr:uid="{C38DB1C5-B792-4E62-90F8-85F9DD11CC83}"/>
    <cellStyle name="20 % - Akzent4 10 2" xfId="1273" xr:uid="{0F0A11DA-6E3B-4280-ACBB-6B30EA9A0CCD}"/>
    <cellStyle name="20 % - Akzent4 10 2 2" xfId="2069" xr:uid="{D3DA62DE-9466-4B35-B59D-1A83CDDBB749}"/>
    <cellStyle name="20 % - Akzent4 10 2 3" xfId="2548" xr:uid="{70C0B453-C252-4347-851F-985897ED2125}"/>
    <cellStyle name="20 % - Akzent4 10 3" xfId="1813" xr:uid="{1F802AB4-1D3F-46C4-88F5-4B3446FBB3F0}"/>
    <cellStyle name="20 % - Akzent4 10 4" xfId="2397" xr:uid="{074E53A3-870D-4511-B0EC-F685D925FDEE}"/>
    <cellStyle name="20 % - Akzent4 11" xfId="1064" xr:uid="{C220F4B3-D64E-46FE-AF9F-1F77D3FE8BFD}"/>
    <cellStyle name="20 % - Akzent4 11 2" xfId="1274" xr:uid="{26ABEA03-5F6C-4B10-8721-8967E7B3F043}"/>
    <cellStyle name="20 % - Akzent4 11 2 2" xfId="2070" xr:uid="{23FFEDB3-650C-4F13-A3E9-74C305B0E55E}"/>
    <cellStyle name="20 % - Akzent4 11 2 2 2" xfId="2771" xr:uid="{2378796F-3741-4123-98A7-762C122D668C}"/>
    <cellStyle name="20 % - Akzent4 11 2 3" xfId="1995" xr:uid="{DB400755-0668-47C1-BFE5-053E09F1268F}"/>
    <cellStyle name="20 % - Akzent4 11 2 4" xfId="2549" xr:uid="{AB332AFD-B14B-4A27-857A-8E6465992BAD}"/>
    <cellStyle name="20 % - Akzent4 11 3" xfId="1814" xr:uid="{B10EF667-F74A-4FFB-8DF1-01D6F55D42B6}"/>
    <cellStyle name="20 % - Akzent4 11 4" xfId="2398" xr:uid="{3E4CBC40-8E76-44E1-B859-68917D99C873}"/>
    <cellStyle name="20 % - Akzent4 12" xfId="1065" xr:uid="{9B33644C-3781-4BAF-80AE-4EDA809E519D}"/>
    <cellStyle name="20 % - Akzent4 12 2" xfId="1275" xr:uid="{8F41CFA0-433A-4E47-83E2-CAECE05E1883}"/>
    <cellStyle name="20 % - Akzent4 12 3" xfId="1815" xr:uid="{23CA2FC1-7503-4576-818A-9292A61DDD2F}"/>
    <cellStyle name="20 % - Akzent4 12 3 2" xfId="2257" xr:uid="{9794B9FA-5494-445B-80A8-23625CDB898D}"/>
    <cellStyle name="20 % - Akzent4 12 4" xfId="2399" xr:uid="{D4F15A44-2EFD-4CEF-B27C-0D781CBF7945}"/>
    <cellStyle name="20 % - Akzent4 13" xfId="1066" xr:uid="{0243C1F1-134D-4549-811D-221A76503871}"/>
    <cellStyle name="20 % - Akzent4 13 2" xfId="1276" xr:uid="{15717AC5-5A28-4289-9700-43F465F0663F}"/>
    <cellStyle name="20 % - Akzent4 13 2 2" xfId="2149" xr:uid="{9C210100-6072-41C9-8D88-9EC9E00C40DF}"/>
    <cellStyle name="20 % - Akzent4 13 2 2 2" xfId="2794" xr:uid="{ED0B187C-AB0B-4C0D-922C-3B567401C8EE}"/>
    <cellStyle name="20 % - Akzent4 13 2 3" xfId="1996" xr:uid="{D1D76BC3-0BBC-4168-B3A0-16A5606C3C9B}"/>
    <cellStyle name="20 % - Akzent4 13 2 4" xfId="2608" xr:uid="{8A0F30BC-97CE-4090-9942-0535EB17A765}"/>
    <cellStyle name="20 % - Akzent4 13 3" xfId="1628" xr:uid="{838AA13C-2B4E-431D-80F3-FCD3B3020301}"/>
    <cellStyle name="20 % - Akzent4 13 4" xfId="1816" xr:uid="{C0B010BA-8420-4F1C-A7F5-88031D159E72}"/>
    <cellStyle name="20 % - Akzent4 13 5" xfId="2400" xr:uid="{7C98AEC1-6F28-4CCB-A96A-9692BE7A918B}"/>
    <cellStyle name="20 % - Akzent4 14" xfId="1067" xr:uid="{7A2A4127-E8E0-413D-A560-7B8D40F4798D}"/>
    <cellStyle name="20 % - Akzent4 14 2" xfId="1277" xr:uid="{E2D9EC02-30CB-416F-9060-109F14E083B8}"/>
    <cellStyle name="20 % - Akzent4 14 2 2" xfId="2150" xr:uid="{492E82D8-36F5-4C2B-B481-EAF95E903702}"/>
    <cellStyle name="20 % - Akzent4 14 2 3" xfId="2609" xr:uid="{2394890A-535E-4E39-9B44-554E3FC7F72B}"/>
    <cellStyle name="20 % - Akzent4 14 3" xfId="1629" xr:uid="{84C13A6F-E853-4BA2-A8AD-3B7A085B2787}"/>
    <cellStyle name="20 % - Akzent4 14 4" xfId="1817" xr:uid="{37183523-3925-45D9-8E59-6905AA7DB03D}"/>
    <cellStyle name="20 % - Akzent4 14 5" xfId="2401" xr:uid="{540BA1B4-0B50-49E9-A737-0EB88C8BD4B4}"/>
    <cellStyle name="20 % - Akzent4 15" xfId="1174" xr:uid="{62671D5B-A97C-4D5A-BA3A-5ABDC7B2FE00}"/>
    <cellStyle name="20 % - Akzent4 15 2" xfId="1278" xr:uid="{0C510389-1FA4-40D9-B3F8-FA7CBE3B0889}"/>
    <cellStyle name="20 % - Akzent4 16" xfId="1175" xr:uid="{F430610E-E654-48C8-86E1-83677B057561}"/>
    <cellStyle name="20 % - Akzent4 17" xfId="1279" xr:uid="{EE228A2E-9EEF-4883-9192-B0D88569F739}"/>
    <cellStyle name="20 % - Akzent4 18" xfId="1577" xr:uid="{BA636DE0-8B9B-4333-9B52-1A23251371CC}"/>
    <cellStyle name="20 % - Akzent4 19" xfId="1895" xr:uid="{3790AE7C-8E92-4C59-92F8-53209E93FC40}"/>
    <cellStyle name="20 % - Akzent4 2" xfId="792" xr:uid="{D791CBC5-C1CE-4552-A522-672F6BE0AE61}"/>
    <cellStyle name="20 % - Akzent4 2 2" xfId="823" xr:uid="{CA468362-09D9-4340-BFE1-F0CEAD42FB8D}"/>
    <cellStyle name="20 % - Akzent4 2 2 2" xfId="2071" xr:uid="{F19D713B-038A-4770-B8F6-D73BC38A264B}"/>
    <cellStyle name="20 % - Akzent4 2 2 3" xfId="1910" xr:uid="{11FDA23C-2904-4824-994E-C29F608E2049}"/>
    <cellStyle name="20 % - Akzent4 2 2 3 2" xfId="2740" xr:uid="{4145ECF9-C371-4EF0-95A5-C1C85235A4F8}"/>
    <cellStyle name="20 % - Akzent4 2 3" xfId="1596" xr:uid="{F1FBCC91-517D-47CB-BAF6-4483DCE4122E}"/>
    <cellStyle name="20 % - Akzent4 2 3 2" xfId="2307" xr:uid="{DE6B29C8-3D7C-4981-9E6C-31DE524FE6E0}"/>
    <cellStyle name="20 % - Akzent4 2 3 3" xfId="2470" xr:uid="{36A4DD4A-CD53-4019-A9AE-3A2A7A7748E4}"/>
    <cellStyle name="20 % - Akzent4 20" xfId="2721" xr:uid="{A2FB5F38-1566-4D98-B300-1BE822BC8BB5}"/>
    <cellStyle name="20 % - Akzent4 3" xfId="824" xr:uid="{9F073013-85CB-4FB2-B34B-98FC979F6C0E}"/>
    <cellStyle name="20 % - Akzent4 3 2" xfId="1280" xr:uid="{F6A8A7A3-7FDC-44BD-A1D9-C41831067AAE}"/>
    <cellStyle name="20 % - Akzent4 3 2 2" xfId="2072" xr:uid="{F470A931-9DA1-444E-A19A-89CE65FF5461}"/>
    <cellStyle name="20 % - Akzent4 3 2 3" xfId="1920" xr:uid="{3F72C4DC-0F78-4C77-998F-EB1EAC600601}"/>
    <cellStyle name="20 % - Akzent4 3 2 3 2" xfId="2749" xr:uid="{C199D454-3839-4838-AB45-7F146B6A83F4}"/>
    <cellStyle name="20 % - Akzent4 3 3" xfId="1597" xr:uid="{EB63154C-9022-4A51-94C0-81F2E88E6A6B}"/>
    <cellStyle name="20 % - Akzent4 3 3 2" xfId="2021" xr:uid="{1CEFE5CF-6320-4ABB-A8E8-FD4989BE12B4}"/>
    <cellStyle name="20 % - Akzent4 3 3 3" xfId="2471" xr:uid="{EEBA2AA3-3681-4FE3-A0F6-65178ABBF503}"/>
    <cellStyle name="20 % - Akzent4 4" xfId="825" xr:uid="{82C64629-1136-493A-A45E-689FFBB0AB7F}"/>
    <cellStyle name="20 % - Akzent4 4 2" xfId="1281" xr:uid="{FFDD7200-BD02-4C7A-B732-6E65495F738F}"/>
    <cellStyle name="20 % - Akzent4 5" xfId="826" xr:uid="{7CA63895-B4B1-47EF-B695-D276EF725621}"/>
    <cellStyle name="20 % - Akzent4 5 2" xfId="1282" xr:uid="{206AAD3D-C78C-4927-A99C-BF1D7F860AAD}"/>
    <cellStyle name="20 % - Akzent4 5 2 2" xfId="1283" xr:uid="{220090C3-08AB-48F3-A558-7AAA8CB6F7F0}"/>
    <cellStyle name="20 % - Akzent4 5 2 2 2" xfId="2192" xr:uid="{2916D037-FC11-401B-AC48-312C919D408E}"/>
    <cellStyle name="20 % - Akzent4 5 2 2 3" xfId="2649" xr:uid="{A18EB4A0-EE33-41C3-8733-C2D99C3E0985}"/>
    <cellStyle name="20 % - Akzent4 5 2 3" xfId="2073" xr:uid="{F99BD9FA-BD71-407F-B1FF-30704B6C926B}"/>
    <cellStyle name="20 % - Akzent4 5 2 4" xfId="1940" xr:uid="{DA780EFD-0546-4EC1-9118-51854949E1D4}"/>
    <cellStyle name="20 % - Akzent4 5 3" xfId="1284" xr:uid="{E67A800D-8998-4333-AEDC-761384D9492C}"/>
    <cellStyle name="20 % - Akzent4 5 3 2" xfId="2193" xr:uid="{F736AF9D-F26F-41BF-89D4-3E0FD0539591}"/>
    <cellStyle name="20 % - Akzent4 5 3 3" xfId="2650" xr:uid="{32BF41D9-5255-47AF-B460-34292BD32AE0}"/>
    <cellStyle name="20 % - Akzent4 6" xfId="928" xr:uid="{57A937C2-2AC9-489B-B7CB-D8AE2C07D577}"/>
    <cellStyle name="20 % - Akzent4 6 2" xfId="959" xr:uid="{EB8CCE54-6392-40E5-893C-3EFCDDE89664}"/>
    <cellStyle name="20 % - Akzent4 6 2 2" xfId="1285" xr:uid="{43D22C76-6C53-40D7-BAFE-DFADBE278F45}"/>
    <cellStyle name="20 % - Akzent4 6 2 2 2" xfId="2194" xr:uid="{F7CAC3C8-AC9E-4E67-9F19-AB944981DA2B}"/>
    <cellStyle name="20 % - Akzent4 6 2 2 3" xfId="2651" xr:uid="{329958CD-B38C-4248-868A-388129CC7906}"/>
    <cellStyle name="20 % - Akzent4 6 3" xfId="960" xr:uid="{85D32678-76B6-49A8-9E48-44B396BA3AF6}"/>
    <cellStyle name="20 % - Akzent4 6 3 2" xfId="1659" xr:uid="{BF8B0AFA-F52A-4A09-904B-F55B765DA300}"/>
    <cellStyle name="20 % - Akzent4 6 3 2 2" xfId="2195" xr:uid="{74F40DFD-0E95-4683-8A31-97B3F487C1CA}"/>
    <cellStyle name="20 % - Akzent4 6 3 2 3" xfId="2808" xr:uid="{D4AAAF21-ECE9-4072-857E-D6B4B9BC937F}"/>
    <cellStyle name="20 % - Akzent4 6 3 3" xfId="2322" xr:uid="{F3FE6107-6A13-4C86-B361-6A2A4D4E427A}"/>
    <cellStyle name="20 % - Akzent4 6 3 4" xfId="2652" xr:uid="{19014460-66BC-40F5-A2C4-6BEDB9B1E072}"/>
    <cellStyle name="20 % - Akzent4 6 4" xfId="1941" xr:uid="{5A8A126D-0346-4411-A8CA-2410B4371E7C}"/>
    <cellStyle name="20 % - Akzent4 6 4 2" xfId="2502" xr:uid="{68D0A80E-1088-4314-9838-DA6D1658DA1C}"/>
    <cellStyle name="20 % - Akzent4 7" xfId="961" xr:uid="{DFC9A952-D372-4BBE-A9B8-71265ADBF608}"/>
    <cellStyle name="20 % - Akzent4 7 2" xfId="1286" xr:uid="{F4FF5DCB-B82C-45A7-8B66-926DE17A9F44}"/>
    <cellStyle name="20 % - Akzent4 7 2 2" xfId="1287" xr:uid="{AD71BB8F-EEB7-483F-AC85-C838FE7C1AAE}"/>
    <cellStyle name="20 % - Akzent4 7 2 2 2" xfId="2196" xr:uid="{10CEE349-850B-4936-A5D8-2C286DD4A801}"/>
    <cellStyle name="20 % - Akzent4 7 2 2 3" xfId="2653" xr:uid="{2E73B739-0028-472B-AE9B-DA1E317B14A2}"/>
    <cellStyle name="20 % - Akzent4 7 2 3" xfId="1967" xr:uid="{D84188B5-9B4B-4C16-BAE6-10057315949B}"/>
    <cellStyle name="20 % - Akzent4 7 2 4" xfId="2551" xr:uid="{25DC4F3D-805E-4A48-A2E4-71BB2CF0AFC5}"/>
    <cellStyle name="20 % - Akzent4 7 3" xfId="1288" xr:uid="{E4080532-28D8-49A4-ABF0-5B9249B3A8F1}"/>
    <cellStyle name="20 % - Akzent4 7 3 2" xfId="2197" xr:uid="{82B0F7AC-D70F-42B9-B7F6-8A16BE45E329}"/>
    <cellStyle name="20 % - Akzent4 7 3 3" xfId="2654" xr:uid="{FE9654BB-7ED2-423E-A23A-EBB96E5DA730}"/>
    <cellStyle name="20 % - Akzent4 7 4" xfId="2309" xr:uid="{4AF2F73F-293D-4D4F-9A45-A534AA6A269A}"/>
    <cellStyle name="20 % - Akzent4 7 4 2" xfId="2503" xr:uid="{37C82CA4-004E-4809-8A0F-AE9E319A0FB0}"/>
    <cellStyle name="20 % - Akzent4 8" xfId="962" xr:uid="{C663568F-153B-455C-B069-4B8630A52F62}"/>
    <cellStyle name="20 % - Akzent4 8 2" xfId="1289" xr:uid="{5E807535-88A2-436C-9CF4-A646E74C52BE}"/>
    <cellStyle name="20 % - Akzent4 8 2 2" xfId="2074" xr:uid="{722816F5-8F48-475A-976F-BFE85F548D7A}"/>
    <cellStyle name="20 % - Akzent4 8 2 3" xfId="2552" xr:uid="{8442BC35-DE59-425B-BE06-B7FFB2D01120}"/>
    <cellStyle name="20 % - Akzent4 8 3" xfId="2036" xr:uid="{1FEA8D80-FFBD-49A4-A528-FF4721648B05}"/>
    <cellStyle name="20 % - Akzent4 8 3 2" xfId="2504" xr:uid="{551BF2F0-4586-432B-848E-228D9DD3843A}"/>
    <cellStyle name="20 % - Akzent4 9" xfId="1068" xr:uid="{F9008600-E2FE-473E-8471-EF246F149F6E}"/>
    <cellStyle name="20 % - Akzent4 9 2" xfId="1290" xr:uid="{355B9C29-96E9-4D59-A4B5-401E3991C20D}"/>
    <cellStyle name="20 % - Akzent4 9 2 2" xfId="2075" xr:uid="{7ECE5CF4-7398-4575-A872-8398C174F2FD}"/>
    <cellStyle name="20 % - Akzent4 9 2 2 2" xfId="2772" xr:uid="{54F9BDD3-5FD4-4B6A-9E16-91447015877F}"/>
    <cellStyle name="20 % - Akzent4 9 2 3" xfId="1968" xr:uid="{967EA9F7-3BC8-4F60-AE04-85347943A57E}"/>
    <cellStyle name="20 % - Akzent4 9 2 4" xfId="2553" xr:uid="{0FF929AD-75F6-4D05-B921-8060FCC459DD}"/>
    <cellStyle name="20 % - Akzent4 9 3" xfId="1818" xr:uid="{8039D947-2F81-44DB-8ADD-BACC3CB65925}"/>
    <cellStyle name="20 % - Akzent4 9 4" xfId="2402" xr:uid="{D1CA6A74-2A6A-4BBA-AAA4-DB0D81D4B4F9}"/>
    <cellStyle name="20 % - Akzent5" xfId="737" builtinId="46" customBuiltin="1"/>
    <cellStyle name="20 % - Akzent5 10" xfId="1069" xr:uid="{A1C77368-0305-462C-B7E9-9D1F2BA01DD1}"/>
    <cellStyle name="20 % - Akzent5 10 2" xfId="1291" xr:uid="{95626E3A-8611-475D-AE61-E28E965416AA}"/>
    <cellStyle name="20 % - Akzent5 10 2 2" xfId="2076" xr:uid="{87E94A14-3B30-4296-A734-1A8F01C83653}"/>
    <cellStyle name="20 % - Akzent5 10 2 3" xfId="2554" xr:uid="{B8B4EE40-288C-4041-A772-4B3E63D730BD}"/>
    <cellStyle name="20 % - Akzent5 10 3" xfId="1819" xr:uid="{1BFC985A-FDE2-4463-B390-3F4644586F6F}"/>
    <cellStyle name="20 % - Akzent5 10 4" xfId="2403" xr:uid="{F7D52DFE-998D-41A9-AEF3-7F45B2505BC0}"/>
    <cellStyle name="20 % - Akzent5 11" xfId="1070" xr:uid="{E4BE6D2D-DF84-4089-9D1B-742863D5898B}"/>
    <cellStyle name="20 % - Akzent5 11 2" xfId="1292" xr:uid="{0FCD88F5-F7D5-4D3F-A854-9DED70272BB7}"/>
    <cellStyle name="20 % - Akzent5 11 2 2" xfId="2077" xr:uid="{54749B2A-9DF0-4EC3-87CC-82357B840BCF}"/>
    <cellStyle name="20 % - Akzent5 11 2 2 2" xfId="2773" xr:uid="{A2FC2F49-2E33-44A0-BA7B-C9A159AA4230}"/>
    <cellStyle name="20 % - Akzent5 11 2 3" xfId="1997" xr:uid="{16912723-ED38-45DD-A226-770FEAB2D320}"/>
    <cellStyle name="20 % - Akzent5 11 2 4" xfId="2555" xr:uid="{D6A3FEC7-5804-4401-9804-636E3E28E036}"/>
    <cellStyle name="20 % - Akzent5 11 3" xfId="1820" xr:uid="{3EBF8F68-5093-4711-B2AA-538C8067D9E8}"/>
    <cellStyle name="20 % - Akzent5 11 4" xfId="2404" xr:uid="{A7A570D6-7563-4A6A-B1FF-889A0A2A8E2C}"/>
    <cellStyle name="20 % - Akzent5 12" xfId="1071" xr:uid="{8C2AFB75-E150-42F3-A36E-4DD6B0AB886A}"/>
    <cellStyle name="20 % - Akzent5 12 2" xfId="1293" xr:uid="{8E98FB4F-BD44-4558-87C8-195E926C3567}"/>
    <cellStyle name="20 % - Akzent5 12 3" xfId="1821" xr:uid="{2CE7C13C-0B87-47EB-BFAC-C319C0E323C7}"/>
    <cellStyle name="20 % - Akzent5 12 3 2" xfId="2340" xr:uid="{E6C54D32-72B5-458D-A211-2C43E9CC9C5C}"/>
    <cellStyle name="20 % - Akzent5 12 4" xfId="2405" xr:uid="{D7DDCCBC-2D0D-4CFE-9B00-636550DC2F6A}"/>
    <cellStyle name="20 % - Akzent5 13" xfId="1072" xr:uid="{075AEC73-6939-4CF2-AE8A-74D1E3F5A61B}"/>
    <cellStyle name="20 % - Akzent5 13 2" xfId="1294" xr:uid="{69720738-B000-49A9-95F0-F8137882BECF}"/>
    <cellStyle name="20 % - Akzent5 13 2 2" xfId="2151" xr:uid="{B17CD6C6-87D6-4694-ADA6-BAEF4CF6E226}"/>
    <cellStyle name="20 % - Akzent5 13 2 2 2" xfId="2795" xr:uid="{61422AAD-F797-46A2-9B3D-E7D41A9F3CA1}"/>
    <cellStyle name="20 % - Akzent5 13 2 3" xfId="1998" xr:uid="{EDBD12B1-DBC2-4F07-8868-81F125212D80}"/>
    <cellStyle name="20 % - Akzent5 13 2 4" xfId="2610" xr:uid="{9054FC4C-8065-4309-A4DD-7ABA7FA9B865}"/>
    <cellStyle name="20 % - Akzent5 13 3" xfId="1630" xr:uid="{909C55CC-0962-4621-9F9C-2CC1CD80E3D6}"/>
    <cellStyle name="20 % - Akzent5 13 4" xfId="1822" xr:uid="{83DCB211-E0BD-489E-B4F7-393392024933}"/>
    <cellStyle name="20 % - Akzent5 13 5" xfId="2406" xr:uid="{592314CE-9B50-434D-ACE5-46A063A440BB}"/>
    <cellStyle name="20 % - Akzent5 14" xfId="1073" xr:uid="{ECA9C094-82A3-48EB-9403-3E7C95637587}"/>
    <cellStyle name="20 % - Akzent5 14 2" xfId="1295" xr:uid="{8F136484-41B3-4FC3-BC52-579CCEBA2562}"/>
    <cellStyle name="20 % - Akzent5 14 2 2" xfId="2152" xr:uid="{6BDB7ECA-505A-41C3-80BD-CE4589FEBA65}"/>
    <cellStyle name="20 % - Akzent5 14 2 3" xfId="2611" xr:uid="{D5733BE6-E977-4C65-96D9-8C1A225103E8}"/>
    <cellStyle name="20 % - Akzent5 14 3" xfId="1631" xr:uid="{30B57910-CD80-42B0-9496-5B88A905AD73}"/>
    <cellStyle name="20 % - Akzent5 14 4" xfId="1823" xr:uid="{8040907D-F1C6-4EAA-90D6-B4AC8FFCB8CD}"/>
    <cellStyle name="20 % - Akzent5 14 5" xfId="2407" xr:uid="{CDAE5C4F-B4C6-4C1F-9624-1A84A9A45018}"/>
    <cellStyle name="20 % - Akzent5 15" xfId="1176" xr:uid="{4A3B6D94-293B-461D-8F75-C410689910B9}"/>
    <cellStyle name="20 % - Akzent5 15 2" xfId="1296" xr:uid="{E9843557-12FB-49EF-AA14-2573B14F34A9}"/>
    <cellStyle name="20 % - Akzent5 16" xfId="1177" xr:uid="{905CF9A0-ECDA-4458-AD6F-5F3F0F001911}"/>
    <cellStyle name="20 % - Akzent5 17" xfId="1297" xr:uid="{699F079A-8C1F-4114-93A8-6DA050E8B7C9}"/>
    <cellStyle name="20 % - Akzent5 18" xfId="1581" xr:uid="{FDBDFB65-06CC-4692-A0AF-D289EAE09348}"/>
    <cellStyle name="20 % - Akzent5 19" xfId="1897" xr:uid="{6C56C1EE-7AFF-4683-86DC-F846F76B1426}"/>
    <cellStyle name="20 % - Akzent5 2" xfId="796" xr:uid="{ED9FF462-6005-4649-B6FA-C66FA0E462A9}"/>
    <cellStyle name="20 % - Akzent5 2 2" xfId="827" xr:uid="{A574568F-5DD2-438A-B4F0-7E9BFF24387D}"/>
    <cellStyle name="20 % - Akzent5 2 2 2" xfId="2078" xr:uid="{41D530F7-E462-481A-86A9-D0D956E1A35C}"/>
    <cellStyle name="20 % - Akzent5 2 2 3" xfId="1912" xr:uid="{00A647DB-F354-4C28-BAA9-A5DC8723F39A}"/>
    <cellStyle name="20 % - Akzent5 2 2 3 2" xfId="2742" xr:uid="{AD8CE2F7-EA5E-42FE-8E30-87634A693840}"/>
    <cellStyle name="20 % - Akzent5 2 3" xfId="1598" xr:uid="{6CB32EC2-DC19-414B-A897-996BC45221FD}"/>
    <cellStyle name="20 % - Akzent5 2 3 2" xfId="2003" xr:uid="{C62B38A2-757D-4795-92DE-562FFF6EB785}"/>
    <cellStyle name="20 % - Akzent5 2 3 3" xfId="2472" xr:uid="{DF9E8A2C-8D27-4D0D-973B-677067B375B4}"/>
    <cellStyle name="20 % - Akzent5 20" xfId="2723" xr:uid="{3815BE56-915B-4610-B0FF-479F2C1878C9}"/>
    <cellStyle name="20 % - Akzent5 3" xfId="828" xr:uid="{193FA7E9-8258-437A-BD17-938070C4D0A8}"/>
    <cellStyle name="20 % - Akzent5 3 2" xfId="1298" xr:uid="{B1D1B99B-3F1B-4518-B17D-E18444B48603}"/>
    <cellStyle name="20 % - Akzent5 3 2 2" xfId="2079" xr:uid="{D403E935-2377-4CA6-BDDE-E1BA329DD97C}"/>
    <cellStyle name="20 % - Akzent5 3 2 3" xfId="1921" xr:uid="{038BDBE3-0C47-40AD-B157-8026CC9CD0B0}"/>
    <cellStyle name="20 % - Akzent5 3 2 3 2" xfId="2750" xr:uid="{58EA4CF5-F09E-4524-A4CA-EE197646201A}"/>
    <cellStyle name="20 % - Akzent5 3 3" xfId="1599" xr:uid="{316824F5-D0C3-432E-86E8-7D08BB4CF839}"/>
    <cellStyle name="20 % - Akzent5 3 3 2" xfId="1785" xr:uid="{7A9207C7-0612-4B34-B20D-424F322A65DC}"/>
    <cellStyle name="20 % - Akzent5 3 3 3" xfId="2473" xr:uid="{53827A68-28C5-4802-BE54-EBAEC7BECF15}"/>
    <cellStyle name="20 % - Akzent5 4" xfId="829" xr:uid="{8AB18129-8C51-4A60-A14D-C9F1D0A1A139}"/>
    <cellStyle name="20 % - Akzent5 4 2" xfId="1299" xr:uid="{069E8928-7737-4A76-8CC8-FE31F2E8EBCF}"/>
    <cellStyle name="20 % - Akzent5 5" xfId="830" xr:uid="{C4574C6D-E657-4DEB-BB20-6803034D5DCE}"/>
    <cellStyle name="20 % - Akzent5 5 2" xfId="1300" xr:uid="{727EDFFC-69B9-434A-A05F-AD8622647CDB}"/>
    <cellStyle name="20 % - Akzent5 5 2 2" xfId="1301" xr:uid="{B8F89BB5-5785-401D-8C35-15513BDA2814}"/>
    <cellStyle name="20 % - Akzent5 5 2 2 2" xfId="2198" xr:uid="{36895DC3-087A-4EB3-AC62-371BE6A0D095}"/>
    <cellStyle name="20 % - Akzent5 5 2 2 3" xfId="2655" xr:uid="{C4D668B8-38E3-419D-BD7B-B285C13AF705}"/>
    <cellStyle name="20 % - Akzent5 5 2 3" xfId="2080" xr:uid="{6FE9EA4F-1A8D-45E4-B3FC-CF4368133961}"/>
    <cellStyle name="20 % - Akzent5 5 2 4" xfId="1942" xr:uid="{935D4BD6-39E3-473B-965F-A24223B26FB4}"/>
    <cellStyle name="20 % - Akzent5 5 3" xfId="1302" xr:uid="{F68FB367-65A8-41BA-8C4C-4BF1DE5B3857}"/>
    <cellStyle name="20 % - Akzent5 5 3 2" xfId="2199" xr:uid="{2ABD9A72-D3E4-4E4E-B148-83B75315EB5C}"/>
    <cellStyle name="20 % - Akzent5 5 3 3" xfId="2656" xr:uid="{50AE3C1A-D317-4806-BC2E-0565D75735CA}"/>
    <cellStyle name="20 % - Akzent5 6" xfId="932" xr:uid="{8385B537-55AB-4C65-9318-46903399D3FC}"/>
    <cellStyle name="20 % - Akzent5 6 2" xfId="963" xr:uid="{D5885EE3-A3FA-422D-A7EE-261E94CA29C4}"/>
    <cellStyle name="20 % - Akzent5 6 2 2" xfId="1303" xr:uid="{8EC8DFFB-63AB-4448-B768-11705AD1DA8B}"/>
    <cellStyle name="20 % - Akzent5 6 2 2 2" xfId="2200" xr:uid="{8924C8EB-5181-4498-B867-A38FBEFC9022}"/>
    <cellStyle name="20 % - Akzent5 6 2 2 3" xfId="2657" xr:uid="{ECB3AE6B-1F0A-4567-8EC2-212281D6AB2F}"/>
    <cellStyle name="20 % - Akzent5 6 3" xfId="964" xr:uid="{DB2CC6BA-D504-4240-BA6B-E6A809D6EE4B}"/>
    <cellStyle name="20 % - Akzent5 6 3 2" xfId="1660" xr:uid="{88453342-9902-4597-AF5E-F35742692B47}"/>
    <cellStyle name="20 % - Akzent5 6 3 2 2" xfId="2201" xr:uid="{75F4D030-9605-4B07-9985-F7B1B96DA264}"/>
    <cellStyle name="20 % - Akzent5 6 3 2 3" xfId="2809" xr:uid="{C6E332CF-11CD-4BAD-A0B3-4D2B2DB8518F}"/>
    <cellStyle name="20 % - Akzent5 6 3 3" xfId="1792" xr:uid="{8EFD1043-C496-4B58-A6A4-986EFD9A45C5}"/>
    <cellStyle name="20 % - Akzent5 6 3 4" xfId="2658" xr:uid="{07FFCD9F-0794-4112-9516-9A337BDC5C1A}"/>
    <cellStyle name="20 % - Akzent5 6 4" xfId="1943" xr:uid="{F9DD24DD-AE05-4AB0-80DC-A038A9AF974B}"/>
    <cellStyle name="20 % - Akzent5 6 4 2" xfId="2505" xr:uid="{F3E76C65-CA08-411B-89F0-1C0E3B0A63A5}"/>
    <cellStyle name="20 % - Akzent5 7" xfId="965" xr:uid="{9305BE99-5EEC-49C9-9C6A-E15C395D4ABD}"/>
    <cellStyle name="20 % - Akzent5 7 2" xfId="1304" xr:uid="{E50C8688-5A0B-4936-93D6-CF6D99ABF560}"/>
    <cellStyle name="20 % - Akzent5 7 2 2" xfId="1305" xr:uid="{C8B7218E-392A-423B-BED2-A008EB065393}"/>
    <cellStyle name="20 % - Akzent5 7 2 2 2" xfId="2202" xr:uid="{7ACDC483-C197-4285-B502-97B93D7BF046}"/>
    <cellStyle name="20 % - Akzent5 7 2 2 3" xfId="2659" xr:uid="{5C04CAA2-386E-4E2B-B63B-BE0ED2FB69CE}"/>
    <cellStyle name="20 % - Akzent5 7 2 3" xfId="1969" xr:uid="{FBCCF158-DCED-43EF-8116-0F05A8DD7DF6}"/>
    <cellStyle name="20 % - Akzent5 7 2 4" xfId="2556" xr:uid="{AFCEDC4D-ECB0-40E4-9AAA-FCEEBFDC5D00}"/>
    <cellStyle name="20 % - Akzent5 7 3" xfId="1306" xr:uid="{7BD51596-AB1C-409E-864A-1A78279B43ED}"/>
    <cellStyle name="20 % - Akzent5 7 3 2" xfId="2203" xr:uid="{6554BFD8-9D8E-46E3-BA4C-60AD1D7F2EB3}"/>
    <cellStyle name="20 % - Akzent5 7 3 3" xfId="2660" xr:uid="{ECD7F9E9-1564-4D03-8E4C-8EAC79DF32DB}"/>
    <cellStyle name="20 % - Akzent5 7 4" xfId="1779" xr:uid="{CBB6FC88-6A01-43AB-A968-92A47431BA3F}"/>
    <cellStyle name="20 % - Akzent5 7 4 2" xfId="2506" xr:uid="{426E42AA-C922-4769-BAC4-160C3D635912}"/>
    <cellStyle name="20 % - Akzent5 8" xfId="966" xr:uid="{4ED81134-A9B7-4719-9CB0-9ECD64552F39}"/>
    <cellStyle name="20 % - Akzent5 8 2" xfId="1307" xr:uid="{7554A8D7-171E-4FC9-954B-668A418DCA28}"/>
    <cellStyle name="20 % - Akzent5 8 2 2" xfId="2081" xr:uid="{26EB1FBF-0BF1-4C34-9890-AB2F6809EC1F}"/>
    <cellStyle name="20 % - Akzent5 8 2 3" xfId="2557" xr:uid="{E3EE9E69-1F01-4D41-91C9-4484F5547762}"/>
    <cellStyle name="20 % - Akzent5 8 3" xfId="2037" xr:uid="{80196974-F949-4D0F-81E3-EE11998ED10B}"/>
    <cellStyle name="20 % - Akzent5 8 3 2" xfId="2507" xr:uid="{266176A8-41AC-42EE-8853-0DD6B59437FE}"/>
    <cellStyle name="20 % - Akzent5 9" xfId="1074" xr:uid="{5D2C6BDE-8F2F-43E1-AA49-91949008CCC6}"/>
    <cellStyle name="20 % - Akzent5 9 2" xfId="1308" xr:uid="{EEDE1412-228C-4CC3-BB32-8631B14A144C}"/>
    <cellStyle name="20 % - Akzent5 9 2 2" xfId="2082" xr:uid="{C0C24ECE-5D9E-4E84-8FAC-7331C77FEE0E}"/>
    <cellStyle name="20 % - Akzent5 9 2 2 2" xfId="2774" xr:uid="{B12B5557-41FF-4149-A948-7A4A263FFB4A}"/>
    <cellStyle name="20 % - Akzent5 9 2 3" xfId="1970" xr:uid="{0CF2EFDE-484B-4C94-A346-0C85D7DE36A2}"/>
    <cellStyle name="20 % - Akzent5 9 2 4" xfId="2558" xr:uid="{CA9B2FF5-610A-42A2-9E6A-6FDAF6CF36F5}"/>
    <cellStyle name="20 % - Akzent5 9 3" xfId="1824" xr:uid="{4BFE5708-3E72-45D3-B2C8-7D2D1CC1A8D7}"/>
    <cellStyle name="20 % - Akzent5 9 4" xfId="2408" xr:uid="{A5FAF270-5C9B-4D0E-A082-E372D8446464}"/>
    <cellStyle name="20 % - Akzent6" xfId="740" builtinId="50" customBuiltin="1"/>
    <cellStyle name="20 % - Akzent6 10" xfId="1075" xr:uid="{B048A713-327D-4A54-961B-98DAB41AEB1F}"/>
    <cellStyle name="20 % - Akzent6 10 2" xfId="1309" xr:uid="{1E99FD16-3360-4DEF-A3B0-580BC67EF2C5}"/>
    <cellStyle name="20 % - Akzent6 10 2 2" xfId="2083" xr:uid="{6A76206B-7283-44E6-95B9-F36217FA015D}"/>
    <cellStyle name="20 % - Akzent6 10 2 3" xfId="2559" xr:uid="{04315A18-3516-43BA-A0E1-472A4421DBA9}"/>
    <cellStyle name="20 % - Akzent6 10 3" xfId="1825" xr:uid="{B3A92A5E-5407-45BC-B8E2-F1F3CF44BA85}"/>
    <cellStyle name="20 % - Akzent6 10 4" xfId="2409" xr:uid="{6462CCFD-5CE9-491E-8123-06C2A223481F}"/>
    <cellStyle name="20 % - Akzent6 11" xfId="1076" xr:uid="{E0879237-98CB-44BF-BDA4-611C2BC0AD31}"/>
    <cellStyle name="20 % - Akzent6 11 2" xfId="1310" xr:uid="{A287FE8B-6076-4B25-B76C-8765EA3B337B}"/>
    <cellStyle name="20 % - Akzent6 11 2 2" xfId="2084" xr:uid="{AA86045C-448A-4234-8EB2-3C3BD5E36E97}"/>
    <cellStyle name="20 % - Akzent6 11 2 2 2" xfId="2775" xr:uid="{163DB2D5-5AE7-4B12-BE29-0BE445B88E8C}"/>
    <cellStyle name="20 % - Akzent6 11 2 3" xfId="1999" xr:uid="{0578D2FA-B8C5-4ED3-AD65-C71FF0D054A9}"/>
    <cellStyle name="20 % - Akzent6 11 2 4" xfId="2560" xr:uid="{03C47FAB-9586-46CB-81BB-1059EF979806}"/>
    <cellStyle name="20 % - Akzent6 11 3" xfId="1826" xr:uid="{0840B40C-DABF-4185-81B6-8AC2BCCF5BEE}"/>
    <cellStyle name="20 % - Akzent6 11 4" xfId="2410" xr:uid="{B2F6D053-BB37-4D8F-900D-148A4F73E6A8}"/>
    <cellStyle name="20 % - Akzent6 12" xfId="1077" xr:uid="{A791DEC9-BB36-4B93-B8F0-0DF394FD6DC3}"/>
    <cellStyle name="20 % - Akzent6 12 2" xfId="1311" xr:uid="{9C560E1F-C7A5-4747-AE8C-46B1883BE4BE}"/>
    <cellStyle name="20 % - Akzent6 12 3" xfId="1827" xr:uid="{181EC7D3-8E64-4940-A80A-81869458C38B}"/>
    <cellStyle name="20 % - Akzent6 12 3 2" xfId="2339" xr:uid="{9F9AC4EE-0125-4D02-8F38-9DE7D69B92F7}"/>
    <cellStyle name="20 % - Akzent6 12 4" xfId="2411" xr:uid="{49D2E1E1-CC3C-4765-8253-CC46766B74E8}"/>
    <cellStyle name="20 % - Akzent6 13" xfId="1078" xr:uid="{5EEA6CEA-EEB6-43AF-BD44-559EA7EF0042}"/>
    <cellStyle name="20 % - Akzent6 13 2" xfId="1312" xr:uid="{52B1F075-73BB-40A3-A0D5-80714669D4D6}"/>
    <cellStyle name="20 % - Akzent6 13 2 2" xfId="2153" xr:uid="{35C7C766-203F-4719-BE7B-E352F0EAB607}"/>
    <cellStyle name="20 % - Akzent6 13 2 2 2" xfId="2796" xr:uid="{4F7B2E93-C58E-4472-A9FC-D37F2D89C75E}"/>
    <cellStyle name="20 % - Akzent6 13 2 3" xfId="2001" xr:uid="{DD014368-8732-4F39-B0DC-1CF2BC4DE53B}"/>
    <cellStyle name="20 % - Akzent6 13 2 4" xfId="2612" xr:uid="{E5932F06-0AAD-4344-BD62-5509F8740AB6}"/>
    <cellStyle name="20 % - Akzent6 13 3" xfId="1632" xr:uid="{1063321E-102C-4ABD-AEE4-195C61F62763}"/>
    <cellStyle name="20 % - Akzent6 13 4" xfId="1828" xr:uid="{2038228B-BB22-4A6B-8160-68FC2A63FEE7}"/>
    <cellStyle name="20 % - Akzent6 13 5" xfId="2412" xr:uid="{03290663-D6A0-440C-B9D1-8B581051DAA3}"/>
    <cellStyle name="20 % - Akzent6 14" xfId="1079" xr:uid="{D968E9A8-7E19-4E90-B757-353B55ACEA4E}"/>
    <cellStyle name="20 % - Akzent6 14 2" xfId="1313" xr:uid="{604D34F8-A0D8-4B6D-99C1-9E09B0493301}"/>
    <cellStyle name="20 % - Akzent6 14 2 2" xfId="2154" xr:uid="{6C525B31-6183-424B-BE3D-52BDCC664216}"/>
    <cellStyle name="20 % - Akzent6 14 2 3" xfId="2613" xr:uid="{2BBA7E80-144D-49B8-8517-5AC166FB9213}"/>
    <cellStyle name="20 % - Akzent6 14 3" xfId="1633" xr:uid="{73416BF5-6AF9-43E4-9118-F49AB22513B2}"/>
    <cellStyle name="20 % - Akzent6 14 4" xfId="1829" xr:uid="{DBF77065-4892-4573-AC74-881BD4466297}"/>
    <cellStyle name="20 % - Akzent6 14 5" xfId="2413" xr:uid="{09A15777-DC0B-47CC-815F-E1860AD16A32}"/>
    <cellStyle name="20 % - Akzent6 15" xfId="1178" xr:uid="{FEBD4E63-7F9E-457F-ABDF-F6F2DF1668FF}"/>
    <cellStyle name="20 % - Akzent6 15 2" xfId="1314" xr:uid="{43C768CB-916C-4E22-BEBD-DE9FF7CC9717}"/>
    <cellStyle name="20 % - Akzent6 16" xfId="1179" xr:uid="{4B16F161-73D7-4765-90C1-843088A77CBC}"/>
    <cellStyle name="20 % - Akzent6 17" xfId="1315" xr:uid="{E13C319E-8A3E-4454-8ACB-934E0EEA8E64}"/>
    <cellStyle name="20 % - Akzent6 18" xfId="1585" xr:uid="{136A9D4E-E53E-4751-9A3B-24470955899D}"/>
    <cellStyle name="20 % - Akzent6 19" xfId="1899" xr:uid="{4683207C-80FA-4D72-8BAF-530E15724734}"/>
    <cellStyle name="20 % - Akzent6 2" xfId="800" xr:uid="{D4472F18-D9D6-48BC-AC0C-796FA1D2BF5B}"/>
    <cellStyle name="20 % - Akzent6 2 2" xfId="831" xr:uid="{B4735F9C-0E63-4D17-B418-4D8E6C8CB692}"/>
    <cellStyle name="20 % - Akzent6 2 2 2" xfId="2085" xr:uid="{DD6A9C7F-1271-4D26-B695-C34487AF378C}"/>
    <cellStyle name="20 % - Akzent6 2 2 3" xfId="1914" xr:uid="{C201F8D4-48D9-49D3-B449-7A52456B385D}"/>
    <cellStyle name="20 % - Akzent6 2 2 3 2" xfId="2744" xr:uid="{A0259DDF-56D6-42CC-9A5F-400A236E731C}"/>
    <cellStyle name="20 % - Akzent6 2 3" xfId="1600" xr:uid="{95CE1461-5A77-4CE8-996B-D0716B278E2C}"/>
    <cellStyle name="20 % - Akzent6 2 3 2" xfId="1775" xr:uid="{6E4FA024-ADDC-48D1-83D4-89093F06C6F5}"/>
    <cellStyle name="20 % - Akzent6 2 3 3" xfId="2474" xr:uid="{F6E3FD46-C50F-462C-8E19-305B9653DC3A}"/>
    <cellStyle name="20 % - Akzent6 20" xfId="2725" xr:uid="{D97A4CDC-B30A-4C79-940D-51EBC8B1123C}"/>
    <cellStyle name="20 % - Akzent6 3" xfId="832" xr:uid="{804F7351-589B-412D-AE31-DFB42E020358}"/>
    <cellStyle name="20 % - Akzent6 3 2" xfId="1316" xr:uid="{671D0A4F-C13A-49A5-89A0-4746384624C0}"/>
    <cellStyle name="20 % - Akzent6 3 2 2" xfId="2086" xr:uid="{271D5B89-52C1-4951-BF5C-0509E4755C58}"/>
    <cellStyle name="20 % - Akzent6 3 2 3" xfId="1922" xr:uid="{1474ABC5-09F7-477C-BA43-301BAAFE061E}"/>
    <cellStyle name="20 % - Akzent6 3 2 3 2" xfId="2751" xr:uid="{1338000B-E8E7-4978-8B4B-97C28D57D6C4}"/>
    <cellStyle name="20 % - Akzent6 3 3" xfId="1601" xr:uid="{72008027-884C-44F0-81FC-EBDEDCE520EB}"/>
    <cellStyle name="20 % - Akzent6 3 3 2" xfId="2019" xr:uid="{1CFBC3F4-82C6-4CEF-AED4-CECD2844DBDB}"/>
    <cellStyle name="20 % - Akzent6 3 3 3" xfId="2475" xr:uid="{344D817A-0081-4FB3-8627-A426DA59829A}"/>
    <cellStyle name="20 % - Akzent6 4" xfId="833" xr:uid="{5010A41A-C476-4202-A359-4D857688CB9F}"/>
    <cellStyle name="20 % - Akzent6 4 2" xfId="1317" xr:uid="{17445D0A-9150-43D3-95B7-FE2C8893A5DD}"/>
    <cellStyle name="20 % - Akzent6 5" xfId="834" xr:uid="{8335B00C-E57A-4873-A8DF-EDF29561C026}"/>
    <cellStyle name="20 % - Akzent6 5 2" xfId="1318" xr:uid="{ACDA0E2F-0463-453D-BC00-AEC56E12DF3E}"/>
    <cellStyle name="20 % - Akzent6 5 2 2" xfId="1319" xr:uid="{82E02D52-6861-4BE7-B298-DCAE6F4EE8D7}"/>
    <cellStyle name="20 % - Akzent6 5 2 2 2" xfId="2204" xr:uid="{134707C3-3945-4383-938D-42691B3C74E0}"/>
    <cellStyle name="20 % - Akzent6 5 2 2 3" xfId="2661" xr:uid="{2D9EF1CC-A46C-4622-AB39-05E068ADEFA7}"/>
    <cellStyle name="20 % - Akzent6 5 2 3" xfId="2087" xr:uid="{B22DEE6B-0048-418E-94A9-AD02E9493114}"/>
    <cellStyle name="20 % - Akzent6 5 2 4" xfId="1944" xr:uid="{E4FB8B88-3442-414F-8721-CD3658149515}"/>
    <cellStyle name="20 % - Akzent6 5 3" xfId="1320" xr:uid="{0301E403-8146-48EC-A71E-263F6F2F714A}"/>
    <cellStyle name="20 % - Akzent6 5 3 2" xfId="2205" xr:uid="{91AB9F88-C2BC-458D-A912-CBB020EBA920}"/>
    <cellStyle name="20 % - Akzent6 5 3 3" xfId="2662" xr:uid="{DE8EEBB0-D160-458C-B8D8-5DA5D45D3610}"/>
    <cellStyle name="20 % - Akzent6 6" xfId="936" xr:uid="{33ECE1A4-4422-4903-A316-053B8333B44F}"/>
    <cellStyle name="20 % - Akzent6 6 2" xfId="967" xr:uid="{116F62DF-2AFC-4402-9EED-275E558F2E07}"/>
    <cellStyle name="20 % - Akzent6 6 2 2" xfId="1321" xr:uid="{FC5DFA65-0BD4-4991-9193-7438E2E0E8BE}"/>
    <cellStyle name="20 % - Akzent6 6 2 2 2" xfId="2206" xr:uid="{0FE91D5C-23D5-4E4E-8799-7019F227C2F8}"/>
    <cellStyle name="20 % - Akzent6 6 2 2 3" xfId="2663" xr:uid="{843C6621-8E40-462B-83D1-0310351F70BD}"/>
    <cellStyle name="20 % - Akzent6 6 3" xfId="968" xr:uid="{55DEDB65-8888-49EE-8838-40A3B628A622}"/>
    <cellStyle name="20 % - Akzent6 6 3 2" xfId="1661" xr:uid="{4692F76A-5AA5-454F-8A62-5DEB3CE248D4}"/>
    <cellStyle name="20 % - Akzent6 6 3 2 2" xfId="2207" xr:uid="{E8862E93-90C2-4E09-B58D-A042E1E21FCE}"/>
    <cellStyle name="20 % - Akzent6 6 3 2 3" xfId="2810" xr:uid="{D1E90365-92D9-4E95-8C4E-0213FA263A2B}"/>
    <cellStyle name="20 % - Akzent6 6 3 3" xfId="1988" xr:uid="{F73F6638-7CA3-433F-B6CB-D3EA1DB75928}"/>
    <cellStyle name="20 % - Akzent6 6 3 4" xfId="2664" xr:uid="{60CA2CB2-F896-4125-A6A5-1241E29048FE}"/>
    <cellStyle name="20 % - Akzent6 6 4" xfId="1945" xr:uid="{3AE31510-847F-4065-A153-EEF6A4C5FF33}"/>
    <cellStyle name="20 % - Akzent6 6 4 2" xfId="2508" xr:uid="{997ADD1E-3559-4CED-AD13-C9B2FCD998D3}"/>
    <cellStyle name="20 % - Akzent6 7" xfId="969" xr:uid="{CE146C14-C64C-473D-AF14-EFB2040D6BF1}"/>
    <cellStyle name="20 % - Akzent6 7 2" xfId="1322" xr:uid="{F0C17743-146F-4FD5-906B-64C78909BD2C}"/>
    <cellStyle name="20 % - Akzent6 7 2 2" xfId="1323" xr:uid="{C20F6C7A-FDA7-4F14-8FE8-E3DBBD6C5745}"/>
    <cellStyle name="20 % - Akzent6 7 2 2 2" xfId="2208" xr:uid="{16404604-0A54-401A-BDD6-684EEC1C897F}"/>
    <cellStyle name="20 % - Akzent6 7 2 2 3" xfId="2665" xr:uid="{6853DC63-D3C5-4415-AC22-AE07FF216E15}"/>
    <cellStyle name="20 % - Akzent6 7 2 3" xfId="1971" xr:uid="{8F81F473-F410-46C2-A23C-E84149C5C6AE}"/>
    <cellStyle name="20 % - Akzent6 7 2 4" xfId="2561" xr:uid="{D31D2E3E-E3AE-451C-BE30-A6B56F11BF34}"/>
    <cellStyle name="20 % - Akzent6 7 3" xfId="1324" xr:uid="{C6237D14-4BA4-41E9-A0F3-F97B91667830}"/>
    <cellStyle name="20 % - Akzent6 7 3 2" xfId="2209" xr:uid="{16D2D8C3-A446-4BD4-B463-0AD764891128}"/>
    <cellStyle name="20 % - Akzent6 7 3 3" xfId="2666" xr:uid="{D5AAF59C-69BD-4EB0-A0F0-7E7BCE32A425}"/>
    <cellStyle name="20 % - Akzent6 7 4" xfId="2324" xr:uid="{D797554F-6BF7-4689-A115-88E4363EC30E}"/>
    <cellStyle name="20 % - Akzent6 7 4 2" xfId="2509" xr:uid="{E20E3185-DF98-495E-B8BB-9AB7467C2D45}"/>
    <cellStyle name="20 % - Akzent6 8" xfId="970" xr:uid="{B01161D9-B89B-4D90-B686-74759FFEE1CA}"/>
    <cellStyle name="20 % - Akzent6 8 2" xfId="1325" xr:uid="{6EFC4589-BE9B-4656-98C6-10669D94B40A}"/>
    <cellStyle name="20 % - Akzent6 8 2 2" xfId="2088" xr:uid="{9F6D2666-0D25-4273-A317-1FE52487CD24}"/>
    <cellStyle name="20 % - Akzent6 8 2 3" xfId="2562" xr:uid="{268A10F5-EB71-4BFC-8419-C97A4529F51F}"/>
    <cellStyle name="20 % - Akzent6 8 3" xfId="2038" xr:uid="{4C362FAB-5113-4A8C-8834-1D251B2B47ED}"/>
    <cellStyle name="20 % - Akzent6 8 3 2" xfId="2510" xr:uid="{6B89020F-D154-41BB-AE4E-E25903AFA36E}"/>
    <cellStyle name="20 % - Akzent6 9" xfId="1080" xr:uid="{91FD569C-E6BE-4941-A259-C3441C92AB71}"/>
    <cellStyle name="20 % - Akzent6 9 2" xfId="1326" xr:uid="{D623424B-C944-47CA-A8C0-EE2034155706}"/>
    <cellStyle name="20 % - Akzent6 9 2 2" xfId="2089" xr:uid="{EBE0454F-0E0E-4E76-9AE4-FA4FB9EEB928}"/>
    <cellStyle name="20 % - Akzent6 9 2 2 2" xfId="2776" xr:uid="{8FDDFB23-7F16-41A1-88D1-FCBE8EDF02C4}"/>
    <cellStyle name="20 % - Akzent6 9 2 3" xfId="1972" xr:uid="{054F1226-9E87-430D-9819-03F21E6FBCC9}"/>
    <cellStyle name="20 % - Akzent6 9 2 4" xfId="2563" xr:uid="{E30B32D0-1CB1-474E-9C02-37A3E74E7FB0}"/>
    <cellStyle name="20 % - Akzent6 9 3" xfId="1830" xr:uid="{F844524C-85DC-425D-8C1B-2BC70EFEC277}"/>
    <cellStyle name="20 % - Akzent6 9 4" xfId="2414" xr:uid="{66E5334D-9559-4121-AE6D-5EC4ACECB74B}"/>
    <cellStyle name="20% - Akzent1" xfId="1180" xr:uid="{EE55E6DF-0892-4C1E-A34E-DE967CD53B4B}"/>
    <cellStyle name="20% - Akzent2" xfId="1181" xr:uid="{9C7BE586-7CF7-4067-B5E0-4967A8C1335C}"/>
    <cellStyle name="20% - Akzent3" xfId="1182" xr:uid="{4712A1E6-1994-44C9-9DD9-BA732E1B8044}"/>
    <cellStyle name="20% - Akzent4" xfId="1183" xr:uid="{C2197D79-64FD-4E2E-B445-D1CDE37CD736}"/>
    <cellStyle name="20% - Akzent5" xfId="1184" xr:uid="{730FABD4-128A-4D19-A74C-5438C0D14063}"/>
    <cellStyle name="20% - Akzent6" xfId="1185" xr:uid="{46F5981F-C52E-499C-BEB8-0D315ACDB171}"/>
    <cellStyle name="40 % - Akzent1" xfId="726" builtinId="31" customBuiltin="1"/>
    <cellStyle name="40 % - Akzent1 10" xfId="1081" xr:uid="{4891F9CF-EA29-429C-B238-5BC46BA6B125}"/>
    <cellStyle name="40 % - Akzent1 10 2" xfId="1327" xr:uid="{0751E2AA-9FDA-4910-BA47-152B0414B9DC}"/>
    <cellStyle name="40 % - Akzent1 10 2 2" xfId="2090" xr:uid="{A9551A0F-5952-4E6D-A5E9-AC423FC45D6C}"/>
    <cellStyle name="40 % - Akzent1 10 2 3" xfId="2564" xr:uid="{D07995F9-E971-4DD5-A5AE-9BA18FB5D822}"/>
    <cellStyle name="40 % - Akzent1 10 3" xfId="1831" xr:uid="{3B55D794-3EC7-406B-AAF6-DF7D93985B60}"/>
    <cellStyle name="40 % - Akzent1 10 4" xfId="2415" xr:uid="{559EFFD7-59AA-41E1-BABF-197CFBEE17BE}"/>
    <cellStyle name="40 % - Akzent1 11" xfId="1082" xr:uid="{CB0C3BB6-112A-425D-893B-AD6027670BF0}"/>
    <cellStyle name="40 % - Akzent1 11 2" xfId="1328" xr:uid="{2FD4BA66-0921-4B66-8DCD-51B7333EDE22}"/>
    <cellStyle name="40 % - Akzent1 11 2 2" xfId="2091" xr:uid="{00252A0D-73E1-491C-9F86-4176A5503DBF}"/>
    <cellStyle name="40 % - Akzent1 11 2 2 2" xfId="2777" xr:uid="{EC7609F5-F8F3-496E-BB72-CAF2F2ED4305}"/>
    <cellStyle name="40 % - Akzent1 11 2 3" xfId="2002" xr:uid="{E92179CE-33AD-4DD9-BB50-0CA9BC485CE0}"/>
    <cellStyle name="40 % - Akzent1 11 2 4" xfId="2565" xr:uid="{3A84252F-8BB2-4DB2-AE34-31973E25E596}"/>
    <cellStyle name="40 % - Akzent1 11 3" xfId="1832" xr:uid="{580BCAF7-9D92-4871-A697-2142D6FE382F}"/>
    <cellStyle name="40 % - Akzent1 11 4" xfId="2416" xr:uid="{31856B35-011E-4AA3-8E6A-9A2B30603E4A}"/>
    <cellStyle name="40 % - Akzent1 12" xfId="1083" xr:uid="{A40493ED-3AC8-404A-8735-1858A1AC1934}"/>
    <cellStyle name="40 % - Akzent1 12 2" xfId="1329" xr:uid="{11694B4A-D67D-41B8-960A-410F4C87CA20}"/>
    <cellStyle name="40 % - Akzent1 12 3" xfId="1833" xr:uid="{261853C8-9FB7-419A-9A08-81E31D770F1A}"/>
    <cellStyle name="40 % - Akzent1 12 3 2" xfId="2312" xr:uid="{337173DE-1AC8-403F-B747-17E45A06555E}"/>
    <cellStyle name="40 % - Akzent1 12 4" xfId="2417" xr:uid="{2185557A-BB31-43B2-957D-C23081364BF4}"/>
    <cellStyle name="40 % - Akzent1 13" xfId="1084" xr:uid="{415CCED6-7314-4E89-82FB-E12EC9E0BA3A}"/>
    <cellStyle name="40 % - Akzent1 13 2" xfId="1330" xr:uid="{BD046A38-EB7C-4314-B515-B8453C95EFB6}"/>
    <cellStyle name="40 % - Akzent1 13 2 2" xfId="2155" xr:uid="{D4EE1CD8-2A5B-4F27-90E1-DA8406594DDF}"/>
    <cellStyle name="40 % - Akzent1 13 2 2 2" xfId="2797" xr:uid="{CAB006EF-475D-4E1A-BE1B-D5811D7C8175}"/>
    <cellStyle name="40 % - Akzent1 13 2 3" xfId="2004" xr:uid="{B7D4DC4D-74A3-4F13-AB35-165FA943AF5E}"/>
    <cellStyle name="40 % - Akzent1 13 2 4" xfId="2614" xr:uid="{991B4752-9002-45D2-B2FD-05828E7FAE65}"/>
    <cellStyle name="40 % - Akzent1 13 3" xfId="1634" xr:uid="{3E9671D8-EE56-4C7A-9D8B-A8B4C14D8BE4}"/>
    <cellStyle name="40 % - Akzent1 13 4" xfId="1834" xr:uid="{D0847DC7-9AF7-42E5-BEA7-9553462A1F63}"/>
    <cellStyle name="40 % - Akzent1 13 5" xfId="2418" xr:uid="{A5CADCAB-099C-4FB2-9FA6-4D8EAAB7094D}"/>
    <cellStyle name="40 % - Akzent1 14" xfId="1085" xr:uid="{2F5DCC3E-6158-4851-930B-3051AE1A6DAC}"/>
    <cellStyle name="40 % - Akzent1 14 2" xfId="1331" xr:uid="{B8D824A5-BD5C-46FF-B548-F6EB87DD0B24}"/>
    <cellStyle name="40 % - Akzent1 14 2 2" xfId="2156" xr:uid="{9DAAB25C-DF8E-4769-AB57-FBB0AC72F21F}"/>
    <cellStyle name="40 % - Akzent1 14 2 3" xfId="2615" xr:uid="{4CF4C4EF-7396-4AEB-A9F7-7759C704F44D}"/>
    <cellStyle name="40 % - Akzent1 14 3" xfId="1635" xr:uid="{04856429-4C87-4804-94FB-D69F619D7C35}"/>
    <cellStyle name="40 % - Akzent1 14 4" xfId="1835" xr:uid="{17CBD01A-1520-4408-ABB5-3E41CC98064B}"/>
    <cellStyle name="40 % - Akzent1 14 5" xfId="2419" xr:uid="{31923228-9EE5-4C6E-AF81-63147D913D69}"/>
    <cellStyle name="40 % - Akzent1 15" xfId="1186" xr:uid="{CE0612C1-51DD-44DB-A593-DC994C841932}"/>
    <cellStyle name="40 % - Akzent1 15 2" xfId="1332" xr:uid="{B0A54CDF-8FC5-426F-B6D2-E12D76ABAA5C}"/>
    <cellStyle name="40 % - Akzent1 16" xfId="1187" xr:uid="{E7820306-7C0D-43D9-AB88-210AB5D9B474}"/>
    <cellStyle name="40 % - Akzent1 17" xfId="1333" xr:uid="{14702F79-62FF-4DD9-AFD3-A41193D20369}"/>
    <cellStyle name="40 % - Akzent1 18" xfId="1566" xr:uid="{050AA319-E60E-4409-A8B6-15F946AD83D8}"/>
    <cellStyle name="40 % - Akzent1 19" xfId="1890" xr:uid="{09CBA20E-41C2-479C-9E1D-08F134F3C511}"/>
    <cellStyle name="40 % - Akzent1 2" xfId="781" xr:uid="{8CBD7672-7350-4875-99DF-3EB21B5B6F74}"/>
    <cellStyle name="40 % - Akzent1 2 2" xfId="835" xr:uid="{3D6CA71C-D9F2-4A81-8961-562C840ACEC7}"/>
    <cellStyle name="40 % - Akzent1 2 2 2" xfId="2092" xr:uid="{B3D2A5CC-6103-412F-BB5F-CFE5515A52D8}"/>
    <cellStyle name="40 % - Akzent1 2 2 3" xfId="1905" xr:uid="{3CBCCE41-ADFF-4F43-A6E6-5B3EFEB42F75}"/>
    <cellStyle name="40 % - Akzent1 2 2 3 2" xfId="2735" xr:uid="{2C3BF655-7511-4201-810E-DC08A7BC8083}"/>
    <cellStyle name="40 % - Akzent1 2 3" xfId="1602" xr:uid="{7ACE2DE5-1B2F-4A2E-9C00-FEBBCB8D8236}"/>
    <cellStyle name="40 % - Akzent1 2 3 2" xfId="2291" xr:uid="{9B9D2D58-2654-4DBE-A0F4-22250291E106}"/>
    <cellStyle name="40 % - Akzent1 2 3 3" xfId="2476" xr:uid="{CCF1DD90-DB42-428E-86D7-1F667A130F34}"/>
    <cellStyle name="40 % - Akzent1 20" xfId="2716" xr:uid="{BB4502CA-4291-4DF5-96BB-4EA5D8A2D1F7}"/>
    <cellStyle name="40 % - Akzent1 3" xfId="836" xr:uid="{114EAB39-3B6C-46B1-9272-981B2F11E01C}"/>
    <cellStyle name="40 % - Akzent1 3 2" xfId="1334" xr:uid="{D0D507D7-9901-4473-8C92-32C9BF1368E9}"/>
    <cellStyle name="40 % - Akzent1 3 2 2" xfId="2093" xr:uid="{EE566E27-3CC9-45E5-B133-315A5127E491}"/>
    <cellStyle name="40 % - Akzent1 3 2 3" xfId="1923" xr:uid="{633C6454-30E9-4EA1-AAB9-6D6994BD3FBD}"/>
    <cellStyle name="40 % - Akzent1 3 2 3 2" xfId="2752" xr:uid="{85249CF6-209E-48E3-AC18-C43341CA813C}"/>
    <cellStyle name="40 % - Akzent1 3 3" xfId="1603" xr:uid="{23924057-4AA5-4FEB-A267-855C86FB162E}"/>
    <cellStyle name="40 % - Akzent1 3 3 2" xfId="2308" xr:uid="{80D285EA-B657-4F15-BFEC-523C98240354}"/>
    <cellStyle name="40 % - Akzent1 3 3 3" xfId="2477" xr:uid="{5AA3BB20-E46C-4AE4-82C4-954B6FAB8161}"/>
    <cellStyle name="40 % - Akzent1 4" xfId="837" xr:uid="{AB28276C-A1D9-4A02-A37E-6C6DE2CECDB5}"/>
    <cellStyle name="40 % - Akzent1 4 2" xfId="1335" xr:uid="{D0F2299E-B7B6-4C83-ADDA-9DA2046AFBEA}"/>
    <cellStyle name="40 % - Akzent1 5" xfId="838" xr:uid="{94D94B24-A5D6-4962-8B47-57F16A773513}"/>
    <cellStyle name="40 % - Akzent1 5 2" xfId="1336" xr:uid="{AB98B5A6-EA48-499D-A094-37A2E1B673A0}"/>
    <cellStyle name="40 % - Akzent1 5 2 2" xfId="1337" xr:uid="{E4A25FFF-6AF0-403C-B79F-0F12D0B03C9E}"/>
    <cellStyle name="40 % - Akzent1 5 2 2 2" xfId="2210" xr:uid="{1DEC698C-56DF-44C0-A738-138B28B46DF1}"/>
    <cellStyle name="40 % - Akzent1 5 2 2 3" xfId="2667" xr:uid="{2DDC8482-ED7A-4180-BF80-608824BB7CE3}"/>
    <cellStyle name="40 % - Akzent1 5 2 3" xfId="2094" xr:uid="{80A77654-EDA7-4B03-A5CD-DC9A01D6EE16}"/>
    <cellStyle name="40 % - Akzent1 5 2 4" xfId="1946" xr:uid="{3ED2EB1E-CDF6-4AD7-9A8C-D4E9EFC78812}"/>
    <cellStyle name="40 % - Akzent1 5 3" xfId="1338" xr:uid="{B1AE00E9-09F9-4B95-A468-743911EF9FE8}"/>
    <cellStyle name="40 % - Akzent1 5 3 2" xfId="2211" xr:uid="{ADDBF9B9-3E98-462A-9D8A-B8C6F58F1C62}"/>
    <cellStyle name="40 % - Akzent1 5 3 3" xfId="2668" xr:uid="{01E91379-3898-42B7-92C2-996B56A53974}"/>
    <cellStyle name="40 % - Akzent1 6" xfId="917" xr:uid="{841BCB45-9216-41CC-8093-2E92E6F27E1F}"/>
    <cellStyle name="40 % - Akzent1 6 2" xfId="971" xr:uid="{7C9668B5-4B18-445B-B941-89134B4F71AA}"/>
    <cellStyle name="40 % - Akzent1 6 2 2" xfId="1339" xr:uid="{94F15550-0096-4FD7-94B4-8802EF00526E}"/>
    <cellStyle name="40 % - Akzent1 6 2 2 2" xfId="2212" xr:uid="{15B46691-6518-4690-8D9B-D510120E77E4}"/>
    <cellStyle name="40 % - Akzent1 6 2 2 3" xfId="2669" xr:uid="{2333A5A8-F900-4B20-9193-D3A6120C33C6}"/>
    <cellStyle name="40 % - Akzent1 6 3" xfId="972" xr:uid="{973355D4-3D5E-40CF-AD27-4AFB3261F21C}"/>
    <cellStyle name="40 % - Akzent1 6 3 2" xfId="1662" xr:uid="{4624126F-3B32-4169-AE5E-B3E6A72C6048}"/>
    <cellStyle name="40 % - Akzent1 6 3 2 2" xfId="2213" xr:uid="{73FC6BFE-51AB-431F-AA2B-786DF1F8EBE9}"/>
    <cellStyle name="40 % - Akzent1 6 3 2 3" xfId="2811" xr:uid="{B0F3F116-E2A3-43E9-A046-D8C5C21C610B}"/>
    <cellStyle name="40 % - Akzent1 6 3 3" xfId="2246" xr:uid="{A00C881C-82EB-4C3F-8CBC-BD2E22869F10}"/>
    <cellStyle name="40 % - Akzent1 6 3 4" xfId="2670" xr:uid="{7D3060D9-8692-4374-9169-33D78D493A14}"/>
    <cellStyle name="40 % - Akzent1 6 4" xfId="1947" xr:uid="{9A5DAAC2-2E56-4F62-88BE-D8F34BBA3E5F}"/>
    <cellStyle name="40 % - Akzent1 6 4 2" xfId="2511" xr:uid="{3C7E90FF-EF21-4189-ADA7-5AFBC1CB7F59}"/>
    <cellStyle name="40 % - Akzent1 7" xfId="973" xr:uid="{0F01D6FF-917C-4DD7-8E05-5BA47AE2B146}"/>
    <cellStyle name="40 % - Akzent1 7 2" xfId="1340" xr:uid="{2C073F5A-92D3-4FAD-96DC-F94C77B2A64F}"/>
    <cellStyle name="40 % - Akzent1 7 2 2" xfId="1341" xr:uid="{4701A354-FC7B-466E-8F39-DA84CF07456D}"/>
    <cellStyle name="40 % - Akzent1 7 2 2 2" xfId="2214" xr:uid="{D5443617-C857-4678-B3A9-BC292D08247A}"/>
    <cellStyle name="40 % - Akzent1 7 2 2 3" xfId="2671" xr:uid="{41FD9EA0-1BE7-4557-B0D6-D2B04671ECE9}"/>
    <cellStyle name="40 % - Akzent1 7 2 3" xfId="1973" xr:uid="{3C09742D-8746-4B5A-9DA2-2AEB09ED41A8}"/>
    <cellStyle name="40 % - Akzent1 7 2 4" xfId="2566" xr:uid="{E3BCA6FE-3835-4593-981F-72C151327C25}"/>
    <cellStyle name="40 % - Akzent1 7 3" xfId="1342" xr:uid="{28C752AD-FFF9-4288-A7B3-AE6E15D209F4}"/>
    <cellStyle name="40 % - Akzent1 7 3 2" xfId="2215" xr:uid="{73A0043C-8863-4F00-B568-EEDB2DF0363D}"/>
    <cellStyle name="40 % - Akzent1 7 3 3" xfId="2672" xr:uid="{FDFD01D5-C322-4289-81AC-2C7426D4BAA8}"/>
    <cellStyle name="40 % - Akzent1 7 4" xfId="1876" xr:uid="{E4FD9956-B9E2-4149-8F6A-118DBC6D0454}"/>
    <cellStyle name="40 % - Akzent1 7 4 2" xfId="2512" xr:uid="{C2DDD924-75E6-4226-A000-E2E7A2CA4EDA}"/>
    <cellStyle name="40 % - Akzent1 8" xfId="974" xr:uid="{F72D2E14-903D-4B7C-9B70-0E6E0A2ACEC4}"/>
    <cellStyle name="40 % - Akzent1 8 2" xfId="1343" xr:uid="{F3830776-DAE9-4D4E-A11D-A67A6DA5FC62}"/>
    <cellStyle name="40 % - Akzent1 8 2 2" xfId="2095" xr:uid="{2DA5B9EE-E522-4CB8-825A-7419E2AF20F2}"/>
    <cellStyle name="40 % - Akzent1 8 2 3" xfId="2567" xr:uid="{B030FF28-EA9F-464E-9A3E-1B4D76E104C7}"/>
    <cellStyle name="40 % - Akzent1 8 3" xfId="2039" xr:uid="{C3BEA74B-E3E9-47F2-B3AB-2F41651A0379}"/>
    <cellStyle name="40 % - Akzent1 8 3 2" xfId="2513" xr:uid="{85849500-187A-4389-B476-925192EF4F61}"/>
    <cellStyle name="40 % - Akzent1 9" xfId="1086" xr:uid="{F34EB8E7-A49E-4E37-A256-CF7474E88EBA}"/>
    <cellStyle name="40 % - Akzent1 9 2" xfId="1344" xr:uid="{8940DE73-6051-4564-BB13-B57787C5A202}"/>
    <cellStyle name="40 % - Akzent1 9 2 2" xfId="2096" xr:uid="{77FCCFD9-0BAC-4C20-A68C-8B478CDA79CD}"/>
    <cellStyle name="40 % - Akzent1 9 2 2 2" xfId="2778" xr:uid="{8149E266-02A6-4932-8570-F01D5F2AF171}"/>
    <cellStyle name="40 % - Akzent1 9 2 3" xfId="1974" xr:uid="{033D4039-8EF5-4675-A08E-A96996E02D19}"/>
    <cellStyle name="40 % - Akzent1 9 2 4" xfId="2568" xr:uid="{402DDB26-8385-4670-9932-AB48E27CFE10}"/>
    <cellStyle name="40 % - Akzent1 9 3" xfId="1836" xr:uid="{A3D40813-259C-4109-BB17-1A00E473E2F0}"/>
    <cellStyle name="40 % - Akzent1 9 4" xfId="2420" xr:uid="{020686DD-E5BD-4F54-ACFB-6892D3802E06}"/>
    <cellStyle name="40 % - Akzent2" xfId="729" builtinId="35" customBuiltin="1"/>
    <cellStyle name="40 % - Akzent2 10" xfId="1087" xr:uid="{34FF68F9-9DD7-4FE1-80BF-5D42FD6C0B70}"/>
    <cellStyle name="40 % - Akzent2 10 2" xfId="1345" xr:uid="{3E18AE25-6117-49C3-B0C9-DD1F3C672C7D}"/>
    <cellStyle name="40 % - Akzent2 10 2 2" xfId="2097" xr:uid="{88A837FF-5A2D-4932-AF46-B254FE54868F}"/>
    <cellStyle name="40 % - Akzent2 10 2 3" xfId="2569" xr:uid="{6EB486CB-108E-456B-A030-F0F358BCE312}"/>
    <cellStyle name="40 % - Akzent2 10 3" xfId="1837" xr:uid="{77A9AC66-1935-4768-BEC1-42D8E1DF0371}"/>
    <cellStyle name="40 % - Akzent2 10 4" xfId="2421" xr:uid="{85B3B530-AACA-4592-B830-6BA9520D43BD}"/>
    <cellStyle name="40 % - Akzent2 11" xfId="1088" xr:uid="{2B59D0B6-96D9-4A96-91A2-00B10D6CFAC7}"/>
    <cellStyle name="40 % - Akzent2 11 2" xfId="1346" xr:uid="{6B8C716C-5AD1-475A-98DA-A8DFC8A842A9}"/>
    <cellStyle name="40 % - Akzent2 11 2 2" xfId="2098" xr:uid="{653885BE-9C55-49B7-BB59-21ACF268BAF2}"/>
    <cellStyle name="40 % - Akzent2 11 2 2 2" xfId="2779" xr:uid="{0AD69D80-73DC-4DB5-B1CE-299E2FAB485D}"/>
    <cellStyle name="40 % - Akzent2 11 2 3" xfId="2005" xr:uid="{5931AB52-3829-4A0E-AA25-7BBC52A55F72}"/>
    <cellStyle name="40 % - Akzent2 11 2 4" xfId="2570" xr:uid="{5B604F66-1FFA-4A1B-82AF-2A76E59C7E0D}"/>
    <cellStyle name="40 % - Akzent2 11 3" xfId="1838" xr:uid="{744D5E6B-7063-4FB2-ABC8-E11444EE5C2B}"/>
    <cellStyle name="40 % - Akzent2 11 4" xfId="2422" xr:uid="{10F5A32A-DFE0-4147-99DE-D6E121EB6AC7}"/>
    <cellStyle name="40 % - Akzent2 12" xfId="1089" xr:uid="{D929965E-858E-4739-A001-A7DBB39699A4}"/>
    <cellStyle name="40 % - Akzent2 12 2" xfId="1347" xr:uid="{1CF95ED7-EEAE-41FA-9163-B9A944E6FAE1}"/>
    <cellStyle name="40 % - Akzent2 12 3" xfId="1839" xr:uid="{1C3B714E-2385-44B1-8A0A-24FB60135C3A}"/>
    <cellStyle name="40 % - Akzent2 12 3 2" xfId="2348" xr:uid="{4C13C4A8-138C-40D7-B3D6-C46127C9A789}"/>
    <cellStyle name="40 % - Akzent2 12 4" xfId="2423" xr:uid="{870ECDB5-0DF8-48CB-8773-0A6B90BB7F27}"/>
    <cellStyle name="40 % - Akzent2 13" xfId="1090" xr:uid="{E5275AFB-8E13-4DB6-88E7-8EDB773463A0}"/>
    <cellStyle name="40 % - Akzent2 13 2" xfId="1348" xr:uid="{041B82E2-71C7-4DCB-803A-FFC222D2CB9D}"/>
    <cellStyle name="40 % - Akzent2 13 2 2" xfId="2157" xr:uid="{782FEBE0-F83B-40E3-B763-65C263B8F44B}"/>
    <cellStyle name="40 % - Akzent2 13 2 2 2" xfId="2798" xr:uid="{E15D1566-F956-4D63-8074-792939A0B3B7}"/>
    <cellStyle name="40 % - Akzent2 13 2 3" xfId="2006" xr:uid="{F6E9D260-0EE7-4A79-8969-ED2AC2B46A93}"/>
    <cellStyle name="40 % - Akzent2 13 2 4" xfId="2616" xr:uid="{43BB290D-0018-4235-AA49-CE3FA5292C4C}"/>
    <cellStyle name="40 % - Akzent2 13 3" xfId="1636" xr:uid="{BB1887EE-81A2-4123-9F7E-2EEE9CFC545B}"/>
    <cellStyle name="40 % - Akzent2 13 4" xfId="1840" xr:uid="{EA001DFD-B2C7-4362-8B20-624116EA0E77}"/>
    <cellStyle name="40 % - Akzent2 13 5" xfId="2424" xr:uid="{E3BB9B6D-9966-401C-B074-8CCBF4A9C86B}"/>
    <cellStyle name="40 % - Akzent2 14" xfId="1091" xr:uid="{FBBD605A-5F65-41EB-AF97-2F9D13A9FCC7}"/>
    <cellStyle name="40 % - Akzent2 14 2" xfId="1349" xr:uid="{6319C188-94E7-4029-A193-ECEF165B8E23}"/>
    <cellStyle name="40 % - Akzent2 14 2 2" xfId="2158" xr:uid="{3A32C234-5543-4A4C-8B7B-E0C24719E1D0}"/>
    <cellStyle name="40 % - Akzent2 14 2 3" xfId="2617" xr:uid="{E63F8A65-99E8-4F82-B56D-99E3634E789D}"/>
    <cellStyle name="40 % - Akzent2 14 3" xfId="1637" xr:uid="{EBAC4D63-84B6-4366-AE1E-EC34251C6C9A}"/>
    <cellStyle name="40 % - Akzent2 14 4" xfId="1841" xr:uid="{6E89A8DD-1724-49D3-9886-559EEF86211E}"/>
    <cellStyle name="40 % - Akzent2 14 5" xfId="2425" xr:uid="{660D2EF5-2513-44EF-94C7-9310FDF24DCF}"/>
    <cellStyle name="40 % - Akzent2 15" xfId="1188" xr:uid="{FB5A33A1-6105-4C28-A9B7-473C4F9BF2AC}"/>
    <cellStyle name="40 % - Akzent2 15 2" xfId="1350" xr:uid="{337F81D5-276E-45C6-B026-AF53C9310D89}"/>
    <cellStyle name="40 % - Akzent2 16" xfId="1189" xr:uid="{B388B301-C6BB-4A05-9EEA-DCEA9B92B543}"/>
    <cellStyle name="40 % - Akzent2 17" xfId="1351" xr:uid="{443B3886-FF8A-41D7-BE49-27A1D5EEF8ED}"/>
    <cellStyle name="40 % - Akzent2 18" xfId="1570" xr:uid="{BB13B9B9-CF7D-4BAB-B251-C46BB9A9F4D4}"/>
    <cellStyle name="40 % - Akzent2 19" xfId="1892" xr:uid="{41503275-EC75-4045-A0A8-1151D1D796C3}"/>
    <cellStyle name="40 % - Akzent2 2" xfId="785" xr:uid="{9C9A9760-DF63-46AD-8F3C-1214AE42180D}"/>
    <cellStyle name="40 % - Akzent2 2 2" xfId="839" xr:uid="{7D9734CE-B8CD-4639-A560-AAFA6756443D}"/>
    <cellStyle name="40 % - Akzent2 2 2 2" xfId="2099" xr:uid="{8963BADA-A6B0-477F-822E-ED5FF999E2EF}"/>
    <cellStyle name="40 % - Akzent2 2 2 3" xfId="1907" xr:uid="{491CEF24-C494-488D-9C50-E1F93629D497}"/>
    <cellStyle name="40 % - Akzent2 2 2 3 2" xfId="2737" xr:uid="{0BD53F4B-DB48-4785-80A6-A9DEA00C04AC}"/>
    <cellStyle name="40 % - Akzent2 2 3" xfId="1604" xr:uid="{9BD01A64-0C65-4028-A03E-E9F4B5E850A9}"/>
    <cellStyle name="40 % - Akzent2 2 3 2" xfId="1757" xr:uid="{990AB821-DEBF-4AD0-933C-568F72570827}"/>
    <cellStyle name="40 % - Akzent2 2 3 3" xfId="2478" xr:uid="{82BDA2F8-E6B2-4280-8087-BA76606558AA}"/>
    <cellStyle name="40 % - Akzent2 20" xfId="2718" xr:uid="{6A41C20E-C705-43B4-83DB-8A6023EE3120}"/>
    <cellStyle name="40 % - Akzent2 3" xfId="840" xr:uid="{5C6B9A55-1B00-4634-B3CE-CA8510013C87}"/>
    <cellStyle name="40 % - Akzent2 3 2" xfId="1352" xr:uid="{EDBD21EA-DB76-4570-B5FF-9591AFF79000}"/>
    <cellStyle name="40 % - Akzent2 3 2 2" xfId="2100" xr:uid="{BD560464-E5C6-4F09-9089-E9DCBA303204}"/>
    <cellStyle name="40 % - Akzent2 3 2 3" xfId="1924" xr:uid="{24E804E4-8976-4D61-9E94-70284D5808A1}"/>
    <cellStyle name="40 % - Akzent2 3 2 3 2" xfId="2753" xr:uid="{0462BB9F-D1B5-4AC0-8562-6D09647C6EFF}"/>
    <cellStyle name="40 % - Akzent2 3 3" xfId="1605" xr:uid="{88E0D970-D16B-4E3D-BB33-DA5600FFFAFE}"/>
    <cellStyle name="40 % - Akzent2 3 3 2" xfId="2355" xr:uid="{0DCEA00F-013D-4A9B-BA9C-14988BFF3481}"/>
    <cellStyle name="40 % - Akzent2 3 3 3" xfId="2479" xr:uid="{C59C96FE-42F3-4945-904A-658F181138C4}"/>
    <cellStyle name="40 % - Akzent2 4" xfId="841" xr:uid="{30DEDA00-5F2D-4C60-832D-2689FBE8181F}"/>
    <cellStyle name="40 % - Akzent2 4 2" xfId="1353" xr:uid="{54622545-2FAA-411B-8CE3-03BAE2B5A45D}"/>
    <cellStyle name="40 % - Akzent2 5" xfId="842" xr:uid="{0FF164B1-DCE6-4A80-89B8-AE2C197A115D}"/>
    <cellStyle name="40 % - Akzent2 5 2" xfId="1354" xr:uid="{DBEEF14C-A142-413A-B66F-C99CCA2F45FD}"/>
    <cellStyle name="40 % - Akzent2 5 2 2" xfId="1355" xr:uid="{7D7A07BD-3575-420F-81DF-0E447051B516}"/>
    <cellStyle name="40 % - Akzent2 5 2 2 2" xfId="2216" xr:uid="{1979DF23-B6F7-4889-B0CB-A474DBF4EC1F}"/>
    <cellStyle name="40 % - Akzent2 5 2 2 3" xfId="2673" xr:uid="{BF5E05CD-4039-479B-BDD1-00C44F3FED27}"/>
    <cellStyle name="40 % - Akzent2 5 2 3" xfId="2101" xr:uid="{5CFB65C2-0DBF-4FD6-B372-AE8CE2D8640A}"/>
    <cellStyle name="40 % - Akzent2 5 2 4" xfId="1948" xr:uid="{B24DD960-DA9F-434B-9301-A2DD91D18572}"/>
    <cellStyle name="40 % - Akzent2 5 3" xfId="1356" xr:uid="{DC401E5D-D6E7-4F09-B513-A7B41F05F14F}"/>
    <cellStyle name="40 % - Akzent2 5 3 2" xfId="2217" xr:uid="{CBFE5969-1470-48B8-B1C5-9E60A751E8C3}"/>
    <cellStyle name="40 % - Akzent2 5 3 3" xfId="2674" xr:uid="{69E6BCF3-C6F1-4D3E-B4AB-8D7D7B55D9AE}"/>
    <cellStyle name="40 % - Akzent2 6" xfId="921" xr:uid="{B26D187F-21C1-4ADF-94A6-84344F54A4DE}"/>
    <cellStyle name="40 % - Akzent2 6 2" xfId="975" xr:uid="{1EA3DEAF-CD58-4601-A2CE-F699D4A74558}"/>
    <cellStyle name="40 % - Akzent2 6 2 2" xfId="1357" xr:uid="{E2CE4E69-1648-4013-99D7-0E521B4CC11B}"/>
    <cellStyle name="40 % - Akzent2 6 2 2 2" xfId="2218" xr:uid="{2EA05E51-48E1-4673-8160-F4856347967E}"/>
    <cellStyle name="40 % - Akzent2 6 2 2 3" xfId="2675" xr:uid="{DF11D5D4-F377-4615-8AA9-346AD3D15BAB}"/>
    <cellStyle name="40 % - Akzent2 6 3" xfId="976" xr:uid="{4824B057-BFF9-43FF-86AC-CF69028A521B}"/>
    <cellStyle name="40 % - Akzent2 6 3 2" xfId="1663" xr:uid="{03B1C1FB-4C05-4B0D-AA6F-3D514249F499}"/>
    <cellStyle name="40 % - Akzent2 6 3 2 2" xfId="2219" xr:uid="{6EB38F71-2505-4351-AFFB-98E987AE9B7F}"/>
    <cellStyle name="40 % - Akzent2 6 3 2 3" xfId="2812" xr:uid="{0E9483CB-1B76-4481-AF49-0638C2CF7D99}"/>
    <cellStyle name="40 % - Akzent2 6 3 3" xfId="2321" xr:uid="{BF1F6103-987D-46F4-A560-81C7D6A8739D}"/>
    <cellStyle name="40 % - Akzent2 6 3 4" xfId="2676" xr:uid="{32BA73FC-58AF-4D01-89FE-2293FA7EBC09}"/>
    <cellStyle name="40 % - Akzent2 6 4" xfId="1949" xr:uid="{A944184D-73B6-49DE-82FD-62044BA3FE92}"/>
    <cellStyle name="40 % - Akzent2 6 4 2" xfId="2514" xr:uid="{228AE651-B573-457C-B879-73A9BC17C6B8}"/>
    <cellStyle name="40 % - Akzent2 7" xfId="977" xr:uid="{CEE6603F-4EE5-4082-96AB-BDB6618300E1}"/>
    <cellStyle name="40 % - Akzent2 7 2" xfId="1358" xr:uid="{E945DE70-A1D9-4CE6-B973-C41B3A2A41FC}"/>
    <cellStyle name="40 % - Akzent2 7 2 2" xfId="1359" xr:uid="{225B6182-D528-4897-9A74-1B02A5CCDBC0}"/>
    <cellStyle name="40 % - Akzent2 7 2 2 2" xfId="2220" xr:uid="{BAA3570C-0538-4FE0-A705-97681805C867}"/>
    <cellStyle name="40 % - Akzent2 7 2 2 3" xfId="2677" xr:uid="{8299D22F-EE9B-4267-B0B0-E5A09E15F7DD}"/>
    <cellStyle name="40 % - Akzent2 7 2 3" xfId="1975" xr:uid="{BDB85230-DCB5-43F6-959D-396186935A95}"/>
    <cellStyle name="40 % - Akzent2 7 2 4" xfId="2571" xr:uid="{97CFA08F-A925-4309-8891-B85632FFA390}"/>
    <cellStyle name="40 % - Akzent2 7 3" xfId="1360" xr:uid="{45470C07-B47F-48BA-8A80-4D3AC121E710}"/>
    <cellStyle name="40 % - Akzent2 7 3 2" xfId="2221" xr:uid="{EDD1D17B-DF76-4CE2-A6CF-DF554B10F0A4}"/>
    <cellStyle name="40 % - Akzent2 7 3 3" xfId="2678" xr:uid="{28709A69-DC3B-4CC8-9BBC-3F422BEDBFCD}"/>
    <cellStyle name="40 % - Akzent2 7 4" xfId="2325" xr:uid="{5C118B23-AEE7-4B8D-A31F-75DEE8A068B9}"/>
    <cellStyle name="40 % - Akzent2 7 4 2" xfId="2515" xr:uid="{DC59EB21-2881-417C-8BE5-260A093072CA}"/>
    <cellStyle name="40 % - Akzent2 8" xfId="978" xr:uid="{6FEABB0B-3894-4F7A-B179-1CA44F6F03AE}"/>
    <cellStyle name="40 % - Akzent2 8 2" xfId="1361" xr:uid="{3657877C-CF8C-4D80-943C-AC56D41E4F90}"/>
    <cellStyle name="40 % - Akzent2 8 2 2" xfId="2102" xr:uid="{9EC12545-E241-4E9F-93A4-A7A809240CEF}"/>
    <cellStyle name="40 % - Akzent2 8 2 3" xfId="2572" xr:uid="{CF146BF0-E1E7-4DDA-A6DE-CF41D13FAA17}"/>
    <cellStyle name="40 % - Akzent2 8 3" xfId="2040" xr:uid="{1C1D2EC6-F628-425C-B1C2-07B10E9C9200}"/>
    <cellStyle name="40 % - Akzent2 8 3 2" xfId="2516" xr:uid="{86C6CA0D-1CAF-4A5B-9A6E-86B6F8B9CB24}"/>
    <cellStyle name="40 % - Akzent2 9" xfId="1092" xr:uid="{F9219D02-C746-4E2E-B610-FBA7BB2EDB1D}"/>
    <cellStyle name="40 % - Akzent2 9 2" xfId="1362" xr:uid="{1AA4C4F8-6227-440D-8A3B-21822BE7C716}"/>
    <cellStyle name="40 % - Akzent2 9 2 2" xfId="2103" xr:uid="{11D6CF25-D291-470C-9691-3DA92172A401}"/>
    <cellStyle name="40 % - Akzent2 9 2 2 2" xfId="2780" xr:uid="{D35B6823-CF0F-4C97-BFF7-D679B9F3F662}"/>
    <cellStyle name="40 % - Akzent2 9 2 3" xfId="1976" xr:uid="{F2208031-E57D-4231-8FBB-0415F3C2653F}"/>
    <cellStyle name="40 % - Akzent2 9 2 4" xfId="2573" xr:uid="{F2A879BE-8BD9-44E5-A71A-A4B890759CCE}"/>
    <cellStyle name="40 % - Akzent2 9 3" xfId="1842" xr:uid="{05C464A1-89CF-45C6-BCB6-93D2CCB4565F}"/>
    <cellStyle name="40 % - Akzent2 9 4" xfId="2426" xr:uid="{DBD25F77-5A03-4C13-9344-B374CCC537A4}"/>
    <cellStyle name="40 % - Akzent3" xfId="732" builtinId="39" customBuiltin="1"/>
    <cellStyle name="40 % - Akzent3 10" xfId="1093" xr:uid="{CA5D630F-8381-43DA-BDCF-633467855C7C}"/>
    <cellStyle name="40 % - Akzent3 10 2" xfId="1363" xr:uid="{1C910759-92E7-4527-8E5B-9FA194BD0B29}"/>
    <cellStyle name="40 % - Akzent3 10 2 2" xfId="2104" xr:uid="{99FD8467-EA8F-4050-A31E-4C1D26720B11}"/>
    <cellStyle name="40 % - Akzent3 10 2 3" xfId="2574" xr:uid="{9E9E24A4-AAE8-408F-BED1-B7B5E6612060}"/>
    <cellStyle name="40 % - Akzent3 10 3" xfId="1843" xr:uid="{0DD77BE4-9AAA-4B15-B2C9-264C40634E73}"/>
    <cellStyle name="40 % - Akzent3 10 4" xfId="2427" xr:uid="{0A5FB940-8E16-4DA8-A847-4AF784BE7DBC}"/>
    <cellStyle name="40 % - Akzent3 11" xfId="1094" xr:uid="{7757020E-5940-4933-883A-66FDA6683025}"/>
    <cellStyle name="40 % - Akzent3 11 2" xfId="1364" xr:uid="{8712E5DD-8C09-4FDC-83E7-B12B1C4CB75E}"/>
    <cellStyle name="40 % - Akzent3 11 2 2" xfId="2105" xr:uid="{CC56E9B5-CC25-474A-A58D-872EE6573E57}"/>
    <cellStyle name="40 % - Akzent3 11 2 2 2" xfId="2781" xr:uid="{1B7942A0-63ED-4768-8A9C-C9C8DE606C12}"/>
    <cellStyle name="40 % - Akzent3 11 2 3" xfId="2007" xr:uid="{AB854C40-E57F-4B4D-8BF3-6A97180CA4F4}"/>
    <cellStyle name="40 % - Akzent3 11 2 4" xfId="2575" xr:uid="{821D7F4F-85EF-4EC5-BD5F-B424E13796F4}"/>
    <cellStyle name="40 % - Akzent3 11 3" xfId="1844" xr:uid="{E1E1066A-FFE7-472C-A1D2-AF12201EA21E}"/>
    <cellStyle name="40 % - Akzent3 11 4" xfId="2428" xr:uid="{3CFF4CD7-A30D-48D6-B1B0-FA28ED66D3D7}"/>
    <cellStyle name="40 % - Akzent3 12" xfId="1095" xr:uid="{6BA58AC0-FD20-4D4A-AFA1-E4181F97FBBD}"/>
    <cellStyle name="40 % - Akzent3 12 2" xfId="1365" xr:uid="{CAB04BB4-9AE7-4C91-8D59-C9FD9AE41F52}"/>
    <cellStyle name="40 % - Akzent3 12 3" xfId="1845" xr:uid="{6BDAC7FC-7924-44EB-8559-E468BA97B1A5}"/>
    <cellStyle name="40 % - Akzent3 12 3 2" xfId="2302" xr:uid="{C10505C2-EF39-4F0A-8A29-726E53FE2816}"/>
    <cellStyle name="40 % - Akzent3 12 4" xfId="2429" xr:uid="{F1662794-BED2-43C1-B6E6-B7D20A03E294}"/>
    <cellStyle name="40 % - Akzent3 13" xfId="1096" xr:uid="{06104BA8-50E2-4D18-AB72-87F4C9C39877}"/>
    <cellStyle name="40 % - Akzent3 13 2" xfId="1366" xr:uid="{BBFBCF34-57C1-40F1-8F22-D8B0ECDD8F3E}"/>
    <cellStyle name="40 % - Akzent3 13 2 2" xfId="2159" xr:uid="{43D3F480-0357-429C-8485-6749138B6B79}"/>
    <cellStyle name="40 % - Akzent3 13 2 2 2" xfId="2799" xr:uid="{591BD766-07E9-431B-889D-8F86F23C918F}"/>
    <cellStyle name="40 % - Akzent3 13 2 3" xfId="2008" xr:uid="{CACA6D60-B017-4D4F-B75E-868CEA1477B1}"/>
    <cellStyle name="40 % - Akzent3 13 2 4" xfId="2620" xr:uid="{DE536AB5-0146-48B3-8DE5-BBBF28364537}"/>
    <cellStyle name="40 % - Akzent3 13 3" xfId="1638" xr:uid="{DDF2B0AE-FD99-43CA-A107-81B59188BDC7}"/>
    <cellStyle name="40 % - Akzent3 13 4" xfId="1846" xr:uid="{18CAEB99-E082-49F9-84E1-1349A617D441}"/>
    <cellStyle name="40 % - Akzent3 13 5" xfId="2430" xr:uid="{B22CCD5A-E0FE-41BB-973C-57C86690075C}"/>
    <cellStyle name="40 % - Akzent3 14" xfId="1097" xr:uid="{F63506D4-EA7A-44E0-8F4D-6AF92B497D51}"/>
    <cellStyle name="40 % - Akzent3 14 2" xfId="1367" xr:uid="{7E3E69D1-534C-4483-9D7D-62AD751B6B59}"/>
    <cellStyle name="40 % - Akzent3 14 2 2" xfId="2160" xr:uid="{D776CB73-F269-49A7-8D04-317ABE322CFB}"/>
    <cellStyle name="40 % - Akzent3 14 2 3" xfId="2621" xr:uid="{21BC04A6-8DEF-4AD4-8AAD-644301F76340}"/>
    <cellStyle name="40 % - Akzent3 14 3" xfId="1639" xr:uid="{E4DC1ED3-FB06-4B8C-B4FD-3D8D218FF27A}"/>
    <cellStyle name="40 % - Akzent3 14 4" xfId="1847" xr:uid="{CA5C585C-0363-4CE3-B3E3-B48788114DC5}"/>
    <cellStyle name="40 % - Akzent3 14 5" xfId="2431" xr:uid="{627BD3B5-92C3-4075-9CD1-C30F343D2105}"/>
    <cellStyle name="40 % - Akzent3 15" xfId="1190" xr:uid="{5CCF0C8C-56C2-423D-B8C6-F10E2A0761A0}"/>
    <cellStyle name="40 % - Akzent3 15 2" xfId="1368" xr:uid="{05F06510-230A-4E0F-A640-1A3C3AD6FD05}"/>
    <cellStyle name="40 % - Akzent3 16" xfId="1191" xr:uid="{519161C1-C88A-4417-B6FD-1BB5ABE148B3}"/>
    <cellStyle name="40 % - Akzent3 17" xfId="1369" xr:uid="{7262536D-4963-4A09-83E3-CE10C6EB1396}"/>
    <cellStyle name="40 % - Akzent3 18" xfId="1574" xr:uid="{933562D9-FC4F-46FE-8E3E-C343EF0AF1A0}"/>
    <cellStyle name="40 % - Akzent3 19" xfId="1894" xr:uid="{8AF3BA89-9C5E-4301-9960-48E84846F6C4}"/>
    <cellStyle name="40 % - Akzent3 2" xfId="789" xr:uid="{BC0745E0-6576-4B94-B5CF-DC64D4198CAD}"/>
    <cellStyle name="40 % - Akzent3 2 2" xfId="843" xr:uid="{F67BABD5-2601-46BF-B04B-E267EC4BCB92}"/>
    <cellStyle name="40 % - Akzent3 2 2 2" xfId="2106" xr:uid="{2AFC73BA-7BF9-4700-BC58-557505C4818A}"/>
    <cellStyle name="40 % - Akzent3 2 2 3" xfId="1909" xr:uid="{C25F7C53-2178-49FD-959C-23A20E6CFEE2}"/>
    <cellStyle name="40 % - Akzent3 2 2 3 2" xfId="2739" xr:uid="{0F756193-DC2A-4A63-AF52-7AE65DB22BD7}"/>
    <cellStyle name="40 % - Akzent3 2 3" xfId="1606" xr:uid="{507D1F76-09E4-4F81-A52E-E816D0221EB2}"/>
    <cellStyle name="40 % - Akzent3 2 3 2" xfId="2353" xr:uid="{C2898584-A9F5-445C-994A-2AF5344BDC66}"/>
    <cellStyle name="40 % - Akzent3 2 3 3" xfId="2480" xr:uid="{C4A4479C-3E62-489E-98C0-0C52968D0F5A}"/>
    <cellStyle name="40 % - Akzent3 20" xfId="2720" xr:uid="{9810D32A-96A1-4AE3-9F4F-5C1A972FFF20}"/>
    <cellStyle name="40 % - Akzent3 3" xfId="844" xr:uid="{8466157D-A77E-4A9A-AC37-DE5D412D9E39}"/>
    <cellStyle name="40 % - Akzent3 3 2" xfId="1370" xr:uid="{E91C4775-A111-40F8-84A6-69DEA498B420}"/>
    <cellStyle name="40 % - Akzent3 3 2 2" xfId="2107" xr:uid="{6E1FF97A-A935-4F06-BF31-72A2D0767E52}"/>
    <cellStyle name="40 % - Akzent3 3 2 3" xfId="1925" xr:uid="{5C47E3A6-1904-4CCD-AEB5-44C877D19A7A}"/>
    <cellStyle name="40 % - Akzent3 3 2 3 2" xfId="2754" xr:uid="{D201754E-AF50-49F3-9231-48051788E178}"/>
    <cellStyle name="40 % - Akzent3 3 3" xfId="1607" xr:uid="{4A56A246-D1C4-4B00-A488-C8FDC4347990}"/>
    <cellStyle name="40 % - Akzent3 3 3 2" xfId="1881" xr:uid="{BF120FF5-A01D-40FD-94A4-68D3715F0BA8}"/>
    <cellStyle name="40 % - Akzent3 3 3 3" xfId="2481" xr:uid="{1843B5E4-B9D9-4A20-A72E-0C3866288823}"/>
    <cellStyle name="40 % - Akzent3 4" xfId="845" xr:uid="{026E070F-C10A-45F0-828C-06408743E9BA}"/>
    <cellStyle name="40 % - Akzent3 4 2" xfId="1371" xr:uid="{8678CCD2-CC9C-4685-BE94-920A132EB226}"/>
    <cellStyle name="40 % - Akzent3 5" xfId="846" xr:uid="{0BB36757-2BCA-4F37-9681-67FC2C96EDC0}"/>
    <cellStyle name="40 % - Akzent3 5 2" xfId="1372" xr:uid="{D46AAF91-0019-4D58-AA0D-839028E5CE62}"/>
    <cellStyle name="40 % - Akzent3 5 2 2" xfId="1373" xr:uid="{0E2CF4AE-C8B4-41F1-B40B-9769B688E98D}"/>
    <cellStyle name="40 % - Akzent3 5 2 2 2" xfId="2222" xr:uid="{ABB25E9C-0268-456B-86BB-D87B599CC302}"/>
    <cellStyle name="40 % - Akzent3 5 2 2 3" xfId="2679" xr:uid="{B6AC7264-6029-4423-AADD-531338F72479}"/>
    <cellStyle name="40 % - Akzent3 5 2 3" xfId="2108" xr:uid="{016E7BC1-15B9-4C26-9D40-64F255F13758}"/>
    <cellStyle name="40 % - Akzent3 5 2 4" xfId="1950" xr:uid="{686D788D-AB96-46B5-AE5E-4A665FF04D15}"/>
    <cellStyle name="40 % - Akzent3 5 3" xfId="1374" xr:uid="{56F87A57-CF5E-4F6F-8038-9FAAD8D10196}"/>
    <cellStyle name="40 % - Akzent3 5 3 2" xfId="2223" xr:uid="{7E515DED-CEB5-4BF2-8DF6-523459A48914}"/>
    <cellStyle name="40 % - Akzent3 5 3 3" xfId="2680" xr:uid="{D5D77815-AFCC-4F9A-A313-BCBC20F95920}"/>
    <cellStyle name="40 % - Akzent3 6" xfId="925" xr:uid="{2FBE45D3-787E-490C-ACFF-06E49989F542}"/>
    <cellStyle name="40 % - Akzent3 6 2" xfId="979" xr:uid="{0D5B9B9B-332D-40A5-B2C7-3AFF1E038489}"/>
    <cellStyle name="40 % - Akzent3 6 2 2" xfId="1375" xr:uid="{C49F1B92-3ECA-4474-86F5-0ADA6E9A4470}"/>
    <cellStyle name="40 % - Akzent3 6 2 2 2" xfId="2224" xr:uid="{21DEB8B8-728F-4BCE-90F9-CB1D687C5556}"/>
    <cellStyle name="40 % - Akzent3 6 2 2 3" xfId="2681" xr:uid="{B0405694-0CF1-4922-A54D-C8FDA5091F9C}"/>
    <cellStyle name="40 % - Akzent3 6 3" xfId="980" xr:uid="{9100F9C1-BD2E-4C40-823F-226C95BC44A5}"/>
    <cellStyle name="40 % - Akzent3 6 3 2" xfId="1664" xr:uid="{24087F13-3472-4941-86D3-81236EFEBC56}"/>
    <cellStyle name="40 % - Akzent3 6 3 2 2" xfId="2225" xr:uid="{79D009E3-A486-4346-AFAA-7FEDDB0AE1EC}"/>
    <cellStyle name="40 % - Akzent3 6 3 2 3" xfId="2813" xr:uid="{5C56909C-E4E4-44F6-844B-34C9168E099B}"/>
    <cellStyle name="40 % - Akzent3 6 3 3" xfId="2296" xr:uid="{3ED65EB0-57D1-4D4A-80E8-091F29D5CC6F}"/>
    <cellStyle name="40 % - Akzent3 6 3 4" xfId="2682" xr:uid="{BBE54F49-4B7D-40E8-90D7-6F790881BB43}"/>
    <cellStyle name="40 % - Akzent3 6 4" xfId="1951" xr:uid="{9634F8BB-6FE6-48B4-938C-B62E42C77A15}"/>
    <cellStyle name="40 % - Akzent3 6 4 2" xfId="2517" xr:uid="{FBA899F4-23ED-454C-808D-882F56BE1339}"/>
    <cellStyle name="40 % - Akzent3 7" xfId="981" xr:uid="{35B8827C-7CB5-467D-9962-EF5B22A24BBD}"/>
    <cellStyle name="40 % - Akzent3 7 2" xfId="1376" xr:uid="{CBE0D5C6-A01C-4FD8-82F7-1D13F39CB14A}"/>
    <cellStyle name="40 % - Akzent3 7 2 2" xfId="1377" xr:uid="{A0438E37-6FA4-4B24-955F-3CFB512081B3}"/>
    <cellStyle name="40 % - Akzent3 7 2 2 2" xfId="2226" xr:uid="{CED549B2-C1DC-4A8C-8D21-967E902C31D8}"/>
    <cellStyle name="40 % - Akzent3 7 2 2 3" xfId="2683" xr:uid="{89C23117-0F74-4F1C-B37C-93038D0CE6BA}"/>
    <cellStyle name="40 % - Akzent3 7 2 3" xfId="1977" xr:uid="{BE6860C6-E4FD-4C0C-9F05-A8302470B7F4}"/>
    <cellStyle name="40 % - Akzent3 7 2 4" xfId="2576" xr:uid="{C7F9099B-96DA-482D-913D-BC3046E38E77}"/>
    <cellStyle name="40 % - Akzent3 7 3" xfId="1378" xr:uid="{65B94C2D-F8C6-4427-82BD-30555189CBD8}"/>
    <cellStyle name="40 % - Akzent3 7 3 2" xfId="2227" xr:uid="{FBF6FD1C-6EEE-4FE8-BA48-FF659D4FDAB4}"/>
    <cellStyle name="40 % - Akzent3 7 3 3" xfId="2684" xr:uid="{0D5900FA-2CEC-4919-BAC5-0E8ACCA40EDC}"/>
    <cellStyle name="40 % - Akzent3 7 4" xfId="1767" xr:uid="{C4805706-3702-436F-97B4-52C767B0E5A4}"/>
    <cellStyle name="40 % - Akzent3 7 4 2" xfId="2518" xr:uid="{112D3CEC-B3C8-4F97-AA0D-AFE0A7777B7D}"/>
    <cellStyle name="40 % - Akzent3 8" xfId="982" xr:uid="{C4A792E4-E612-460B-8B72-6C192B2DC82C}"/>
    <cellStyle name="40 % - Akzent3 8 2" xfId="1379" xr:uid="{00CBB145-6B73-4DBC-89B6-1E11373C203F}"/>
    <cellStyle name="40 % - Akzent3 8 2 2" xfId="2109" xr:uid="{92D260A2-B39B-46A6-8098-97F41ECC7FF1}"/>
    <cellStyle name="40 % - Akzent3 8 2 3" xfId="2577" xr:uid="{C72139F1-01AC-4798-9F64-2A7A2311D1DC}"/>
    <cellStyle name="40 % - Akzent3 8 3" xfId="2041" xr:uid="{B0C11015-5214-4295-B49B-7E825004C782}"/>
    <cellStyle name="40 % - Akzent3 8 3 2" xfId="2519" xr:uid="{37658E1D-FE51-436F-9A0C-6257F39DA73E}"/>
    <cellStyle name="40 % - Akzent3 9" xfId="1098" xr:uid="{DADEA221-7694-46F5-915B-BA0B1F92FF6A}"/>
    <cellStyle name="40 % - Akzent3 9 2" xfId="1380" xr:uid="{1044194A-1751-4BAC-88B2-D8EB001071CB}"/>
    <cellStyle name="40 % - Akzent3 9 2 2" xfId="2110" xr:uid="{017744EA-2E9A-4BDA-B14A-C2687C58B310}"/>
    <cellStyle name="40 % - Akzent3 9 2 2 2" xfId="2782" xr:uid="{9D9356B8-821F-456D-B3F6-E5C498E9AC24}"/>
    <cellStyle name="40 % - Akzent3 9 2 3" xfId="1978" xr:uid="{FA3C6C6F-72CA-4F74-A5A3-FBE9F0338D55}"/>
    <cellStyle name="40 % - Akzent3 9 2 4" xfId="2578" xr:uid="{1FBE70D5-1DBC-4F26-9866-F2690FBB2717}"/>
    <cellStyle name="40 % - Akzent3 9 3" xfId="1848" xr:uid="{33F80963-2555-4B89-81BB-152285E63981}"/>
    <cellStyle name="40 % - Akzent3 9 4" xfId="2432" xr:uid="{9C96C98B-BD52-4B47-A3C9-6DA0B603CCDA}"/>
    <cellStyle name="40 % - Akzent4" xfId="735" builtinId="43" customBuiltin="1"/>
    <cellStyle name="40 % - Akzent4 10" xfId="1099" xr:uid="{87AF86D2-E1AB-4845-9C9F-36F8DABFB54E}"/>
    <cellStyle name="40 % - Akzent4 10 2" xfId="1381" xr:uid="{D7F7ED51-B16A-4533-8396-E326EA499185}"/>
    <cellStyle name="40 % - Akzent4 10 2 2" xfId="2111" xr:uid="{083A1A7D-E459-44B7-8723-485C097AF273}"/>
    <cellStyle name="40 % - Akzent4 10 2 3" xfId="2579" xr:uid="{C442A0CC-D0EF-4F35-8296-9394597FABC9}"/>
    <cellStyle name="40 % - Akzent4 10 3" xfId="1849" xr:uid="{585E799D-B1C5-48FB-AE44-32FE331273FD}"/>
    <cellStyle name="40 % - Akzent4 10 4" xfId="2433" xr:uid="{634ACF1E-C6E1-442F-87E9-29B2C11EDABC}"/>
    <cellStyle name="40 % - Akzent4 11" xfId="1100" xr:uid="{C0399276-98E1-4F91-8F36-C008CD07F2ED}"/>
    <cellStyle name="40 % - Akzent4 11 2" xfId="1382" xr:uid="{3A16D7AF-9C21-4DF7-A8EE-68D286200938}"/>
    <cellStyle name="40 % - Akzent4 11 2 2" xfId="2112" xr:uid="{F657A840-5211-4A25-BCC5-C669D2DE37DE}"/>
    <cellStyle name="40 % - Akzent4 11 2 2 2" xfId="2783" xr:uid="{90F4829A-FB73-44B9-A3C1-A7B4FC5FD2A6}"/>
    <cellStyle name="40 % - Akzent4 11 2 3" xfId="2009" xr:uid="{092FD82F-1C6D-4B77-8D24-A300456DAF81}"/>
    <cellStyle name="40 % - Akzent4 11 2 4" xfId="2580" xr:uid="{886CA847-865A-4CF1-9429-CF687E5AC199}"/>
    <cellStyle name="40 % - Akzent4 11 3" xfId="1850" xr:uid="{F5642339-E630-4E12-89E4-14CE4027ACB8}"/>
    <cellStyle name="40 % - Akzent4 11 4" xfId="2434" xr:uid="{D0B955A2-F60F-447C-87EF-1C83404C1F4F}"/>
    <cellStyle name="40 % - Akzent4 12" xfId="1101" xr:uid="{4803E5E6-34BB-484E-A8A4-94B6EE55F994}"/>
    <cellStyle name="40 % - Akzent4 12 2" xfId="1383" xr:uid="{FAAC03BE-E02F-4020-8A83-D37898B1B5CB}"/>
    <cellStyle name="40 % - Akzent4 12 3" xfId="1851" xr:uid="{BFFC80AC-7493-4A04-ABD6-338A59B158F4}"/>
    <cellStyle name="40 % - Akzent4 12 3 2" xfId="2303" xr:uid="{567B39AD-4E43-4386-89A6-C19FDFE2D33A}"/>
    <cellStyle name="40 % - Akzent4 12 4" xfId="2435" xr:uid="{CD024B68-733D-4E89-A025-CB8670FBB342}"/>
    <cellStyle name="40 % - Akzent4 13" xfId="1102" xr:uid="{7C1E0B01-8448-4B25-9AF6-AB5D5221DDBC}"/>
    <cellStyle name="40 % - Akzent4 13 2" xfId="1384" xr:uid="{5E9E7515-A434-42A4-965E-257F9C045485}"/>
    <cellStyle name="40 % - Akzent4 13 2 2" xfId="2161" xr:uid="{72DD7199-BE8B-4344-A593-E9888FC4C26D}"/>
    <cellStyle name="40 % - Akzent4 13 2 2 2" xfId="2800" xr:uid="{95D944D1-29BA-4207-8B1E-F95BD672DF4D}"/>
    <cellStyle name="40 % - Akzent4 13 2 3" xfId="2010" xr:uid="{2BADF525-2F74-4A19-822A-77E181D5F5F0}"/>
    <cellStyle name="40 % - Akzent4 13 2 4" xfId="2622" xr:uid="{2BED334E-AF92-431E-B99B-4BD788D2C08F}"/>
    <cellStyle name="40 % - Akzent4 13 3" xfId="1640" xr:uid="{79312D76-CB96-49EA-B445-34BF0C060731}"/>
    <cellStyle name="40 % - Akzent4 13 4" xfId="1852" xr:uid="{7A3B0933-F3F9-4F72-9D97-D42A6183020D}"/>
    <cellStyle name="40 % - Akzent4 13 5" xfId="2436" xr:uid="{EF74CFB9-AEFB-4F96-ABCC-1909277937AA}"/>
    <cellStyle name="40 % - Akzent4 14" xfId="1103" xr:uid="{14A37F05-59C5-4BC1-8A7B-E07E20EA35A0}"/>
    <cellStyle name="40 % - Akzent4 14 2" xfId="1385" xr:uid="{3F865585-56A9-4173-88C4-DA11D02C172B}"/>
    <cellStyle name="40 % - Akzent4 14 2 2" xfId="2162" xr:uid="{C5DDD7D3-C8F8-4DA1-9DAB-BAE869942778}"/>
    <cellStyle name="40 % - Akzent4 14 2 3" xfId="2623" xr:uid="{B38EB886-024A-4A3F-BC68-EEC831C0CBB7}"/>
    <cellStyle name="40 % - Akzent4 14 3" xfId="1641" xr:uid="{FD49D13C-9750-4595-ACB7-863CDCAB7438}"/>
    <cellStyle name="40 % - Akzent4 14 4" xfId="1853" xr:uid="{EA98F4AB-648D-46A0-ABF0-D9F47E2BDA0A}"/>
    <cellStyle name="40 % - Akzent4 14 5" xfId="2437" xr:uid="{CF01D9EE-0E6A-42BB-B74F-40328989BC47}"/>
    <cellStyle name="40 % - Akzent4 15" xfId="1192" xr:uid="{3D904E88-C351-4BDB-AE1B-D43F735DE4E5}"/>
    <cellStyle name="40 % - Akzent4 15 2" xfId="1386" xr:uid="{19AE1966-0827-4B82-9908-77B9FC1D2FA6}"/>
    <cellStyle name="40 % - Akzent4 16" xfId="1193" xr:uid="{E259A61F-E1B2-4EE6-85F6-7C7B1E63C8FE}"/>
    <cellStyle name="40 % - Akzent4 17" xfId="1387" xr:uid="{A0FCA673-D549-4FD2-BB5D-CF0633CCA4A0}"/>
    <cellStyle name="40 % - Akzent4 18" xfId="1578" xr:uid="{72382B33-8551-44ED-AA7C-1997C43DB077}"/>
    <cellStyle name="40 % - Akzent4 19" xfId="1896" xr:uid="{2F71E8C2-CCE5-4DEE-A4B8-72596BAB3AD6}"/>
    <cellStyle name="40 % - Akzent4 2" xfId="793" xr:uid="{87B4F1FF-5253-4C0F-8D2A-92F1A74C76DC}"/>
    <cellStyle name="40 % - Akzent4 2 2" xfId="847" xr:uid="{E4E75590-7D23-4490-A00C-FA7C8667C4D8}"/>
    <cellStyle name="40 % - Akzent4 2 2 2" xfId="2113" xr:uid="{039149A7-25F5-4740-9C7A-3B27D7EE0C6F}"/>
    <cellStyle name="40 % - Akzent4 2 2 3" xfId="1911" xr:uid="{308EF848-5579-4367-9347-D55CDC875839}"/>
    <cellStyle name="40 % - Akzent4 2 2 3 2" xfId="2741" xr:uid="{78EF3723-8B71-4D8E-8FFA-4F5336392F04}"/>
    <cellStyle name="40 % - Akzent4 2 3" xfId="1608" xr:uid="{3575CC74-0830-4B00-AF0B-0D9D977F9003}"/>
    <cellStyle name="40 % - Akzent4 2 3 2" xfId="2247" xr:uid="{D3809DEC-376F-4C48-B960-FEABA3123019}"/>
    <cellStyle name="40 % - Akzent4 2 3 3" xfId="2482" xr:uid="{90BAB789-C84C-4110-8F48-3F0271C595DE}"/>
    <cellStyle name="40 % - Akzent4 20" xfId="2722" xr:uid="{0CAE8C6C-155E-4109-9EA6-A155D288020A}"/>
    <cellStyle name="40 % - Akzent4 3" xfId="848" xr:uid="{07294554-13B7-4E84-9017-FE5423683818}"/>
    <cellStyle name="40 % - Akzent4 3 2" xfId="1388" xr:uid="{44AB1A35-D746-44B2-82F5-84C5CFF85EFE}"/>
    <cellStyle name="40 % - Akzent4 3 2 2" xfId="2114" xr:uid="{667DAD0D-BDFB-4F98-9E40-EFC01AF6878A}"/>
    <cellStyle name="40 % - Akzent4 3 2 3" xfId="1926" xr:uid="{27454D57-B370-4E5D-9DDC-1357AC5E06E2}"/>
    <cellStyle name="40 % - Akzent4 3 2 3 2" xfId="2755" xr:uid="{42DE1770-C48F-409A-9A97-F2A2DC3DCB43}"/>
    <cellStyle name="40 % - Akzent4 3 3" xfId="1609" xr:uid="{7681D983-E89B-4965-8F55-4C510F8B3B24}"/>
    <cellStyle name="40 % - Akzent4 3 3 2" xfId="2292" xr:uid="{A32E1831-32F1-42C9-BCC3-F294EF368A89}"/>
    <cellStyle name="40 % - Akzent4 3 3 3" xfId="2483" xr:uid="{97348CD8-FDD7-4DE6-B5C6-96556E67AF78}"/>
    <cellStyle name="40 % - Akzent4 4" xfId="849" xr:uid="{F6B31D5D-3A8F-4A96-A43D-5EF03C86E567}"/>
    <cellStyle name="40 % - Akzent4 4 2" xfId="1389" xr:uid="{D30554DE-FA17-4FD4-B1E6-49BF9EA44A6A}"/>
    <cellStyle name="40 % - Akzent4 5" xfId="850" xr:uid="{543052B3-713A-42C6-945E-90AFC9F90562}"/>
    <cellStyle name="40 % - Akzent4 5 2" xfId="1390" xr:uid="{F5CEF646-ADCB-4C71-9714-C369E369C4F8}"/>
    <cellStyle name="40 % - Akzent4 5 2 2" xfId="1391" xr:uid="{7A00810C-8F15-4F08-8AFB-F2B2E0374C1C}"/>
    <cellStyle name="40 % - Akzent4 5 2 2 2" xfId="2228" xr:uid="{E85B8373-C100-4BF3-8431-329EADA10F61}"/>
    <cellStyle name="40 % - Akzent4 5 2 2 3" xfId="2685" xr:uid="{23504BBB-F79A-4A45-9C2D-DACDA66D046D}"/>
    <cellStyle name="40 % - Akzent4 5 2 3" xfId="2116" xr:uid="{79E791CC-9151-4757-A949-8A1F8853ED28}"/>
    <cellStyle name="40 % - Akzent4 5 2 4" xfId="1952" xr:uid="{4AD24A63-CDFF-4C07-8BA4-EAB885B203A7}"/>
    <cellStyle name="40 % - Akzent4 5 3" xfId="1392" xr:uid="{81533F90-111D-4D24-84AA-2CE9D3D2A105}"/>
    <cellStyle name="40 % - Akzent4 5 3 2" xfId="2229" xr:uid="{FB16FECC-1038-4D00-AC49-595BBF9E8BB9}"/>
    <cellStyle name="40 % - Akzent4 5 3 3" xfId="2686" xr:uid="{86037C9F-0047-4C1A-8E69-FCC00BAAA422}"/>
    <cellStyle name="40 % - Akzent4 6" xfId="929" xr:uid="{279C4DB1-1BFA-4B27-A565-9ACEE8E9F3D6}"/>
    <cellStyle name="40 % - Akzent4 6 2" xfId="983" xr:uid="{7F63C8DE-4605-44E1-AA86-3F0AEA90AD36}"/>
    <cellStyle name="40 % - Akzent4 6 2 2" xfId="1393" xr:uid="{046E9595-A496-44CF-A4BB-2AC99BE70868}"/>
    <cellStyle name="40 % - Akzent4 6 2 2 2" xfId="2230" xr:uid="{A3104C03-8655-44E7-91B6-78955B0BC466}"/>
    <cellStyle name="40 % - Akzent4 6 2 2 3" xfId="2687" xr:uid="{1CA2F156-5C36-4ED0-9335-E00563A6FA29}"/>
    <cellStyle name="40 % - Akzent4 6 3" xfId="984" xr:uid="{9461E9B8-6E3C-4816-A15B-1D5C0F2AC027}"/>
    <cellStyle name="40 % - Akzent4 6 3 2" xfId="1665" xr:uid="{1C6E87C7-FA93-48C7-814D-5A63C65F6087}"/>
    <cellStyle name="40 % - Akzent4 6 3 2 2" xfId="2231" xr:uid="{61C74281-74D3-496A-9A8E-88802969E732}"/>
    <cellStyle name="40 % - Akzent4 6 3 2 3" xfId="2814" xr:uid="{7DB4CD37-737A-4D0C-AB9D-A40283C84FF2}"/>
    <cellStyle name="40 % - Akzent4 6 3 3" xfId="2343" xr:uid="{60876F62-631E-4ABD-8EF7-094802812375}"/>
    <cellStyle name="40 % - Akzent4 6 3 4" xfId="2688" xr:uid="{2CC74835-22C1-4CB2-B58A-30B12389CD48}"/>
    <cellStyle name="40 % - Akzent4 6 4" xfId="1953" xr:uid="{2F24B6F8-BD5E-45EC-9256-B02296A0C31F}"/>
    <cellStyle name="40 % - Akzent4 6 4 2" xfId="2520" xr:uid="{1150BF65-45CD-471A-AC38-D77EA1D6F384}"/>
    <cellStyle name="40 % - Akzent4 7" xfId="985" xr:uid="{93376203-1038-4DBA-9884-F56C727D2B24}"/>
    <cellStyle name="40 % - Akzent4 7 2" xfId="1394" xr:uid="{384B5D36-71B7-4961-BF61-8EAFCD99F1C7}"/>
    <cellStyle name="40 % - Akzent4 7 2 2" xfId="1395" xr:uid="{2F1A63F0-99B4-4384-83A7-703ECB2D225E}"/>
    <cellStyle name="40 % - Akzent4 7 2 2 2" xfId="2232" xr:uid="{AA67BA9A-29F7-4821-B4B3-62DB0A7110C1}"/>
    <cellStyle name="40 % - Akzent4 7 2 2 3" xfId="2689" xr:uid="{AAFC71D7-76C1-4EFC-A74F-CD9AF425EBAC}"/>
    <cellStyle name="40 % - Akzent4 7 2 3" xfId="1979" xr:uid="{EE213F6A-FB68-4EB9-9A76-518C12315C92}"/>
    <cellStyle name="40 % - Akzent4 7 2 4" xfId="2581" xr:uid="{F7ACA63D-0926-4E3D-A13B-52A22F1E84E0}"/>
    <cellStyle name="40 % - Akzent4 7 3" xfId="1396" xr:uid="{D52F2176-CB70-4900-9AE5-E9DF87B13214}"/>
    <cellStyle name="40 % - Akzent4 7 3 2" xfId="2233" xr:uid="{386B0CED-5B20-480C-88B4-4FF0A620765A}"/>
    <cellStyle name="40 % - Akzent4 7 3 3" xfId="2690" xr:uid="{B6581330-A798-4364-B1C8-F7FB8BC5554E}"/>
    <cellStyle name="40 % - Akzent4 7 4" xfId="1763" xr:uid="{9C59EAD7-9EE3-46E4-9D0D-2F5CD2556CC8}"/>
    <cellStyle name="40 % - Akzent4 7 4 2" xfId="2521" xr:uid="{67EFBAA4-D713-4023-B852-7FC52EC7FA63}"/>
    <cellStyle name="40 % - Akzent4 8" xfId="986" xr:uid="{637CB955-22EE-4825-A9E7-2EF7D89E1566}"/>
    <cellStyle name="40 % - Akzent4 8 2" xfId="1397" xr:uid="{DDABB2BD-CDC4-41FE-A24F-08C870EB32BE}"/>
    <cellStyle name="40 % - Akzent4 8 2 2" xfId="2117" xr:uid="{18EC3497-5ADB-4D19-8A11-64F5B2AF8388}"/>
    <cellStyle name="40 % - Akzent4 8 2 3" xfId="2582" xr:uid="{52E45631-350D-4E12-BA63-2C78AC67789A}"/>
    <cellStyle name="40 % - Akzent4 8 3" xfId="2042" xr:uid="{7102E1AD-B551-497E-9805-2874E7106F01}"/>
    <cellStyle name="40 % - Akzent4 8 3 2" xfId="2522" xr:uid="{F5D7DDA4-3644-48BE-A5B1-032B7514A699}"/>
    <cellStyle name="40 % - Akzent4 9" xfId="1104" xr:uid="{87C8670D-781D-43AF-A459-7512D29EE18B}"/>
    <cellStyle name="40 % - Akzent4 9 2" xfId="1398" xr:uid="{790C31B4-1099-4B8F-9DD0-6795ABD87FC4}"/>
    <cellStyle name="40 % - Akzent4 9 2 2" xfId="2118" xr:uid="{7441D13C-93D1-4A42-84FB-9C224D3FE461}"/>
    <cellStyle name="40 % - Akzent4 9 2 2 2" xfId="2784" xr:uid="{BC7E4FBB-309C-45F4-B910-58AC2DB4C783}"/>
    <cellStyle name="40 % - Akzent4 9 2 3" xfId="1980" xr:uid="{E745384B-FBB9-411D-9910-C5DF060247B5}"/>
    <cellStyle name="40 % - Akzent4 9 2 4" xfId="2583" xr:uid="{9AB02B43-D26D-4A2F-AE25-1A086568BFBA}"/>
    <cellStyle name="40 % - Akzent4 9 3" xfId="1854" xr:uid="{004D68A7-C642-4637-885C-100E2C03D37C}"/>
    <cellStyle name="40 % - Akzent4 9 4" xfId="2438" xr:uid="{F655DE11-4B6E-4860-A44E-8D414BA41EFF}"/>
    <cellStyle name="40 % - Akzent5" xfId="738" builtinId="47" customBuiltin="1"/>
    <cellStyle name="40 % - Akzent5 10" xfId="1105" xr:uid="{2B327EBE-8F17-4BD1-B79D-6F497E41B8EC}"/>
    <cellStyle name="40 % - Akzent5 10 2" xfId="1399" xr:uid="{5E252B50-998D-4CC3-8F3E-BCC5B8360C6C}"/>
    <cellStyle name="40 % - Akzent5 10 2 2" xfId="2119" xr:uid="{6A49F96B-C7CF-4380-9C6D-5B72E2A7878C}"/>
    <cellStyle name="40 % - Akzent5 10 2 3" xfId="2584" xr:uid="{239A80D4-98F7-4164-9D47-EDF713673A2D}"/>
    <cellStyle name="40 % - Akzent5 10 3" xfId="1855" xr:uid="{4CFC1DBE-87DB-4CE2-80E3-FE8DAFE71B60}"/>
    <cellStyle name="40 % - Akzent5 10 4" xfId="2439" xr:uid="{90E8A55B-B222-46FC-90C3-18ABAB1DCC3B}"/>
    <cellStyle name="40 % - Akzent5 11" xfId="1106" xr:uid="{CB38A84F-BE54-468C-8C60-A88573E5ED2B}"/>
    <cellStyle name="40 % - Akzent5 11 2" xfId="1400" xr:uid="{04595E79-4B7D-4A0F-B8B3-A68D2B92D597}"/>
    <cellStyle name="40 % - Akzent5 11 2 2" xfId="2120" xr:uid="{A3C9EAA4-F201-4C33-9E86-99EDF60EA025}"/>
    <cellStyle name="40 % - Akzent5 11 2 2 2" xfId="2785" xr:uid="{4F5A8818-CC29-4CB4-943C-6D4CBF2E57E0}"/>
    <cellStyle name="40 % - Akzent5 11 2 3" xfId="2011" xr:uid="{FD19B313-0ABE-4934-B8CB-CE2B7BFCC4BC}"/>
    <cellStyle name="40 % - Akzent5 11 2 4" xfId="2585" xr:uid="{825C2555-57AC-432C-B897-AF9868957CE2}"/>
    <cellStyle name="40 % - Akzent5 11 3" xfId="1856" xr:uid="{5934DB87-7DD5-4501-9435-38D97F941A01}"/>
    <cellStyle name="40 % - Akzent5 11 4" xfId="2440" xr:uid="{EA0565C9-0DB6-4C67-8970-689A27677843}"/>
    <cellStyle name="40 % - Akzent5 12" xfId="1107" xr:uid="{918E9C06-66E4-4590-9E1D-4F16E55A0F18}"/>
    <cellStyle name="40 % - Akzent5 12 2" xfId="1401" xr:uid="{F6CA3BC0-D2F9-4104-A101-57709061B3E2}"/>
    <cellStyle name="40 % - Akzent5 12 3" xfId="1857" xr:uid="{5D6672E6-45F5-4FCA-8E86-DA58049D5A1C}"/>
    <cellStyle name="40 % - Akzent5 12 3 2" xfId="2249" xr:uid="{CF3FB0B5-38A9-4429-AC68-95575B465276}"/>
    <cellStyle name="40 % - Akzent5 12 4" xfId="2441" xr:uid="{46E7CA21-D66A-4E84-A33D-2848C1E7F2CF}"/>
    <cellStyle name="40 % - Akzent5 13" xfId="1108" xr:uid="{AAC6B1C9-DC56-4D67-8EC2-064BF8A23737}"/>
    <cellStyle name="40 % - Akzent5 13 2" xfId="1402" xr:uid="{A3D623B9-4A8D-4A20-9DE0-25ABA2ED2E2C}"/>
    <cellStyle name="40 % - Akzent5 13 2 2" xfId="2163" xr:uid="{00958616-0F85-4698-8A11-8704F33DE69C}"/>
    <cellStyle name="40 % - Akzent5 13 2 2 2" xfId="2801" xr:uid="{1F7FF312-32FD-4151-A62D-7B8E665C6AE1}"/>
    <cellStyle name="40 % - Akzent5 13 2 3" xfId="2012" xr:uid="{7AEEC4F4-143C-474C-99FB-382C6389F0CE}"/>
    <cellStyle name="40 % - Akzent5 13 2 4" xfId="2624" xr:uid="{0CCDCD82-1F54-411D-97F2-69B17978F98E}"/>
    <cellStyle name="40 % - Akzent5 13 3" xfId="1642" xr:uid="{42C92A28-64F7-43CB-8BE7-0344FD5329BE}"/>
    <cellStyle name="40 % - Akzent5 13 4" xfId="1858" xr:uid="{4193F6CB-5F14-4BF7-AAE4-B38DEE45CF23}"/>
    <cellStyle name="40 % - Akzent5 13 5" xfId="2442" xr:uid="{80B26622-6815-4E2D-A632-137D9F8AE61F}"/>
    <cellStyle name="40 % - Akzent5 14" xfId="1109" xr:uid="{FE1E558D-5A54-41F0-9057-A102E8C3DE23}"/>
    <cellStyle name="40 % - Akzent5 14 2" xfId="1403" xr:uid="{907EB6D0-71A2-4C07-BB82-295732D0EDE4}"/>
    <cellStyle name="40 % - Akzent5 14 2 2" xfId="2164" xr:uid="{13E221DD-6312-4844-AB8C-E322381DEAEB}"/>
    <cellStyle name="40 % - Akzent5 14 2 3" xfId="2625" xr:uid="{8C675278-EEBF-469A-841A-E67B2244724C}"/>
    <cellStyle name="40 % - Akzent5 14 3" xfId="1643" xr:uid="{16128A67-43DD-4330-8F43-C3C89BF4C5DA}"/>
    <cellStyle name="40 % - Akzent5 14 4" xfId="1859" xr:uid="{E30A2A5E-D65A-488C-BE43-7E6A2CF95864}"/>
    <cellStyle name="40 % - Akzent5 14 5" xfId="2443" xr:uid="{1F0F018E-0272-4A55-9054-1B510FB39388}"/>
    <cellStyle name="40 % - Akzent5 15" xfId="1194" xr:uid="{83BEEEDA-7444-460D-9071-AB1ACDB01DFF}"/>
    <cellStyle name="40 % - Akzent5 15 2" xfId="1404" xr:uid="{AE611035-5DC6-4508-8810-5A6538561165}"/>
    <cellStyle name="40 % - Akzent5 16" xfId="1195" xr:uid="{59ACD8C7-183D-49B0-A1F0-8E246A1E898D}"/>
    <cellStyle name="40 % - Akzent5 17" xfId="1405" xr:uid="{F256C510-B0BD-4051-A1EA-1B31C0C57669}"/>
    <cellStyle name="40 % - Akzent5 18" xfId="1582" xr:uid="{A64F361F-0623-493F-AD5A-A19ED37A7E2D}"/>
    <cellStyle name="40 % - Akzent5 19" xfId="1898" xr:uid="{A8F0ED5F-1650-410D-9CD9-23293E45FADF}"/>
    <cellStyle name="40 % - Akzent5 2" xfId="797" xr:uid="{734F1917-3CAC-4ABE-A11E-23924112BA96}"/>
    <cellStyle name="40 % - Akzent5 2 2" xfId="851" xr:uid="{FC2512DA-3BBA-4D51-BC08-8768B414D153}"/>
    <cellStyle name="40 % - Akzent5 2 2 2" xfId="2121" xr:uid="{37994489-A5EF-4CC8-9A4E-9E2691A5AD50}"/>
    <cellStyle name="40 % - Akzent5 2 2 3" xfId="1913" xr:uid="{DA7E2FAB-7890-491E-BE9D-F4568731E865}"/>
    <cellStyle name="40 % - Akzent5 2 2 3 2" xfId="2743" xr:uid="{6351A825-C372-418E-A2FF-F31CD92D31FD}"/>
    <cellStyle name="40 % - Akzent5 2 3" xfId="1610" xr:uid="{41F40619-8552-411F-BCEF-394A9DD8C012}"/>
    <cellStyle name="40 % - Akzent5 2 3 2" xfId="2248" xr:uid="{AA485B6A-1309-4BE3-AE01-E6E89A8C57B4}"/>
    <cellStyle name="40 % - Akzent5 2 3 3" xfId="2484" xr:uid="{A792A7A5-954F-4D41-AA9B-4C38E9E4AE25}"/>
    <cellStyle name="40 % - Akzent5 20" xfId="2724" xr:uid="{1D39CB5D-28B8-4C03-9AA2-94F2927E109F}"/>
    <cellStyle name="40 % - Akzent5 3" xfId="852" xr:uid="{9DAC5D5A-4C2B-411C-970F-6FC152D338C5}"/>
    <cellStyle name="40 % - Akzent5 3 2" xfId="1406" xr:uid="{E4400081-7C7C-4DCF-B20D-42D3BAA91083}"/>
    <cellStyle name="40 % - Akzent5 3 2 2" xfId="2122" xr:uid="{5319A02B-3678-4CE0-A8F6-D173F7B15E95}"/>
    <cellStyle name="40 % - Akzent5 3 2 3" xfId="1927" xr:uid="{1AB08AF3-2DA3-4578-8CA4-FBE3FB062D5C}"/>
    <cellStyle name="40 % - Akzent5 3 2 3 2" xfId="2756" xr:uid="{CA9153BF-D1C1-4040-BC2B-D6AB04633E10}"/>
    <cellStyle name="40 % - Akzent5 3 3" xfId="1611" xr:uid="{6F49FA99-941A-4760-91F4-FB31278864EA}"/>
    <cellStyle name="40 % - Akzent5 3 3 2" xfId="2323" xr:uid="{5EC5D00A-08DE-4A7A-96C4-E4AFE497C0AE}"/>
    <cellStyle name="40 % - Akzent5 3 3 3" xfId="2485" xr:uid="{16237207-29AE-4FFE-9E79-2C57E91F5E27}"/>
    <cellStyle name="40 % - Akzent5 4" xfId="853" xr:uid="{321BA9A1-52B7-4808-9665-51E7DE699ECB}"/>
    <cellStyle name="40 % - Akzent5 4 2" xfId="1407" xr:uid="{DE9E582B-9DA8-41CB-96AD-AB9E9B3F0FA9}"/>
    <cellStyle name="40 % - Akzent5 5" xfId="854" xr:uid="{D4125B70-5DC8-4624-87D3-94C5B557EAFE}"/>
    <cellStyle name="40 % - Akzent5 5 2" xfId="1408" xr:uid="{B19C8463-179B-4CDE-9E16-F119B572BAB3}"/>
    <cellStyle name="40 % - Akzent5 5 2 2" xfId="1409" xr:uid="{B13B966D-3D05-4373-BC5E-43C67FB1107E}"/>
    <cellStyle name="40 % - Akzent5 5 2 2 2" xfId="2234" xr:uid="{C9087192-6583-44D0-A7B6-65C79E1231E3}"/>
    <cellStyle name="40 % - Akzent5 5 2 2 3" xfId="2691" xr:uid="{AA220A23-5904-489B-B228-23E5A29A7713}"/>
    <cellStyle name="40 % - Akzent5 5 2 3" xfId="2123" xr:uid="{1ABE7926-AFB3-4837-AA4D-41269B55F8A4}"/>
    <cellStyle name="40 % - Akzent5 5 2 4" xfId="1954" xr:uid="{10622C92-4368-4EDD-BA70-902CA0BEC67A}"/>
    <cellStyle name="40 % - Akzent5 5 3" xfId="1410" xr:uid="{A8B46616-B63F-47B4-B095-5FBBF3AE5242}"/>
    <cellStyle name="40 % - Akzent5 5 3 2" xfId="2235" xr:uid="{C91BDFD5-3DE5-41D3-A644-8EA0E59AB46A}"/>
    <cellStyle name="40 % - Akzent5 5 3 3" xfId="2692" xr:uid="{C3D108F8-E2BE-48DE-8AD8-2D883E8B573E}"/>
    <cellStyle name="40 % - Akzent5 6" xfId="933" xr:uid="{9ED67A61-53DE-4A82-BA2F-E96C703AACCC}"/>
    <cellStyle name="40 % - Akzent5 6 2" xfId="987" xr:uid="{782C4F2B-3D64-4752-A02E-C73C4AC576CF}"/>
    <cellStyle name="40 % - Akzent5 6 2 2" xfId="1411" xr:uid="{27BD89DD-515B-4716-9440-DD3B88EDA86F}"/>
    <cellStyle name="40 % - Akzent5 6 2 2 2" xfId="2236" xr:uid="{AA7A2FFC-3527-45E5-AF8C-06359D920B23}"/>
    <cellStyle name="40 % - Akzent5 6 2 2 3" xfId="2693" xr:uid="{060E49C4-B9CA-4A25-9130-B970ABC1904D}"/>
    <cellStyle name="40 % - Akzent5 6 3" xfId="988" xr:uid="{828918EB-6FCC-42AD-96D4-0255D3090FC8}"/>
    <cellStyle name="40 % - Akzent5 6 3 2" xfId="1666" xr:uid="{FC7FEEC7-4340-4E38-BB0B-55E036F006FF}"/>
    <cellStyle name="40 % - Akzent5 6 3 2 2" xfId="2237" xr:uid="{0EFCD63F-9FB1-4480-8D6D-8D90DD036431}"/>
    <cellStyle name="40 % - Akzent5 6 3 2 3" xfId="2815" xr:uid="{7480B64A-9685-4531-B5A9-465F43D1AC7B}"/>
    <cellStyle name="40 % - Akzent5 6 3 3" xfId="2317" xr:uid="{121B8EA0-9F7A-4C72-A532-F2F68337598E}"/>
    <cellStyle name="40 % - Akzent5 6 3 4" xfId="2694" xr:uid="{F3A39202-9C78-41B6-B08D-F2D3BAB68373}"/>
    <cellStyle name="40 % - Akzent5 6 4" xfId="1955" xr:uid="{97C16376-475F-4D2E-9D1C-5E589BA483BD}"/>
    <cellStyle name="40 % - Akzent5 6 4 2" xfId="2523" xr:uid="{ACDE9488-610A-4B87-BFDF-554956E7EEC7}"/>
    <cellStyle name="40 % - Akzent5 7" xfId="989" xr:uid="{61780A2E-201C-4FF7-A8F0-91A14D57D189}"/>
    <cellStyle name="40 % - Akzent5 7 2" xfId="1412" xr:uid="{E4009C02-3791-48D7-BA51-3A10D583FBDD}"/>
    <cellStyle name="40 % - Akzent5 7 2 2" xfId="1413" xr:uid="{BD7A5C9C-A15B-4280-91E8-49D77B78CC3C}"/>
    <cellStyle name="40 % - Akzent5 7 2 2 2" xfId="2238" xr:uid="{3BC2669A-0628-4A44-ACD2-573774DD19C1}"/>
    <cellStyle name="40 % - Akzent5 7 2 2 3" xfId="2695" xr:uid="{6A6A4D7D-9878-41BA-A68F-9CD39D62C997}"/>
    <cellStyle name="40 % - Akzent5 7 2 3" xfId="1981" xr:uid="{C35C5690-D7FE-4FB7-A14B-C18D153B0045}"/>
    <cellStyle name="40 % - Akzent5 7 2 4" xfId="2586" xr:uid="{AE82413F-A375-4B82-B521-4B25A4A12AFA}"/>
    <cellStyle name="40 % - Akzent5 7 3" xfId="1414" xr:uid="{6CCD5A4C-FCBF-4980-9F42-E9B3BA67443A}"/>
    <cellStyle name="40 % - Akzent5 7 3 2" xfId="2239" xr:uid="{F08178D9-30E1-49F6-B292-CEB763EDC07C}"/>
    <cellStyle name="40 % - Akzent5 7 3 3" xfId="2696" xr:uid="{826BF74B-8691-47B3-962A-0B2A7DFA348D}"/>
    <cellStyle name="40 % - Akzent5 7 4" xfId="2358" xr:uid="{F73185AC-D782-4602-84B9-6C772661AB65}"/>
    <cellStyle name="40 % - Akzent5 7 4 2" xfId="2524" xr:uid="{6DAC3908-AB72-49AF-BBB2-BB516CEFA477}"/>
    <cellStyle name="40 % - Akzent5 8" xfId="990" xr:uid="{B68DB038-6E0A-4306-B8AF-CABC9FEC4CC5}"/>
    <cellStyle name="40 % - Akzent5 8 2" xfId="1415" xr:uid="{9B8E9F9B-1A91-40F9-BA1C-BB4A14267AA0}"/>
    <cellStyle name="40 % - Akzent5 8 2 2" xfId="2124" xr:uid="{18CD6FD8-20C3-421E-8C93-8F656A920013}"/>
    <cellStyle name="40 % - Akzent5 8 2 3" xfId="2587" xr:uid="{48CABF0F-CFC4-4668-954F-04BDD50EDBEA}"/>
    <cellStyle name="40 % - Akzent5 8 3" xfId="2043" xr:uid="{4EAA2ABD-22EC-42AA-9607-EA497A51DC6D}"/>
    <cellStyle name="40 % - Akzent5 8 3 2" xfId="2525" xr:uid="{437BFE1B-3CA5-4D64-8E4A-4265A1CCDB93}"/>
    <cellStyle name="40 % - Akzent5 9" xfId="1110" xr:uid="{36791F25-649E-43EA-A01F-44A27350DACB}"/>
    <cellStyle name="40 % - Akzent5 9 2" xfId="1416" xr:uid="{B99BA54A-8E22-47B5-8481-DB200D13CB8B}"/>
    <cellStyle name="40 % - Akzent5 9 2 2" xfId="2125" xr:uid="{AE7DD1DF-5BD0-41B1-804E-5D7B1BC2E2F8}"/>
    <cellStyle name="40 % - Akzent5 9 2 2 2" xfId="2786" xr:uid="{95438836-592B-4AF0-8F9A-BDDEC595732F}"/>
    <cellStyle name="40 % - Akzent5 9 2 3" xfId="1982" xr:uid="{D4624B76-CE80-46EC-82BE-3B96024D0516}"/>
    <cellStyle name="40 % - Akzent5 9 2 4" xfId="2588" xr:uid="{1E414593-E757-46C0-9EB5-C67FA9DD42C0}"/>
    <cellStyle name="40 % - Akzent5 9 3" xfId="1860" xr:uid="{B6E15106-88C7-4D92-87E2-E8BEB05BA488}"/>
    <cellStyle name="40 % - Akzent5 9 4" xfId="2444" xr:uid="{369F49EE-DFDD-4F60-B3C6-C762D079A510}"/>
    <cellStyle name="40 % - Akzent6" xfId="741" builtinId="51" customBuiltin="1"/>
    <cellStyle name="40 % - Akzent6 10" xfId="1111" xr:uid="{A3466E78-5E8B-41D5-935B-9529B87F483B}"/>
    <cellStyle name="40 % - Akzent6 10 2" xfId="1417" xr:uid="{3B78BE89-393B-4D8A-BF52-E071C53B7B5F}"/>
    <cellStyle name="40 % - Akzent6 10 2 2" xfId="2126" xr:uid="{08579B5C-8349-4BBF-AE2B-12D5A691AF31}"/>
    <cellStyle name="40 % - Akzent6 10 2 3" xfId="2589" xr:uid="{0C2B2D13-2A72-4BC4-A1CA-418002A64E6D}"/>
    <cellStyle name="40 % - Akzent6 10 3" xfId="1861" xr:uid="{CD19CBF4-38A5-446E-B002-F7D4CA3616AB}"/>
    <cellStyle name="40 % - Akzent6 10 4" xfId="2445" xr:uid="{79E5DEBB-3DBD-4CF7-A6C8-8DCE7644C6B4}"/>
    <cellStyle name="40 % - Akzent6 11" xfId="1112" xr:uid="{F55A540F-E08C-4E6D-9037-F05562841427}"/>
    <cellStyle name="40 % - Akzent6 11 2" xfId="1418" xr:uid="{B480C4DD-7499-46FB-B811-1010DC80F7D5}"/>
    <cellStyle name="40 % - Akzent6 11 2 2" xfId="2127" xr:uid="{18E47CD7-BB21-454D-956E-FE40DB77FAC1}"/>
    <cellStyle name="40 % - Akzent6 11 2 2 2" xfId="2787" xr:uid="{E8B91498-B446-408C-A192-5047EDACF48E}"/>
    <cellStyle name="40 % - Akzent6 11 2 3" xfId="2013" xr:uid="{9357FCAD-F565-46E1-BD76-F0AA7ACAB8BA}"/>
    <cellStyle name="40 % - Akzent6 11 2 4" xfId="2590" xr:uid="{68C1C86B-74CE-4930-90AD-010B9B619387}"/>
    <cellStyle name="40 % - Akzent6 11 3" xfId="1862" xr:uid="{0A7961AF-65BC-4227-ADE6-26F8A95A53EA}"/>
    <cellStyle name="40 % - Akzent6 11 4" xfId="2446" xr:uid="{AA54EB08-B455-43C9-82D6-6B69BC96C5EE}"/>
    <cellStyle name="40 % - Akzent6 12" xfId="1113" xr:uid="{73800774-727C-4F07-8F7C-2630DF80423F}"/>
    <cellStyle name="40 % - Akzent6 12 2" xfId="1419" xr:uid="{17730798-DD59-4139-8AA1-E19C99F1240E}"/>
    <cellStyle name="40 % - Akzent6 12 3" xfId="1863" xr:uid="{8E9E2875-B779-4780-BCD1-406F3FF483A3}"/>
    <cellStyle name="40 % - Akzent6 12 3 2" xfId="2306" xr:uid="{4946C5D3-DD10-4761-BC69-2A54CC70647F}"/>
    <cellStyle name="40 % - Akzent6 12 4" xfId="2447" xr:uid="{53399ABE-9F5A-4198-8BF7-23E782F5A8A1}"/>
    <cellStyle name="40 % - Akzent6 13" xfId="1114" xr:uid="{7D43FF16-813F-4DFA-87B6-18FD06500100}"/>
    <cellStyle name="40 % - Akzent6 13 2" xfId="1420" xr:uid="{F9C64DA4-6B3E-4765-8E49-7D0F4F6B7D24}"/>
    <cellStyle name="40 % - Akzent6 13 2 2" xfId="2165" xr:uid="{3C77D1F6-0EE9-4338-9C9A-AD400CAE464A}"/>
    <cellStyle name="40 % - Akzent6 13 2 2 2" xfId="2802" xr:uid="{6684E2D9-9987-4426-BC6E-CE6593DEA17A}"/>
    <cellStyle name="40 % - Akzent6 13 2 3" xfId="2014" xr:uid="{9EEEDC17-F3F0-4F4D-9467-3F5B1894E8B4}"/>
    <cellStyle name="40 % - Akzent6 13 2 4" xfId="2626" xr:uid="{D5C1C8C6-EB5F-4827-86FE-B596005946F0}"/>
    <cellStyle name="40 % - Akzent6 13 3" xfId="1644" xr:uid="{AAF25040-BEE9-495B-B6EF-D7E988F95E13}"/>
    <cellStyle name="40 % - Akzent6 13 4" xfId="1864" xr:uid="{D68B2FBD-75FA-467A-8DCC-C1CC9A7F940A}"/>
    <cellStyle name="40 % - Akzent6 13 5" xfId="2448" xr:uid="{16752332-5815-4177-AE28-4F8BEDCA05BE}"/>
    <cellStyle name="40 % - Akzent6 14" xfId="1115" xr:uid="{C741523E-5378-4BAB-A326-9DDE8729F750}"/>
    <cellStyle name="40 % - Akzent6 14 2" xfId="1421" xr:uid="{31084BAD-F5E6-44FA-8BB1-DCD33B33E011}"/>
    <cellStyle name="40 % - Akzent6 14 2 2" xfId="2166" xr:uid="{E95AAC1B-ECFD-4FE1-991B-11FAC8E50D71}"/>
    <cellStyle name="40 % - Akzent6 14 2 3" xfId="2627" xr:uid="{D4B7AC1F-2F39-41B9-A71D-3579C070E342}"/>
    <cellStyle name="40 % - Akzent6 14 3" xfId="1645" xr:uid="{71040D11-1749-4ADA-B172-EA9DA8522CF4}"/>
    <cellStyle name="40 % - Akzent6 14 4" xfId="1865" xr:uid="{6459E67E-0CA3-4448-A680-1B53063A555D}"/>
    <cellStyle name="40 % - Akzent6 14 5" xfId="2449" xr:uid="{474DC17A-5612-41C3-B328-72503F576C15}"/>
    <cellStyle name="40 % - Akzent6 15" xfId="1196" xr:uid="{0B68E47D-331D-44BB-873B-69281BD68C03}"/>
    <cellStyle name="40 % - Akzent6 15 2" xfId="1422" xr:uid="{88179BF2-1763-497A-8A66-C75AE80385A0}"/>
    <cellStyle name="40 % - Akzent6 16" xfId="1197" xr:uid="{EB1B39FE-BAFC-40DB-B546-3C29F24CB3B7}"/>
    <cellStyle name="40 % - Akzent6 17" xfId="1423" xr:uid="{C586B414-6EB7-4BAC-B389-9946E005B35D}"/>
    <cellStyle name="40 % - Akzent6 18" xfId="1586" xr:uid="{3CA10A21-5EC8-418D-AA0C-B8998C4B6ADA}"/>
    <cellStyle name="40 % - Akzent6 19" xfId="1900" xr:uid="{C31FEF33-5964-488A-BA2C-FA82CC32D257}"/>
    <cellStyle name="40 % - Akzent6 2" xfId="801" xr:uid="{F4671C07-40C7-4EAE-AF67-AE6B6824963D}"/>
    <cellStyle name="40 % - Akzent6 2 2" xfId="855" xr:uid="{40A82304-32C4-41AD-8C82-1630F6A35BEB}"/>
    <cellStyle name="40 % - Akzent6 2 2 2" xfId="2128" xr:uid="{C027DB81-9013-4D50-ACD5-F1744B341646}"/>
    <cellStyle name="40 % - Akzent6 2 2 3" xfId="1915" xr:uid="{87CD72D8-50C6-4E33-82FD-16BD1B8C6673}"/>
    <cellStyle name="40 % - Akzent6 2 2 3 2" xfId="2745" xr:uid="{614ECE10-2BAD-4AB2-B842-C360163EA254}"/>
    <cellStyle name="40 % - Akzent6 2 3" xfId="1612" xr:uid="{755A32BC-A2AB-4B80-81B5-A984C7D65BE6}"/>
    <cellStyle name="40 % - Akzent6 2 3 2" xfId="2357" xr:uid="{C8852B4F-6B6F-46F9-A2EB-3A0548743904}"/>
    <cellStyle name="40 % - Akzent6 2 3 3" xfId="2486" xr:uid="{3C808D28-2B36-41D5-8581-BE919A27FACA}"/>
    <cellStyle name="40 % - Akzent6 20" xfId="2726" xr:uid="{1FB91F89-C184-4835-9773-216AE079C126}"/>
    <cellStyle name="40 % - Akzent6 3" xfId="856" xr:uid="{635DAA61-5959-465F-BE26-9DD0CDC2713A}"/>
    <cellStyle name="40 % - Akzent6 3 2" xfId="1424" xr:uid="{1B163FBB-B791-4DCA-BF1E-6084D49D7F6C}"/>
    <cellStyle name="40 % - Akzent6 3 2 2" xfId="2129" xr:uid="{AAD6FA17-0725-4C19-A52C-883AE47AA75D}"/>
    <cellStyle name="40 % - Akzent6 3 2 3" xfId="1928" xr:uid="{2C76CA0B-E03B-4B71-9566-502474B28CB9}"/>
    <cellStyle name="40 % - Akzent6 3 2 3 2" xfId="2757" xr:uid="{F2CDDDB4-5402-411A-96BD-C02BAB24BF09}"/>
    <cellStyle name="40 % - Akzent6 3 3" xfId="1613" xr:uid="{0521A8E3-95DE-4231-A2EB-029220A15F27}"/>
    <cellStyle name="40 % - Akzent6 3 3 2" xfId="2344" xr:uid="{BAFC5676-047D-457B-BE30-8E2C95F0303E}"/>
    <cellStyle name="40 % - Akzent6 3 3 3" xfId="2487" xr:uid="{CA98BEF6-505F-4FFE-A1F3-D509F4599D59}"/>
    <cellStyle name="40 % - Akzent6 4" xfId="857" xr:uid="{86FBE38D-07CF-4EA1-8174-B251A04130B3}"/>
    <cellStyle name="40 % - Akzent6 4 2" xfId="1425" xr:uid="{A348C0BD-8615-47A5-86E8-3677D5C1B4F0}"/>
    <cellStyle name="40 % - Akzent6 5" xfId="858" xr:uid="{F16AD700-4D94-4141-86A2-574022A52003}"/>
    <cellStyle name="40 % - Akzent6 5 2" xfId="1426" xr:uid="{85C3931F-1970-41FD-94BE-BEBE98A2F252}"/>
    <cellStyle name="40 % - Akzent6 5 2 2" xfId="1427" xr:uid="{557D304E-C9B9-410C-B86E-494AC9DFBF06}"/>
    <cellStyle name="40 % - Akzent6 5 2 2 2" xfId="2240" xr:uid="{5DBD2D92-39C5-437E-9E09-B44B12A335E4}"/>
    <cellStyle name="40 % - Akzent6 5 2 2 3" xfId="2697" xr:uid="{8E1DEDCD-5E86-49DE-B9CD-B45883E128A5}"/>
    <cellStyle name="40 % - Akzent6 5 2 3" xfId="2130" xr:uid="{D9F43370-48D8-4BBE-8CE3-CA9F1787B81D}"/>
    <cellStyle name="40 % - Akzent6 5 2 4" xfId="1956" xr:uid="{21DA0CD5-3A43-44D6-B877-E1A3615E3C34}"/>
    <cellStyle name="40 % - Akzent6 5 3" xfId="1428" xr:uid="{510B08E0-58FD-431E-A875-1267AC2C9E21}"/>
    <cellStyle name="40 % - Akzent6 5 3 2" xfId="2241" xr:uid="{718F0A65-C300-4030-BE47-C2BF3023DFA9}"/>
    <cellStyle name="40 % - Akzent6 5 3 3" xfId="2698" xr:uid="{BB27BB0A-4AB7-4BA6-888D-04893684FA93}"/>
    <cellStyle name="40 % - Akzent6 6" xfId="937" xr:uid="{C3249A22-F1FD-4DA3-B941-B8541AB7729F}"/>
    <cellStyle name="40 % - Akzent6 6 2" xfId="991" xr:uid="{72E61346-22B8-478F-8E0C-2B98D0BCA9C4}"/>
    <cellStyle name="40 % - Akzent6 6 2 2" xfId="1429" xr:uid="{A600FACB-2BC4-497D-B110-8EC42BA5CBB9}"/>
    <cellStyle name="40 % - Akzent6 6 2 2 2" xfId="2242" xr:uid="{FF8226AA-0D04-4218-A82E-8EB1A8ED9301}"/>
    <cellStyle name="40 % - Akzent6 6 2 2 3" xfId="2699" xr:uid="{42C76114-FECC-45BB-A7AF-12A34FB2790B}"/>
    <cellStyle name="40 % - Akzent6 6 3" xfId="992" xr:uid="{7F263860-7EAD-42ED-AC2E-DE9A6C080723}"/>
    <cellStyle name="40 % - Akzent6 6 3 2" xfId="1667" xr:uid="{5DC15B27-81AA-4272-80D6-D056071EB046}"/>
    <cellStyle name="40 % - Akzent6 6 3 2 2" xfId="2243" xr:uid="{F904E331-A462-4C35-982C-B41E058FE5B2}"/>
    <cellStyle name="40 % - Akzent6 6 3 2 3" xfId="2816" xr:uid="{1AAD3626-22B6-41C0-9F6D-EF7FE0445151}"/>
    <cellStyle name="40 % - Akzent6 6 3 3" xfId="1774" xr:uid="{BF6756D7-6342-4676-90BD-2B84ADA66436}"/>
    <cellStyle name="40 % - Akzent6 6 3 4" xfId="2700" xr:uid="{F8552300-3EE9-4D06-B1E4-89AEFEEC6DD1}"/>
    <cellStyle name="40 % - Akzent6 6 4" xfId="1957" xr:uid="{7F478B2F-C38C-4C7B-A9AD-D1D91D30F7D6}"/>
    <cellStyle name="40 % - Akzent6 6 4 2" xfId="2526" xr:uid="{3AE9FCF9-CB36-4E42-AFC1-8426257EF9D0}"/>
    <cellStyle name="40 % - Akzent6 7" xfId="993" xr:uid="{626254B5-2C6E-43A8-BEDB-843CFA89EC2D}"/>
    <cellStyle name="40 % - Akzent6 7 2" xfId="1430" xr:uid="{368FD7F5-CA37-461F-9E9D-A426EF4EF957}"/>
    <cellStyle name="40 % - Akzent6 7 2 2" xfId="1431" xr:uid="{AD150C29-2E3B-4990-A210-0AEFD46262C7}"/>
    <cellStyle name="40 % - Akzent6 7 2 2 2" xfId="2244" xr:uid="{03082FE0-052F-4D37-B0B0-17227E7D3DAF}"/>
    <cellStyle name="40 % - Akzent6 7 2 2 3" xfId="2701" xr:uid="{5A8E8407-CED7-4B4A-9EE1-33AD92484F35}"/>
    <cellStyle name="40 % - Akzent6 7 2 3" xfId="1983" xr:uid="{E9C42D02-1758-4BD6-BE59-C273D59B862C}"/>
    <cellStyle name="40 % - Akzent6 7 2 4" xfId="2591" xr:uid="{1086F167-AAC3-4572-8CCD-A025201A9508}"/>
    <cellStyle name="40 % - Akzent6 7 3" xfId="1432" xr:uid="{CEAF6535-066A-4FAC-9ACC-AF14AB14315F}"/>
    <cellStyle name="40 % - Akzent6 7 3 2" xfId="2245" xr:uid="{991FE398-18E8-4F84-B61B-30630A55017E}"/>
    <cellStyle name="40 % - Akzent6 7 3 3" xfId="2702" xr:uid="{AB9CD2B1-DC90-4FC7-AB15-F15F5C156012}"/>
    <cellStyle name="40 % - Akzent6 7 4" xfId="1886" xr:uid="{9F302EC9-252C-40FE-80C5-152F2DFEB750}"/>
    <cellStyle name="40 % - Akzent6 7 4 2" xfId="2527" xr:uid="{6221DB5A-69ED-4FE8-A740-D2A1883B360E}"/>
    <cellStyle name="40 % - Akzent6 8" xfId="994" xr:uid="{F18D9643-151D-4CE9-A451-409118BEC1F3}"/>
    <cellStyle name="40 % - Akzent6 8 2" xfId="1433" xr:uid="{098BBAD1-C8E5-4971-BDBA-59F0C4A083D3}"/>
    <cellStyle name="40 % - Akzent6 8 2 2" xfId="2131" xr:uid="{4A37C6DC-BBC6-43D7-92E5-2B509AEA45F9}"/>
    <cellStyle name="40 % - Akzent6 8 2 3" xfId="2592" xr:uid="{4E3FC3D1-0783-428F-BEBC-44EE77E24E96}"/>
    <cellStyle name="40 % - Akzent6 8 3" xfId="2044" xr:uid="{A9069468-79C0-4874-B393-69725F804DE4}"/>
    <cellStyle name="40 % - Akzent6 8 3 2" xfId="2528" xr:uid="{573A05CF-FBB0-41DA-90E0-04A86AB27222}"/>
    <cellStyle name="40 % - Akzent6 9" xfId="1116" xr:uid="{32E5AF43-C953-4B9A-9C96-9E781E5C7013}"/>
    <cellStyle name="40 % - Akzent6 9 2" xfId="1434" xr:uid="{7BE0E7C2-EB5E-48D3-BD42-E64E3DCCA336}"/>
    <cellStyle name="40 % - Akzent6 9 2 2" xfId="2132" xr:uid="{0728554C-C311-4072-9BF1-69F0F32CF2E0}"/>
    <cellStyle name="40 % - Akzent6 9 2 2 2" xfId="2788" xr:uid="{D1E08328-AFFA-4727-81EA-0EBFD82B9CBD}"/>
    <cellStyle name="40 % - Akzent6 9 2 3" xfId="1984" xr:uid="{DB2BA3E9-3D4C-4312-BB86-0DDE8FC404A6}"/>
    <cellStyle name="40 % - Akzent6 9 2 4" xfId="2593" xr:uid="{06AF4D3B-31FF-4530-B0CC-3506746069B2}"/>
    <cellStyle name="40 % - Akzent6 9 3" xfId="1866" xr:uid="{1B89CA8E-2A56-4E22-9BDB-940B70AFED7E}"/>
    <cellStyle name="40 % - Akzent6 9 4" xfId="2450" xr:uid="{D0F29C19-3D82-4A33-9C80-390369FCF930}"/>
    <cellStyle name="40% - Akzent1" xfId="1198" xr:uid="{BF63622C-B3FD-4F46-AE98-7B4BB1E76DFF}"/>
    <cellStyle name="40% - Akzent2" xfId="1199" xr:uid="{F58C265B-7697-4B7D-9173-204495B71813}"/>
    <cellStyle name="40% - Akzent3" xfId="1200" xr:uid="{9DE7E643-3C51-4E72-A91F-50511F050D16}"/>
    <cellStyle name="40% - Akzent4" xfId="1201" xr:uid="{9590EFF8-60C2-4592-8653-50AB502AF530}"/>
    <cellStyle name="40% - Akzent5" xfId="1202" xr:uid="{285EFA62-CC31-4EFB-B75D-8440F6B31858}"/>
    <cellStyle name="40% - Akzent6" xfId="1203" xr:uid="{AEA22D5E-F867-4FB1-B3AB-002C446D76AA}"/>
    <cellStyle name="60 % - Akzent1 2" xfId="782" xr:uid="{7A096933-4E95-4EB3-A94D-091A2752F62E}"/>
    <cellStyle name="60 % - Akzent1 2 2" xfId="859" xr:uid="{D27BCA0C-BE60-40FE-91A0-2A839F8BA9FE}"/>
    <cellStyle name="60 % - Akzent1 2 3" xfId="2375" xr:uid="{F90A52A8-C649-43C8-A18C-3BB27CC9A218}"/>
    <cellStyle name="60 % - Akzent1 3" xfId="918" xr:uid="{8AE3DA8D-6F43-475D-B1CB-C0CDFA38F7AF}"/>
    <cellStyle name="60 % - Akzent1 3 2" xfId="1134" xr:uid="{F360FF03-242B-48CA-AA02-D1BE9E7D5052}"/>
    <cellStyle name="60 % - Akzent1 3 3" xfId="1776" xr:uid="{BC03D2D7-E65B-44F2-9E7F-B3CB6218B236}"/>
    <cellStyle name="60 % - Akzent1 4" xfId="1435" xr:uid="{B760111A-0268-49D3-95C9-8F3CC339DE93}"/>
    <cellStyle name="60 % - Akzent1 5" xfId="1436" xr:uid="{7DCF28A1-5031-43BF-A9A3-DB7411106624}"/>
    <cellStyle name="60 % - Akzent1 6" xfId="1567" xr:uid="{DCFF4A5B-6205-4012-97E1-9FD9A7A07352}"/>
    <cellStyle name="60 % - Akzent1 7" xfId="1526" xr:uid="{A79AB33F-EA18-458C-B0C5-F3E1E56AA5F5}"/>
    <cellStyle name="60 % - Akzent2 2" xfId="786" xr:uid="{D3999765-D205-42FF-88BA-BD5E86F6B2CB}"/>
    <cellStyle name="60 % - Akzent2 2 2" xfId="860" xr:uid="{EC813F36-7075-4472-8891-5D896CF15C00}"/>
    <cellStyle name="60 % - Akzent2 2 3" xfId="2833" xr:uid="{205C2F56-EA03-4167-830B-5FFA5994B770}"/>
    <cellStyle name="60 % - Akzent2 3" xfId="922" xr:uid="{25DD74C6-C317-43D5-A1FD-D0850255EC3B}"/>
    <cellStyle name="60 % - Akzent2 3 2" xfId="1135" xr:uid="{6DFB953C-9E72-4F39-9FD9-1CA80A78A078}"/>
    <cellStyle name="60 % - Akzent2 3 3" xfId="1768" xr:uid="{58DF198A-0CFD-4F42-A31E-AB28C947916A}"/>
    <cellStyle name="60 % - Akzent2 4" xfId="1437" xr:uid="{97EDEFEB-5580-4900-9ADC-C5F1CD8CBECF}"/>
    <cellStyle name="60 % - Akzent2 5" xfId="1438" xr:uid="{76E5E0A6-1B83-47CB-A0C4-0C328131BC60}"/>
    <cellStyle name="60 % - Akzent2 6" xfId="1571" xr:uid="{432EB2E7-4BD3-49F7-97E7-2D64BC450294}"/>
    <cellStyle name="60 % - Akzent2 7" xfId="1527" xr:uid="{4C32C12F-15BA-44E3-BD28-30117F3D02EE}"/>
    <cellStyle name="60 % - Akzent3 2" xfId="790" xr:uid="{4EE16272-6C46-4E83-9B47-6B515D577FE7}"/>
    <cellStyle name="60 % - Akzent3 2 2" xfId="861" xr:uid="{3B2DD60F-5A74-44EF-ACEA-9A1D5391FA59}"/>
    <cellStyle name="60 % - Akzent3 2 3" xfId="2603" xr:uid="{AE1EDF75-AAC8-4BA2-9003-5A2D88FD7070}"/>
    <cellStyle name="60 % - Akzent3 3" xfId="926" xr:uid="{A6D3E7A3-4132-42BE-99BD-40444A22C77A}"/>
    <cellStyle name="60 % - Akzent3 3 2" xfId="1136" xr:uid="{B0B3B79E-D30C-4ABC-9522-69BE711EBBDD}"/>
    <cellStyle name="60 % - Akzent3 3 3" xfId="2297" xr:uid="{233A37F2-D52F-4118-9218-9A30DC25B3C6}"/>
    <cellStyle name="60 % - Akzent3 4" xfId="1439" xr:uid="{A34BD26C-0EEB-4F15-AB1D-62C26114C66A}"/>
    <cellStyle name="60 % - Akzent3 5" xfId="1440" xr:uid="{81BA65C6-21DA-44E4-A4CE-F825CE7925B7}"/>
    <cellStyle name="60 % - Akzent3 6" xfId="1575" xr:uid="{FA828EEE-AF0F-428D-9F51-9682FB37EE50}"/>
    <cellStyle name="60 % - Akzent3 7" xfId="1528" xr:uid="{F0CBDE10-F60F-49DA-9E7F-E882B8DD710B}"/>
    <cellStyle name="60 % - Akzent4 2" xfId="794" xr:uid="{497B6A47-D28D-48B7-926E-033F7F652FE4}"/>
    <cellStyle name="60 % - Akzent4 2 2" xfId="862" xr:uid="{FCE0111E-856F-49AB-A358-4959E2B12C33}"/>
    <cellStyle name="60 % - Akzent4 2 3" xfId="2765" xr:uid="{6AF1DCA7-9DF7-41B3-A6CE-0C4D80C1F648}"/>
    <cellStyle name="60 % - Akzent4 3" xfId="930" xr:uid="{4188B64E-F978-45DB-9169-4206833D79D8}"/>
    <cellStyle name="60 % - Akzent4 3 2" xfId="1137" xr:uid="{B5546FE5-4DDD-43FE-81C4-EC398A4C80C9}"/>
    <cellStyle name="60 % - Akzent4 3 3" xfId="1781" xr:uid="{FA19D295-E39C-4843-A4AD-794479B0C696}"/>
    <cellStyle name="60 % - Akzent4 4" xfId="1441" xr:uid="{FC60BEB4-8D5C-4DCA-8191-FCE7E176078A}"/>
    <cellStyle name="60 % - Akzent4 5" xfId="1442" xr:uid="{B000AE1C-5085-4503-99F3-5742122E2EBD}"/>
    <cellStyle name="60 % - Akzent4 6" xfId="1579" xr:uid="{17565296-9961-41BB-BA4D-7EFC47A0A25E}"/>
    <cellStyle name="60 % - Akzent4 7" xfId="1529" xr:uid="{92E419C3-2CC8-4E87-A9DB-35BD33021B06}"/>
    <cellStyle name="60 % - Akzent5 2" xfId="798" xr:uid="{D08EE5CF-C7AB-43CC-A984-77408BA62BD7}"/>
    <cellStyle name="60 % - Akzent5 2 2" xfId="863" xr:uid="{244384E6-C27D-4BAC-B67A-FECC3550DA78}"/>
    <cellStyle name="60 % - Akzent5 2 3" xfId="2835" xr:uid="{AF1057D6-C798-4ADA-812D-C577D983498F}"/>
    <cellStyle name="60 % - Akzent5 3" xfId="934" xr:uid="{42EFDAA9-4304-4B23-B1E8-C9F27358C534}"/>
    <cellStyle name="60 % - Akzent5 3 2" xfId="1138" xr:uid="{D4AB9123-AEB7-4E7C-B932-810E1062BA36}"/>
    <cellStyle name="60 % - Akzent5 3 3" xfId="1764" xr:uid="{1433A841-D263-49F2-9675-DCADAF4E1D30}"/>
    <cellStyle name="60 % - Akzent5 4" xfId="1443" xr:uid="{0F987F9A-3B50-4335-8944-B332300B3C92}"/>
    <cellStyle name="60 % - Akzent5 5" xfId="1444" xr:uid="{8F59AB54-2D2B-45AE-A865-B3BB045774C2}"/>
    <cellStyle name="60 % - Akzent5 6" xfId="1583" xr:uid="{0257484E-F6E3-45DC-B64E-9A4A53C946F1}"/>
    <cellStyle name="60 % - Akzent5 7" xfId="1530" xr:uid="{D97DFED9-8472-4006-B6ED-1B7292CC2509}"/>
    <cellStyle name="60 % - Akzent6 2" xfId="802" xr:uid="{9E536B42-E130-4C2A-96D6-6CF7D8B36A0A}"/>
    <cellStyle name="60 % - Akzent6 2 2" xfId="864" xr:uid="{13ADBF75-7A2E-42B4-ABDB-4D38BA497505}"/>
    <cellStyle name="60 % - Akzent6 2 3" xfId="2834" xr:uid="{53424EA0-02B2-4965-B333-337B1DA0DD5D}"/>
    <cellStyle name="60 % - Akzent6 3" xfId="938" xr:uid="{09EF97C2-8336-4419-9C50-350B6C727EF3}"/>
    <cellStyle name="60 % - Akzent6 3 2" xfId="1139" xr:uid="{B198C3E7-8576-4254-9C98-28A73DC65908}"/>
    <cellStyle name="60 % - Akzent6 3 3" xfId="1784" xr:uid="{9A09AEAC-7C29-493C-85DB-5ACFED188507}"/>
    <cellStyle name="60 % - Akzent6 4" xfId="1445" xr:uid="{48A6310C-21CC-447D-B9B8-8A0A1C11C58C}"/>
    <cellStyle name="60 % - Akzent6 5" xfId="1446" xr:uid="{C58A61E9-0A82-4163-B635-9EC6CC02D88A}"/>
    <cellStyle name="60 % - Akzent6 6" xfId="1587" xr:uid="{74BC1EC3-5BE9-426B-BC8E-1CB842F1B933}"/>
    <cellStyle name="60 % - Akzent6 7" xfId="1531" xr:uid="{B89F44FE-9624-4D1B-B703-1C02E9E5809B}"/>
    <cellStyle name="60% - Akzent1" xfId="1204" xr:uid="{C079F247-2BC5-4771-92F2-688A8849152D}"/>
    <cellStyle name="60% - Akzent2" xfId="1205" xr:uid="{70229BB6-217A-437A-8F83-C6ACE341F9BE}"/>
    <cellStyle name="60% - Akzent3" xfId="1206" xr:uid="{3A3DC5C7-6C56-422A-B2FA-05D9865CFB8C}"/>
    <cellStyle name="60% - Akzent4" xfId="1207" xr:uid="{962AC65B-108E-4817-93F6-1BD9F2DF598A}"/>
    <cellStyle name="60% - Akzent5" xfId="1208" xr:uid="{0D4CB9CC-454B-44B8-94ED-E6BEA2C9875B}"/>
    <cellStyle name="60% - Akzent6" xfId="1209" xr:uid="{AA3F86B9-15D9-47BD-97E2-E4386781D4D4}"/>
    <cellStyle name="Akzent1" xfId="724" builtinId="29" customBuiltin="1"/>
    <cellStyle name="Akzent1 2" xfId="779" xr:uid="{5A5EC40E-E4AC-435B-A81A-3705A9CBD4A8}"/>
    <cellStyle name="Akzent1 2 2" xfId="865" xr:uid="{F253F49E-2A64-4070-8731-154A1CA33ACB}"/>
    <cellStyle name="Akzent1 3" xfId="915" xr:uid="{5F45E6B5-BE54-4AE8-A949-E0206360BA23}"/>
    <cellStyle name="Akzent1 3 2" xfId="1140" xr:uid="{5E3FBC07-1D10-4D7D-BFFE-A150B71C6864}"/>
    <cellStyle name="Akzent1 3 3" xfId="2331" xr:uid="{70A8B019-B325-475C-91D3-1749D374E5E7}"/>
    <cellStyle name="Akzent1 4" xfId="1447" xr:uid="{9CD9DA9F-0925-4EDE-BD4A-6B8A93F548A0}"/>
    <cellStyle name="Akzent1 5" xfId="1448" xr:uid="{FBBE329E-C943-497E-ADDC-0190C6713628}"/>
    <cellStyle name="Akzent1 6" xfId="1564" xr:uid="{7E6F06CB-7128-4A83-8AC8-C17331921B23}"/>
    <cellStyle name="Akzent2" xfId="727" builtinId="33" customBuiltin="1"/>
    <cellStyle name="Akzent2 2" xfId="783" xr:uid="{182E5410-68CD-41E9-B095-17A959FF72E4}"/>
    <cellStyle name="Akzent2 2 2" xfId="866" xr:uid="{57930C54-EB4B-4F85-B17F-9EE0C33D9CC1}"/>
    <cellStyle name="Akzent2 3" xfId="919" xr:uid="{E7874488-C7B6-4829-BD25-F5F13D6A0FF7}"/>
    <cellStyle name="Akzent2 3 2" xfId="1141" xr:uid="{A42D3169-D3F6-4DCA-BE2F-C8C6C014B473}"/>
    <cellStyle name="Akzent2 3 3" xfId="2295" xr:uid="{69CB210B-6F39-4344-AF20-0C16DF4800C3}"/>
    <cellStyle name="Akzent2 4" xfId="1449" xr:uid="{11902090-FEA4-4496-BDFA-9941128F9F64}"/>
    <cellStyle name="Akzent2 5" xfId="1450" xr:uid="{538A72E7-331C-4245-A885-2428779C33C9}"/>
    <cellStyle name="Akzent2 6" xfId="1568" xr:uid="{55942765-8567-4C21-992B-F5881D277447}"/>
    <cellStyle name="Akzent3" xfId="730" builtinId="37" customBuiltin="1"/>
    <cellStyle name="Akzent3 2" xfId="787" xr:uid="{3B4547D7-4DD4-4155-A172-4D605B3800E0}"/>
    <cellStyle name="Akzent3 2 2" xfId="867" xr:uid="{B56A747B-8F74-4C31-BAAD-CD4C43CDC56E}"/>
    <cellStyle name="Akzent3 3" xfId="923" xr:uid="{8849C9E5-4CED-4AF6-9F87-D850862F6CC1}"/>
    <cellStyle name="Akzent3 3 2" xfId="1142" xr:uid="{0B36B66A-759F-481B-808A-0C6F456630AF}"/>
    <cellStyle name="Akzent3 3 3" xfId="1786" xr:uid="{44434F68-C425-497F-96D1-C5ECB46FD95C}"/>
    <cellStyle name="Akzent3 4" xfId="1451" xr:uid="{A01940CF-C231-4757-B352-469212A57383}"/>
    <cellStyle name="Akzent3 5" xfId="1452" xr:uid="{A5DFD28A-61D4-4CFE-A75D-C4F061A3E351}"/>
    <cellStyle name="Akzent3 6" xfId="1572" xr:uid="{20A0DE53-38FD-4309-B554-8B9112EC3B28}"/>
    <cellStyle name="Akzent4" xfId="733" builtinId="41" customBuiltin="1"/>
    <cellStyle name="Akzent4 2" xfId="791" xr:uid="{10219748-8C9C-48F0-80E2-C148DEEE4073}"/>
    <cellStyle name="Akzent4 2 2" xfId="868" xr:uid="{3A972C8F-2597-47F9-B69A-53F58697BA47}"/>
    <cellStyle name="Akzent4 3" xfId="927" xr:uid="{BEC44BB9-2348-4CE7-98EC-9056F1BE1D3A}"/>
    <cellStyle name="Akzent4 3 2" xfId="1143" xr:uid="{44D175F2-6A7F-4BCD-8525-A5EEECC99314}"/>
    <cellStyle name="Akzent4 3 3" xfId="2330" xr:uid="{3769C19B-5772-461D-B057-9076F8C6B4B6}"/>
    <cellStyle name="Akzent4 4" xfId="1453" xr:uid="{28C0A225-5913-4334-A455-683DE1B08210}"/>
    <cellStyle name="Akzent4 5" xfId="1454" xr:uid="{2D8EF1A7-3AB7-4C41-BF11-5F37EA69A5C0}"/>
    <cellStyle name="Akzent4 6" xfId="1576" xr:uid="{CACEF831-E703-4CBA-A5D6-8F230E9B727B}"/>
    <cellStyle name="Akzent5" xfId="736" builtinId="45" customBuiltin="1"/>
    <cellStyle name="Akzent5 2" xfId="795" xr:uid="{FD65F700-8A49-41E0-91E1-0855DEF976B5}"/>
    <cellStyle name="Akzent5 2 2" xfId="869" xr:uid="{8501A8EE-0AF7-45C4-8190-6698B6C7E186}"/>
    <cellStyle name="Akzent5 3" xfId="931" xr:uid="{113E0EDD-B598-4AB4-A603-FA8A9260195C}"/>
    <cellStyle name="Akzent5 3 2" xfId="1144" xr:uid="{33FD3855-A17A-4D99-A0BC-19751491866C}"/>
    <cellStyle name="Akzent5 3 3" xfId="1887" xr:uid="{F4350E77-0F0C-4382-A74C-5924C400FFFC}"/>
    <cellStyle name="Akzent5 4" xfId="1455" xr:uid="{1D96A08B-C5BF-4EFE-A835-CA4617AB081F}"/>
    <cellStyle name="Akzent5 5" xfId="1456" xr:uid="{FAD632A2-18EC-446D-8EAD-9CB051B312D3}"/>
    <cellStyle name="Akzent5 6" xfId="1580" xr:uid="{006B498E-97BE-46F2-A87E-EA0241D110D2}"/>
    <cellStyle name="Akzent6" xfId="739" builtinId="49" customBuiltin="1"/>
    <cellStyle name="Akzent6 2" xfId="799" xr:uid="{9E4C290F-158B-431F-9695-7BC731E94E2D}"/>
    <cellStyle name="Akzent6 2 2" xfId="870" xr:uid="{EBE46A4F-1490-46C3-BCE6-B28AFB12306F}"/>
    <cellStyle name="Akzent6 3" xfId="935" xr:uid="{1E6D1642-6E4E-4F34-9366-ABEE0291EA04}"/>
    <cellStyle name="Akzent6 3 2" xfId="1145" xr:uid="{C3C4EAC2-AA36-4170-A8EC-C1EB3980BA12}"/>
    <cellStyle name="Akzent6 3 3" xfId="1787" xr:uid="{4D3F48B9-AF3A-4B32-A53C-28E226B1DD6F}"/>
    <cellStyle name="Akzent6 4" xfId="1457" xr:uid="{FEA9778F-D286-4869-9A12-5C3C53F85BCD}"/>
    <cellStyle name="Akzent6 5" xfId="1458" xr:uid="{C4822F67-1620-4E8A-849C-4E364B835E20}"/>
    <cellStyle name="Akzent6 6" xfId="1584" xr:uid="{1EEEC2CE-DD64-418C-A9AF-44F49F42FE7F}"/>
    <cellStyle name="Ausgabe" xfId="717" builtinId="21" customBuiltin="1"/>
    <cellStyle name="Ausgabe 2" xfId="771" xr:uid="{C3925A48-39C0-490A-8744-1EE803F481F8}"/>
    <cellStyle name="Ausgabe 2 2" xfId="871" xr:uid="{B19C29A6-3E4F-4DD9-B725-AEBF7CC13389}"/>
    <cellStyle name="Ausgabe 3" xfId="907" xr:uid="{1AE3019E-6AE2-4FE9-A56D-D16468A1B62D}"/>
    <cellStyle name="Ausgabe 3 2" xfId="1146" xr:uid="{42149551-A61A-4AA2-A7AA-A52CF4E13A78}"/>
    <cellStyle name="Ausgabe 3 3" xfId="1759" xr:uid="{D2B22B69-7FAF-4DFC-B5AF-1629C67ED10C}"/>
    <cellStyle name="Ausgabe 4" xfId="1459" xr:uid="{22318C10-4A3E-4F02-BEC1-8A5D6B14F571}"/>
    <cellStyle name="Ausgabe 5" xfId="1460" xr:uid="{8347FCF4-A77B-4953-BBA1-A97D91CD184E}"/>
    <cellStyle name="Ausgabe 6" xfId="1556" xr:uid="{F059324B-A6F2-4C48-838E-4CB4922AAE6A}"/>
    <cellStyle name="Berechnung" xfId="718" builtinId="22" customBuiltin="1"/>
    <cellStyle name="Berechnung 2" xfId="772" xr:uid="{7ADE06A4-9E5D-4AD1-BF42-4D87B11A2DB3}"/>
    <cellStyle name="Berechnung 2 2" xfId="872" xr:uid="{AD190674-1C68-46F6-BB2E-2B8E9BC49381}"/>
    <cellStyle name="Berechnung 3" xfId="908" xr:uid="{11C1DF7D-90AE-4051-8C75-92C747373549}"/>
    <cellStyle name="Berechnung 3 2" xfId="1147" xr:uid="{8BE76E23-06ED-41AC-85B5-637090FA69DF}"/>
    <cellStyle name="Berechnung 3 3" xfId="1791" xr:uid="{C6C2F975-B7F0-4CA4-A82A-5C40B857C9B2}"/>
    <cellStyle name="Berechnung 4" xfId="1461" xr:uid="{00A846CB-5BC9-4573-85E3-AEABA1D005D8}"/>
    <cellStyle name="Berechnung 5" xfId="1462" xr:uid="{C451BD1D-7C94-4796-A21F-E37B76A49102}"/>
    <cellStyle name="Berechnung 6" xfId="1557" xr:uid="{7BEC69EB-58AC-4431-99B6-39A669E53AC2}"/>
    <cellStyle name="Eingabe" xfId="716" builtinId="20" customBuiltin="1"/>
    <cellStyle name="Eingabe 2" xfId="770" xr:uid="{435BBF64-2D29-4662-9B63-E3C3CAFFD746}"/>
    <cellStyle name="Eingabe 2 2" xfId="873" xr:uid="{6E80BFD8-392E-4447-B880-1FAB71853C2D}"/>
    <cellStyle name="Eingabe 3" xfId="906" xr:uid="{D1C790E8-174C-4A66-871C-062076840B5B}"/>
    <cellStyle name="Eingabe 3 2" xfId="1148" xr:uid="{9D43B9B3-C42F-4D9D-A647-CDC4A480D204}"/>
    <cellStyle name="Eingabe 3 3" xfId="2315" xr:uid="{0C93F55A-91E4-46E8-BD6D-D18EF06E3B3B}"/>
    <cellStyle name="Eingabe 4" xfId="1463" xr:uid="{3DEDC466-7DCB-491D-AFB4-864C85387C31}"/>
    <cellStyle name="Eingabe 5" xfId="1464" xr:uid="{75E24D35-B139-4CE1-B02B-CAA628B8576A}"/>
    <cellStyle name="Eingabe 6" xfId="1555" xr:uid="{2C72AABB-238A-4C81-A44A-F972C0D30672}"/>
    <cellStyle name="Ergebnis" xfId="723" builtinId="25" customBuiltin="1"/>
    <cellStyle name="Ergebnis 2" xfId="778" xr:uid="{F02EE8E1-69E2-4101-88B6-881F06A07A5D}"/>
    <cellStyle name="Ergebnis 2 2" xfId="874" xr:uid="{7C49E0E3-56A9-4802-9C93-1F471B3D1E8D}"/>
    <cellStyle name="Ergebnis 3" xfId="914" xr:uid="{C6BAB46F-EA43-474B-9130-3230A99CC264}"/>
    <cellStyle name="Ergebnis 3 2" xfId="1149" xr:uid="{A3ADC0ED-A014-42D4-8A35-F978A1AE439A}"/>
    <cellStyle name="Ergebnis 3 3" xfId="2313" xr:uid="{818FB519-69E6-4A14-A4AA-41B7885EE279}"/>
    <cellStyle name="Ergebnis 4" xfId="1465" xr:uid="{64DDA3C8-BF2C-45FB-ADD0-0963E4E4A76D}"/>
    <cellStyle name="Ergebnis 5" xfId="1466" xr:uid="{82F5300F-C43D-45FB-AAAC-CE2B5B01F1F9}"/>
    <cellStyle name="Ergebnis 6" xfId="1563" xr:uid="{2B45992F-391F-42F7-8797-39FB757112FB}"/>
    <cellStyle name="Erklärender Text" xfId="722" builtinId="53" customBuiltin="1"/>
    <cellStyle name="Erklärender Text 2" xfId="777" xr:uid="{CD06D2A5-B629-42D7-973F-094A728855E0}"/>
    <cellStyle name="Erklärender Text 2 2" xfId="875" xr:uid="{51DA02D2-AF1C-4CA0-A1B2-68F27A3070E8}"/>
    <cellStyle name="Erklärender Text 3" xfId="913" xr:uid="{8494AE22-2DB4-40C0-9428-C6CC5E1C5078}"/>
    <cellStyle name="Erklärender Text 3 2" xfId="1150" xr:uid="{B6DB1394-FD97-40E7-8327-8593F6EBD027}"/>
    <cellStyle name="Erklärender Text 3 3" xfId="1788" xr:uid="{D35DE2A1-1917-46E3-AEEA-F0CDB8C8F21D}"/>
    <cellStyle name="Erklärender Text 4" xfId="1467" xr:uid="{BB74E78D-9CB2-42BA-80F9-651A85F83EF1}"/>
    <cellStyle name="Erklärender Text 5" xfId="1468" xr:uid="{608D51E2-66D7-4040-A37E-CEC5A4B529AA}"/>
    <cellStyle name="Erklärender Text 6" xfId="1562" xr:uid="{1F13110B-C49F-4894-BD76-7C0BB5C84597}"/>
    <cellStyle name="Euro" xfId="750" xr:uid="{4D1A355E-1001-42CC-9C38-3EAF5B8DDF75}"/>
    <cellStyle name="Euro 2" xfId="1777" xr:uid="{336E6D19-204E-4537-BF56-C99815E0EF9B}"/>
    <cellStyle name="Euro 3" xfId="2373" xr:uid="{48D27A28-FB6E-4482-AE95-0BB315C9474E}"/>
    <cellStyle name="gap" xfId="2278" xr:uid="{F6D9A002-D90D-4F5D-B1CB-3FC92D99665F}"/>
    <cellStyle name="Gut" xfId="714" builtinId="26" customBuiltin="1"/>
    <cellStyle name="Gut 2" xfId="767" xr:uid="{EB5E3AC3-B8ED-45EF-8A35-D5DEA92ADB2E}"/>
    <cellStyle name="Gut 2 2" xfId="876" xr:uid="{AF12D1D9-2CD3-430C-90E6-60CEA9323B26}"/>
    <cellStyle name="Gut 3" xfId="903" xr:uid="{29A9C876-8AC4-4908-A927-5EB88343CCCC}"/>
    <cellStyle name="Gut 3 2" xfId="1151" xr:uid="{26D1C837-8C5A-41D0-851A-49F76036462E}"/>
    <cellStyle name="Gut 3 3" xfId="2349" xr:uid="{D69A5819-D9A6-47F4-B18F-1D300B8F9581}"/>
    <cellStyle name="Gut 4" xfId="1469" xr:uid="{7477CDDD-689C-4D5C-A74D-478908CFBE88}"/>
    <cellStyle name="Gut 5" xfId="1470" xr:uid="{658D3AC5-AE7F-406B-8A67-5274388FEC06}"/>
    <cellStyle name="Gut 6" xfId="1552" xr:uid="{9D0B9C9F-0663-4E87-9A38-EC8AF1299505}"/>
    <cellStyle name="Hyperlink 2" xfId="745" xr:uid="{E6475EA0-76C8-49CB-80A4-A0C07EEBDCF2}"/>
    <cellStyle name="Hyperlink 2 2" xfId="943" xr:uid="{3CDA3C89-8D68-4BE0-93B6-49B83530577A}"/>
    <cellStyle name="Hyperlink 2 2 2" xfId="1702" xr:uid="{C62DCE4F-52DE-4368-922A-5D922C789EC5}"/>
    <cellStyle name="Hyperlink 2 2 2 2" xfId="2284" xr:uid="{BB449F12-D15C-43F3-9EF7-ED858ED1AFBF}"/>
    <cellStyle name="Hyperlink 2 2 2 3" xfId="2333" xr:uid="{C2430F74-713E-448C-9504-753BCB7B7F41}"/>
    <cellStyle name="Hyperlink 2 2 3" xfId="2368" xr:uid="{8270B6BC-6627-4463-A463-7DDA41B774A7}"/>
    <cellStyle name="Hyperlink 2 2 4" xfId="1770" xr:uid="{02246C8C-1C11-477E-83E1-A9E3E4745E8B}"/>
    <cellStyle name="Hyperlink 2 3" xfId="995" xr:uid="{0ADC4194-4BAB-4FC7-91BD-3A56D1521291}"/>
    <cellStyle name="Hyperlink 2 3 2" xfId="2305" xr:uid="{CA33D0D3-5709-488A-B9EF-0799850DC605}"/>
    <cellStyle name="Hyperlink 2 3 3" xfId="2310" xr:uid="{93711FD5-0880-403A-8458-F22F7E540DE9}"/>
    <cellStyle name="Hyperlink 2 4" xfId="996" xr:uid="{36352BB3-E6FE-492C-B583-70F777096A2F}"/>
    <cellStyle name="Hyperlink 2 5" xfId="997" xr:uid="{A80C0DAC-B7C2-487E-9DD7-68BD8155C07B}"/>
    <cellStyle name="Hyperlink 3" xfId="757" xr:uid="{C7458690-A993-4E1E-A318-0AF54E4CA112}"/>
    <cellStyle name="Hyperlink 3 2" xfId="998" xr:uid="{EEC31235-595A-4403-8A51-1FA1D10D6FCA}"/>
    <cellStyle name="Hyperlink 3 3" xfId="999" xr:uid="{5EA019AD-4226-4B38-A7A6-309522BD9FE9}"/>
    <cellStyle name="Hyperlink 3 4" xfId="1000" xr:uid="{DFE27EA1-453D-49E7-9611-77A270813E72}"/>
    <cellStyle name="Hyperlink 3 4 2" xfId="2023" xr:uid="{473138BB-1C5B-476C-AC60-123DE05BC4B4}"/>
    <cellStyle name="Hyperlink 3 5" xfId="1682" xr:uid="{454F8D70-98F8-466E-9326-9B674E1EC501}"/>
    <cellStyle name="Hyperlink 4" xfId="760" xr:uid="{35A521CC-4B89-47AD-8A3B-C080878735ED}"/>
    <cellStyle name="Hyperlink 4 2" xfId="877" xr:uid="{31709E68-0E1C-40E5-AD2A-567C3C242FC6}"/>
    <cellStyle name="Hyperlink 4 2 2" xfId="2024" xr:uid="{94CA20F1-BD27-4E09-8803-DECD1AAE8DE4}"/>
    <cellStyle name="Hyperlink 4 5" xfId="3" xr:uid="{00000000-0005-0000-0000-000006000000}"/>
    <cellStyle name="Hyperlink 5" xfId="941" xr:uid="{DC72E9CC-2305-4A33-AFFA-880CD05B6854}"/>
    <cellStyle name="Hyperlink 5 2" xfId="1001" xr:uid="{472F943C-7B5C-46C4-92C0-C4126169EA37}"/>
    <cellStyle name="Hyperlink 5 3" xfId="1002" xr:uid="{2C15B5B3-4847-4545-9AAA-9000D740A4D6}"/>
    <cellStyle name="Hyperlink 5 3 2" xfId="2025" xr:uid="{21219E1F-B42F-4882-8493-F8FA73796D1C}"/>
    <cellStyle name="Hyperlink 5 4" xfId="1772" xr:uid="{DAA294E4-A819-4B1D-886E-23FFD5A2A98F}"/>
    <cellStyle name="Hyperlink 6" xfId="1210" xr:uid="{4FC9BD5B-8B36-498B-90F6-651880AE3CA3}"/>
    <cellStyle name="Hyperlink 7" xfId="1211" xr:uid="{DC75361B-5E49-443B-876D-F337CC08B6A6}"/>
    <cellStyle name="Hyperlink 7 2" xfId="1545" xr:uid="{64BF0192-75FF-4782-9BB7-169CA4706531}"/>
    <cellStyle name="Komma 2" xfId="1716" xr:uid="{1522943C-50A5-4A4E-8ECE-238296D40B98}"/>
    <cellStyle name="Komma 2 2 2 2" xfId="4" xr:uid="{00000000-0005-0000-0000-000007000000}"/>
    <cellStyle name="Link" xfId="2" builtinId="8"/>
    <cellStyle name="Link 2" xfId="1715" xr:uid="{838AB6EF-3F24-40D3-80BF-E3449E504EE4}"/>
    <cellStyle name="Link 2 2" xfId="1737" xr:uid="{053F67A3-8A67-4AFD-BCE6-C5CF2DDDA4A6}"/>
    <cellStyle name="Link 3" xfId="743" xr:uid="{084FAFA5-645D-413D-ADD8-0B442BC1B709}"/>
    <cellStyle name="Link 3 2" xfId="2370" xr:uid="{D23F689D-FCF9-44A8-97C0-49924602DAEA}"/>
    <cellStyle name="Link 5" xfId="5" xr:uid="{00000000-0005-0000-0000-000008000000}"/>
    <cellStyle name="Neutral 2" xfId="769" xr:uid="{7B54E1BC-9630-42A9-9467-5CCE513AAE3D}"/>
    <cellStyle name="Neutral 2 2" xfId="878" xr:uid="{431B9722-BBE6-47DE-81D4-CF4F688901B0}"/>
    <cellStyle name="Neutral 2 3" xfId="2837" xr:uid="{8B60EE36-2AAA-466D-8C1F-EF0AD83E2B5F}"/>
    <cellStyle name="Neutral 3" xfId="905" xr:uid="{372B8C56-90B2-4BD0-B14C-F68AC1736D24}"/>
    <cellStyle name="Neutral 3 2" xfId="1152" xr:uid="{70AD6E58-DC28-4FE5-90E8-F454679E860C}"/>
    <cellStyle name="Neutral 3 3" xfId="2350" xr:uid="{B7730907-6050-4DEA-8EAE-FFA17812A2EB}"/>
    <cellStyle name="Neutral 4" xfId="1471" xr:uid="{B37F08E7-5314-47BD-8E88-E2445FE95249}"/>
    <cellStyle name="Neutral 5" xfId="1472" xr:uid="{135B858E-973F-4850-8D82-1BE29F7552C6}"/>
    <cellStyle name="Neutral 6" xfId="1554" xr:uid="{6945EF0C-5D78-4C64-AF9D-5211EF0B000D}"/>
    <cellStyle name="Neutral 7" xfId="1524" xr:uid="{8C70628E-4D42-465A-B4BD-BE66F201F0C2}"/>
    <cellStyle name="Normal 2 2" xfId="6" xr:uid="{00000000-0005-0000-0000-000009000000}"/>
    <cellStyle name="Normal 2 2 2" xfId="7" xr:uid="{00000000-0005-0000-0000-00000A000000}"/>
    <cellStyle name="Normal 2 2 2 2" xfId="8" xr:uid="{00000000-0005-0000-0000-00000B000000}"/>
    <cellStyle name="Normal 2 2 2 3" xfId="9" xr:uid="{00000000-0005-0000-0000-00000C000000}"/>
    <cellStyle name="Normal 2 2 3" xfId="10" xr:uid="{00000000-0005-0000-0000-00000D000000}"/>
    <cellStyle name="Normal 2 2 4" xfId="11" xr:uid="{00000000-0005-0000-0000-00000E000000}"/>
    <cellStyle name="Notiz 10" xfId="1117" xr:uid="{CEE40864-C231-49A5-B2DD-B5EC36AB1311}"/>
    <cellStyle name="Notiz 10 2" xfId="1473" xr:uid="{2E4B9CC4-D960-4D52-9BE9-85A61973D845}"/>
    <cellStyle name="Notiz 10 2 2" xfId="2133" xr:uid="{5F089180-CE34-4A77-BFEE-35D5F1692405}"/>
    <cellStyle name="Notiz 10 2 2 2" xfId="2789" xr:uid="{582E7267-374D-4F43-AC72-F179C4AFA9F7}"/>
    <cellStyle name="Notiz 10 2 3" xfId="1985" xr:uid="{5D409D61-0CF6-454B-A76C-79FD8BCDBFDB}"/>
    <cellStyle name="Notiz 10 2 4" xfId="2594" xr:uid="{BF1F1B0D-0240-4F81-AE87-414E055BDBA4}"/>
    <cellStyle name="Notiz 10 3" xfId="1867" xr:uid="{2FEA6B42-CB39-482E-A488-4699399F1D68}"/>
    <cellStyle name="Notiz 10 4" xfId="2451" xr:uid="{28AC4DC0-BF74-453B-8DAD-A665AA035ED9}"/>
    <cellStyle name="Notiz 11" xfId="1118" xr:uid="{70E65B59-E5A5-4CE8-B27A-56D08408931C}"/>
    <cellStyle name="Notiz 11 2" xfId="1474" xr:uid="{BCC94C6A-B610-46F7-A704-5637F93D8DEC}"/>
    <cellStyle name="Notiz 11 2 2" xfId="2134" xr:uid="{2405FAD6-4379-4A0B-AD76-8A0DB515A4BF}"/>
    <cellStyle name="Notiz 11 2 3" xfId="2595" xr:uid="{94C39895-1AE3-4D75-8038-9288F5367B0C}"/>
    <cellStyle name="Notiz 11 3" xfId="1868" xr:uid="{C9CDE99C-975B-4E27-89EE-07D90A7BF3E3}"/>
    <cellStyle name="Notiz 11 4" xfId="2452" xr:uid="{28C8CB46-2E6D-4B88-980A-9A97913ADA4F}"/>
    <cellStyle name="Notiz 12" xfId="1119" xr:uid="{48C1FAE0-0651-4916-B6C0-BFA091A772EB}"/>
    <cellStyle name="Notiz 12 2" xfId="1475" xr:uid="{42A68148-81D1-451D-A542-A352B566AD6E}"/>
    <cellStyle name="Notiz 12 2 2" xfId="2135" xr:uid="{F76364CE-5BDA-4B57-9294-E0DEC2DDE734}"/>
    <cellStyle name="Notiz 12 2 2 2" xfId="2790" xr:uid="{32772C2D-D6B5-47A7-B67E-A36C4E089762}"/>
    <cellStyle name="Notiz 12 2 3" xfId="2015" xr:uid="{A67DF3B4-A828-4D0F-B33E-CD4E7B2A9CF4}"/>
    <cellStyle name="Notiz 12 2 4" xfId="2596" xr:uid="{CE42F49D-144F-43E8-A579-F201E3F579B0}"/>
    <cellStyle name="Notiz 12 3" xfId="1869" xr:uid="{B9EAC311-07F5-4A4D-A5ED-D62E3E403E5A}"/>
    <cellStyle name="Notiz 12 4" xfId="2453" xr:uid="{4EBB2A64-DF9E-4177-86A6-17FF678A798B}"/>
    <cellStyle name="Notiz 13" xfId="1120" xr:uid="{1C919E77-31AD-48C4-8BF0-D299B5B5D13E}"/>
    <cellStyle name="Notiz 13 2" xfId="1476" xr:uid="{0F581666-2002-4288-8360-F06B51910591}"/>
    <cellStyle name="Notiz 13 3" xfId="1870" xr:uid="{1F38BA70-B569-4CC1-A66B-0CA2F6EEBAC5}"/>
    <cellStyle name="Notiz 13 3 2" xfId="1773" xr:uid="{20A939D1-0B13-493A-A5C2-8181D730E0EF}"/>
    <cellStyle name="Notiz 13 4" xfId="2454" xr:uid="{4E5D9BFA-6114-4849-859E-3E1182F782BF}"/>
    <cellStyle name="Notiz 14" xfId="1121" xr:uid="{9DE4895B-D387-4436-A251-0F845E741BAF}"/>
    <cellStyle name="Notiz 14 2" xfId="1477" xr:uid="{4E1593D6-4256-45A9-8FCA-FA566AC7CD06}"/>
    <cellStyle name="Notiz 14 2 2" xfId="2167" xr:uid="{DDB602AA-3D83-4BDF-B098-661B0E710857}"/>
    <cellStyle name="Notiz 14 2 2 2" xfId="2803" xr:uid="{5A521561-9B70-4C88-98D2-F5CCA50C3320}"/>
    <cellStyle name="Notiz 14 2 3" xfId="2016" xr:uid="{3CE700AA-FFC4-4E88-ACCF-673543752F9C}"/>
    <cellStyle name="Notiz 14 2 4" xfId="2628" xr:uid="{301D59A1-EF54-4521-B66D-F5AA6AF8A599}"/>
    <cellStyle name="Notiz 14 3" xfId="1646" xr:uid="{DAC84AC0-40DB-4A6C-A1B3-D9655BFF45AF}"/>
    <cellStyle name="Notiz 14 4" xfId="1871" xr:uid="{1B796118-F4E7-4F08-ABBE-C6D674810B34}"/>
    <cellStyle name="Notiz 14 5" xfId="2455" xr:uid="{EED35D55-67DD-4FAF-94A7-9D1C3CF4B044}"/>
    <cellStyle name="Notiz 15" xfId="1122" xr:uid="{39E00C89-DC6E-4C3E-AED3-DFDFC4EEC47B}"/>
    <cellStyle name="Notiz 15 2" xfId="1478" xr:uid="{DE0894E0-807E-4892-B60F-624D2E3F914E}"/>
    <cellStyle name="Notiz 15 2 2" xfId="2168" xr:uid="{703F4942-9004-4565-8BA5-3C61585A9E25}"/>
    <cellStyle name="Notiz 15 2 3" xfId="2629" xr:uid="{EDCBD191-0D28-4774-8DC5-9A0A6E29BB14}"/>
    <cellStyle name="Notiz 15 3" xfId="1872" xr:uid="{8C08094D-8538-43B7-8FE3-964413F7E750}"/>
    <cellStyle name="Notiz 15 4" xfId="2456" xr:uid="{75665882-B5F8-465A-BFF6-009B38814862}"/>
    <cellStyle name="Notiz 16" xfId="1212" xr:uid="{0F0AE529-A9CB-4EB1-ADC4-9887570C9857}"/>
    <cellStyle name="Notiz 16 2" xfId="1479" xr:uid="{B1433E17-6D0D-42E4-A354-38562F54EF22}"/>
    <cellStyle name="Notiz 17" xfId="1213" xr:uid="{A9DBB902-0613-4E98-9E13-F8B8C786661F}"/>
    <cellStyle name="Notiz 18" xfId="1561" xr:uid="{D1B04AA3-9E42-409A-BA3B-B3E5D7EDE242}"/>
    <cellStyle name="Notiz 19" xfId="1525" xr:uid="{371DD536-32CD-4ECD-B605-64B8F83F1984}"/>
    <cellStyle name="Notiz 2" xfId="776" xr:uid="{838C260A-B581-4DFF-BC2F-60B358D39476}"/>
    <cellStyle name="Notiz 2 2" xfId="880" xr:uid="{2CF49D0A-93EF-4354-B2DA-CF26EC6EA570}"/>
    <cellStyle name="Notiz 2 3" xfId="879" xr:uid="{E1154A93-43C1-4D6B-BDE4-9295386A635D}"/>
    <cellStyle name="Notiz 2 3 2" xfId="1901" xr:uid="{9F098C3F-FFEA-4280-B5C3-74108457BACF}"/>
    <cellStyle name="Notiz 2 3 3" xfId="2488" xr:uid="{DC74C1CE-E394-45E5-ADDF-2C4C6F974F9E}"/>
    <cellStyle name="Notiz 2 4" xfId="1614" xr:uid="{D9B90CF0-79DB-4BD6-887F-7DB7C3866229}"/>
    <cellStyle name="Notiz 3" xfId="881" xr:uid="{89C2C36E-551E-4CDE-81BE-DB1EE74FBDE3}"/>
    <cellStyle name="Notiz 3 2" xfId="1480" xr:uid="{40AD691A-C936-43E6-85CA-62821BEDF445}"/>
    <cellStyle name="Notiz 3 2 2" xfId="2136" xr:uid="{CD04D528-1827-4E33-8AA5-423D009548F9}"/>
    <cellStyle name="Notiz 3 2 3" xfId="1903" xr:uid="{1BC7D6C3-6C48-46C5-842A-6EB716ACF20D}"/>
    <cellStyle name="Notiz 3 2 3 2" xfId="2733" xr:uid="{A52D5EC4-B876-4B30-9528-221761CB1288}"/>
    <cellStyle name="Notiz 3 3" xfId="1615" xr:uid="{3B7B4F1A-2743-42E7-B39C-00B790C783E4}"/>
    <cellStyle name="Notiz 3 3 2" xfId="2293" xr:uid="{3CCF96A3-4E4F-47FF-9060-BA599EF90736}"/>
    <cellStyle name="Notiz 3 3 3" xfId="2489" xr:uid="{CC11F831-4175-4A8A-9576-DA0FCEC0CD40}"/>
    <cellStyle name="Notiz 4" xfId="882" xr:uid="{122700C7-05A1-4526-91E5-9B3C4C816058}"/>
    <cellStyle name="Notiz 4 2" xfId="1481" xr:uid="{53400BFA-9605-4E99-954A-C59D89A799FF}"/>
    <cellStyle name="Notiz 4 2 2" xfId="2137" xr:uid="{914B7A9F-7B46-4339-B0D9-578CD077952C}"/>
    <cellStyle name="Notiz 4 2 3" xfId="1929" xr:uid="{A5CFCA4F-606A-48F5-8324-001FED73ECB2}"/>
    <cellStyle name="Notiz 4 2 3 2" xfId="2758" xr:uid="{6CF45CC0-6AFC-457C-80FB-F95E4E2A2FD0}"/>
    <cellStyle name="Notiz 4 3" xfId="1616" xr:uid="{535340BE-8A30-4310-B150-3C8614BDD184}"/>
    <cellStyle name="Notiz 4 3 2" xfId="2115" xr:uid="{844D5B71-4667-433E-8BC5-3DDF82E6555D}"/>
    <cellStyle name="Notiz 4 3 3" xfId="2490" xr:uid="{45AE2FAA-0566-4D08-A60A-939941364C77}"/>
    <cellStyle name="Notiz 5" xfId="883" xr:uid="{E8474334-39FE-4DA8-BDE9-55C73DE5D449}"/>
    <cellStyle name="Notiz 5 2" xfId="1482" xr:uid="{87FCA5CF-8552-4AC0-9AFB-5958FC8D0121}"/>
    <cellStyle name="Notiz 6" xfId="884" xr:uid="{79FCC1A8-781A-4231-9E90-10BFB4C7F015}"/>
    <cellStyle name="Notiz 6 2" xfId="1483" xr:uid="{E939ED69-AD36-498A-B8F0-14B4992244E5}"/>
    <cellStyle name="Notiz 6 2 2" xfId="1484" xr:uid="{8D726431-3964-48B3-BF54-34CEF514E24C}"/>
    <cellStyle name="Notiz 6 2 2 2" xfId="2250" xr:uid="{47390BE7-4584-43B5-958E-87BACA13F6D9}"/>
    <cellStyle name="Notiz 6 2 2 3" xfId="2703" xr:uid="{F7349DAA-1878-4C2D-9294-F52B7D8247A3}"/>
    <cellStyle name="Notiz 6 2 3" xfId="2138" xr:uid="{6FA8DD81-E86A-48AC-B669-F5CC73B66910}"/>
    <cellStyle name="Notiz 6 2 4" xfId="1958" xr:uid="{89E8097D-3514-4756-A8E2-2A7402DBF9FD}"/>
    <cellStyle name="Notiz 6 3" xfId="1485" xr:uid="{F27EB3B3-FA52-489B-B940-A5EC53201934}"/>
    <cellStyle name="Notiz 6 3 2" xfId="2251" xr:uid="{189C06FF-A511-45A0-8FA3-73BD763EFB12}"/>
    <cellStyle name="Notiz 6 3 3" xfId="2704" xr:uid="{9B171731-EEEE-4BD8-AB0C-266CBF524B46}"/>
    <cellStyle name="Notiz 7" xfId="912" xr:uid="{EEF6D6E0-5C88-43FB-A9BD-192BEB7A4C72}"/>
    <cellStyle name="Notiz 7 2" xfId="1003" xr:uid="{3C4EDC58-AA80-412A-BB1A-3D9F5DFB178E}"/>
    <cellStyle name="Notiz 7 2 2" xfId="1486" xr:uid="{E11F7242-3A44-4556-ABA2-3D56B1DDFB0B}"/>
    <cellStyle name="Notiz 7 2 2 2" xfId="2252" xr:uid="{366D7733-07AF-4B2D-8529-594C1E6CFFD8}"/>
    <cellStyle name="Notiz 7 2 2 3" xfId="2705" xr:uid="{58DCF765-C254-441B-9FCE-28B05AD39172}"/>
    <cellStyle name="Notiz 7 3" xfId="1004" xr:uid="{A841B47F-D3B6-4008-87EE-7FE465C0719F}"/>
    <cellStyle name="Notiz 7 3 2" xfId="1668" xr:uid="{3E50E220-F8ED-44CB-86F0-2412D4EB87F2}"/>
    <cellStyle name="Notiz 7 3 2 2" xfId="2253" xr:uid="{FFFEDFF7-4952-437A-80EB-D524249F37C5}"/>
    <cellStyle name="Notiz 7 3 2 3" xfId="2817" xr:uid="{08D3C985-AEAA-475C-B1F0-D5186967C96C}"/>
    <cellStyle name="Notiz 7 3 3" xfId="2294" xr:uid="{3638C9C4-A638-4FFF-A101-E8F1CAB5DA85}"/>
    <cellStyle name="Notiz 7 3 4" xfId="2706" xr:uid="{9A6CB7D8-1704-4F62-9C77-CDA6525F5C11}"/>
    <cellStyle name="Notiz 7 4" xfId="1959" xr:uid="{7611D112-D0FC-4D3E-98E0-606F79FE2873}"/>
    <cellStyle name="Notiz 7 4 2" xfId="2529" xr:uid="{E211DD63-641B-46FC-9451-3D26A1FE9C55}"/>
    <cellStyle name="Notiz 8" xfId="1005" xr:uid="{56B3026C-FDA9-4651-983D-5A67D3E7A05A}"/>
    <cellStyle name="Notiz 8 2" xfId="1487" xr:uid="{610C5AB3-9040-498B-9B74-7A7BE0A730D9}"/>
    <cellStyle name="Notiz 8 2 2" xfId="1488" xr:uid="{4F3238B2-F135-40F7-B7D1-F2EAABE79717}"/>
    <cellStyle name="Notiz 8 2 2 2" xfId="2254" xr:uid="{9A7EBDB0-1502-42F5-A3A7-F98DD99DE841}"/>
    <cellStyle name="Notiz 8 2 2 3" xfId="2707" xr:uid="{8ED559A3-9356-4D83-B84D-4A5582D16974}"/>
    <cellStyle name="Notiz 8 2 3" xfId="1986" xr:uid="{DB9B019F-06F3-4930-8ECD-01B3C5801E8F}"/>
    <cellStyle name="Notiz 8 2 4" xfId="2597" xr:uid="{AFBF129E-36BD-44DB-89F9-1CE41F962634}"/>
    <cellStyle name="Notiz 8 3" xfId="1489" xr:uid="{01B5FC52-CFF2-4E26-A4DD-0758B50E8C31}"/>
    <cellStyle name="Notiz 8 3 2" xfId="2255" xr:uid="{A40CC584-7F14-4672-8D4C-F569E51C9475}"/>
    <cellStyle name="Notiz 8 3 3" xfId="2708" xr:uid="{B1CBB948-5224-4846-AF68-5F8F276AA415}"/>
    <cellStyle name="Notiz 8 4" xfId="2334" xr:uid="{3B754F14-A2E1-4F17-AB03-DB56EC844271}"/>
    <cellStyle name="Notiz 8 4 2" xfId="2530" xr:uid="{8CCC0E95-B01F-486F-A5AD-7214EE14B192}"/>
    <cellStyle name="Notiz 9" xfId="1006" xr:uid="{201982E0-34BA-4C7D-8574-67542557BC4A}"/>
    <cellStyle name="Notiz 9 2" xfId="1490" xr:uid="{BCBBA7A9-221F-4682-A890-DB1AC4C8C4B4}"/>
    <cellStyle name="Notiz 9 2 2" xfId="2139" xr:uid="{87E438B8-2176-43D2-81C6-A37EAFBE3507}"/>
    <cellStyle name="Notiz 9 2 3" xfId="2598" xr:uid="{DADC49B0-163E-44AC-8492-3EE5D066E6F1}"/>
    <cellStyle name="Notiz 9 3" xfId="2045" xr:uid="{C7547333-A845-406A-837B-CA2FE5B9CE95}"/>
    <cellStyle name="Notiz 9 3 2" xfId="2531" xr:uid="{7D9368B3-B341-489D-98A6-611356690FC0}"/>
    <cellStyle name="Prozent" xfId="1" builtinId="5"/>
    <cellStyle name="Prozent 2" xfId="12" xr:uid="{00000000-0005-0000-0000-00000F000000}"/>
    <cellStyle name="Prozent 2 2" xfId="13" xr:uid="{00000000-0005-0000-0000-000010000000}"/>
    <cellStyle name="Prozent 2 3" xfId="14" xr:uid="{00000000-0005-0000-0000-000011000000}"/>
    <cellStyle name="Prozent 2 4" xfId="942" xr:uid="{5CA6157D-A6FA-4093-8A1E-DCF2C2ACC267}"/>
    <cellStyle name="Prozent 3" xfId="15" xr:uid="{00000000-0005-0000-0000-000012000000}"/>
    <cellStyle name="Prozent 4" xfId="16" xr:uid="{00000000-0005-0000-0000-000013000000}"/>
    <cellStyle name="Schlecht" xfId="715" builtinId="27" customBuiltin="1"/>
    <cellStyle name="Schlecht 2" xfId="768" xr:uid="{C1B39F8B-2B10-4E47-B797-9CE8076177E9}"/>
    <cellStyle name="Schlecht 2 2" xfId="885" xr:uid="{3355D1DF-2667-4C29-AB83-56C69DB341FB}"/>
    <cellStyle name="Schlecht 3" xfId="904" xr:uid="{5E966E05-FB64-474D-8387-E9C7C583DB02}"/>
    <cellStyle name="Schlecht 3 2" xfId="1153" xr:uid="{546BDDC7-B0E5-4628-83DA-E0CC703EC66C}"/>
    <cellStyle name="Schlecht 3 3" xfId="2328" xr:uid="{BEE9A609-D56B-47F9-BE5F-51ABE7F11EA0}"/>
    <cellStyle name="Schlecht 4" xfId="1491" xr:uid="{0448260F-2A7B-4D99-93CF-B75D0AFCFB36}"/>
    <cellStyle name="Schlecht 5" xfId="1492" xr:uid="{AAE83B27-30CA-4EE8-B749-41807C6FBD71}"/>
    <cellStyle name="Schlecht 6" xfId="1553" xr:uid="{4296A202-9469-4E5F-9686-8508ABBD8983}"/>
    <cellStyle name="Standard" xfId="0" builtinId="0"/>
    <cellStyle name="Standard 10" xfId="17" xr:uid="{00000000-0005-0000-0000-000014000000}"/>
    <cellStyle name="Standard 10 2" xfId="18" xr:uid="{00000000-0005-0000-0000-000015000000}"/>
    <cellStyle name="Standard 10 2 2" xfId="1128" xr:uid="{A0DB3213-2DD5-4391-B5AB-0C225B85129E}"/>
    <cellStyle name="Standard 10 2 2 2" xfId="1878" xr:uid="{6D41ABCF-9574-48FF-A3DA-34C42FD013B9}"/>
    <cellStyle name="Standard 10 2 2 3" xfId="2731" xr:uid="{1CA46EF0-7462-4935-B365-3B0210B74372}"/>
    <cellStyle name="Standard 10 2 3" xfId="1007" xr:uid="{FB916473-846C-4CC1-A36C-73CCD5DDEBA9}"/>
    <cellStyle name="Standard 10 2 4" xfId="2457" xr:uid="{6240A25A-07D5-4C1B-B43C-94ABEADECC60}"/>
    <cellStyle name="Standard 10 3" xfId="1493" xr:uid="{FBB584E6-13F2-4864-91AD-9CA62C4B2286}"/>
    <cellStyle name="Standard 10 4" xfId="1698" xr:uid="{FA1D996D-1082-4309-B996-A7C2F843ED9A}"/>
    <cellStyle name="Standard 10 4 2" xfId="2279" xr:uid="{832E0EE9-A7AD-431A-A481-9B095085F028}"/>
    <cellStyle name="Standard 10 4 3" xfId="2046" xr:uid="{21582049-393A-4ABA-938D-A168F24F2609}"/>
    <cellStyle name="Standard 10 4 4" xfId="1790" xr:uid="{871B2E32-312F-4F33-8F4C-C6766DC31EAF}"/>
    <cellStyle name="Standard 10 5" xfId="1619" xr:uid="{30F28485-D227-4804-9CAB-524E99414636}"/>
    <cellStyle name="Standard 10 6" xfId="886" xr:uid="{C507AC02-6CDB-4CD1-B455-F5BA21708D26}"/>
    <cellStyle name="Standard 10 7" xfId="2374" xr:uid="{A26333B7-6B28-4F39-B18C-D59A639E3AE0}"/>
    <cellStyle name="Standard 11" xfId="19" xr:uid="{00000000-0005-0000-0000-000016000000}"/>
    <cellStyle name="Standard 11 2" xfId="20" xr:uid="{00000000-0005-0000-0000-000017000000}"/>
    <cellStyle name="Standard 11 2 2" xfId="1131" xr:uid="{75AEDB59-C097-41DD-ADB9-8DC03EA6EC02}"/>
    <cellStyle name="Standard 11 2 2 2" xfId="1655" xr:uid="{F794D32F-25CD-468B-BB22-355EB061AF04}"/>
    <cellStyle name="Standard 11 2 2 3" xfId="1794" xr:uid="{585E5DCC-FD00-4019-A94B-FDFBEC578032}"/>
    <cellStyle name="Standard 11 2 2 3 2" xfId="2729" xr:uid="{638E9868-16F0-4915-ABAC-D6FC84E4561D}"/>
    <cellStyle name="Standard 11 2 3" xfId="1740" xr:uid="{6D8543DC-BAE5-42BD-8535-47EEE65C47CC}"/>
    <cellStyle name="Standard 11 2 4" xfId="1008" xr:uid="{309B3A39-F51E-4C06-95AA-EAA7DA590B82}"/>
    <cellStyle name="Standard 11 2 5" xfId="2458" xr:uid="{39414211-D700-4060-85D1-FE4E3CAD78DC}"/>
    <cellStyle name="Standard 11 3" xfId="21" xr:uid="{00000000-0005-0000-0000-000018000000}"/>
    <cellStyle name="Standard 11 3 2" xfId="22" xr:uid="{00000000-0005-0000-0000-000019000000}"/>
    <cellStyle name="Standard 11 3 3" xfId="23" xr:uid="{00000000-0005-0000-0000-00001A000000}"/>
    <cellStyle name="Standard 11 3 4" xfId="1494" xr:uid="{18A1B835-CD7F-47BE-ACAC-7C17683290DA}"/>
    <cellStyle name="Standard 11 4" xfId="1690" xr:uid="{52D66384-BA1C-41AC-9071-A3C20633E778}"/>
    <cellStyle name="Standard 11 5" xfId="1705" xr:uid="{1241C0F3-2496-41EC-A70D-D802876FA927}"/>
    <cellStyle name="Standard 11 6" xfId="1738" xr:uid="{9463F26F-9D8A-44F9-810B-AD332BFDBC8A}"/>
    <cellStyle name="Standard 11 7" xfId="887" xr:uid="{9D9B56E9-7495-4FB0-A171-9BE32B7A91EA}"/>
    <cellStyle name="Standard 11 8" xfId="2377" xr:uid="{1E71566B-6385-45CE-BF68-7E41BD5B165C}"/>
    <cellStyle name="Standard 1141" xfId="24" xr:uid="{00000000-0005-0000-0000-00001B000000}"/>
    <cellStyle name="Standard 1141 2" xfId="25" xr:uid="{00000000-0005-0000-0000-00001C000000}"/>
    <cellStyle name="Standard 1141 2 2" xfId="26" xr:uid="{00000000-0005-0000-0000-00001D000000}"/>
    <cellStyle name="Standard 1141 2 3" xfId="27" xr:uid="{00000000-0005-0000-0000-00001E000000}"/>
    <cellStyle name="Standard 1141 3" xfId="28" xr:uid="{00000000-0005-0000-0000-00001F000000}"/>
    <cellStyle name="Standard 1141 4" xfId="29" xr:uid="{00000000-0005-0000-0000-000020000000}"/>
    <cellStyle name="Standard 12" xfId="30" xr:uid="{00000000-0005-0000-0000-000021000000}"/>
    <cellStyle name="Standard 12 2" xfId="1009" xr:uid="{FE51707E-A74D-44D0-974D-144CF5D31225}"/>
    <cellStyle name="Standard 12 2 2" xfId="1495" xr:uid="{1C329D04-CA09-4BE9-9F7A-1F958DEEEEF2}"/>
    <cellStyle name="Standard 12 2 3" xfId="1696" xr:uid="{B291C5AC-4D59-4214-8D2E-CD3E1AD18F98}"/>
    <cellStyle name="Standard 12 2 3 2" xfId="2277" xr:uid="{4DDDBFD4-EC69-43D3-AC9B-2B2E6ABFA410}"/>
    <cellStyle name="Standard 12 2 3 3" xfId="2140" xr:uid="{C45F40A2-18D6-43DB-B73C-CEB3D66D9C2D}"/>
    <cellStyle name="Standard 12 2 3 4" xfId="2599" xr:uid="{EE020B10-39A6-4B84-9078-F5089CD5672D}"/>
    <cellStyle name="Standard 12 2 4" xfId="1647" xr:uid="{A715CB63-FAA0-402E-A8DC-52EA26FCAAD3}"/>
    <cellStyle name="Standard 12 2 4 2" xfId="2316" xr:uid="{E0305CAE-E489-4CA0-8AD5-57C5DEFD48BE}"/>
    <cellStyle name="Standard 12 3" xfId="31" xr:uid="{00000000-0005-0000-0000-000022000000}"/>
    <cellStyle name="Standard 12 3 2" xfId="1218" xr:uid="{66E73E80-8E55-42E7-8D4B-1CF7BE581948}"/>
    <cellStyle name="Standard 12 3 3" xfId="1010" xr:uid="{D6EC8B7B-3986-4D7E-A913-64FB2A410EBD}"/>
    <cellStyle name="Standard 12 4" xfId="1011" xr:uid="{8BEB80A2-AE11-4AC9-A765-DBA2AFE56024}"/>
    <cellStyle name="Standard 12 4 2" xfId="1043" xr:uid="{9735FF1C-C5BB-44D7-9A84-47B766305010}"/>
    <cellStyle name="Standard 12 4 2 2" xfId="1542" xr:uid="{097E61B1-4EEB-4337-A90E-1CC8D3B6E530}"/>
    <cellStyle name="Standard 12 4 2 3" xfId="2361" xr:uid="{206310C3-930E-439B-B7D6-89CB5AD9B875}"/>
    <cellStyle name="Standard 12 4 3" xfId="1686" xr:uid="{847DFC42-0F13-46EF-B2F1-9F71FD5D1750}"/>
    <cellStyle name="Standard 12 4 4" xfId="2347" xr:uid="{5BD6825B-1111-43E4-8085-12B08E2F8DA1}"/>
    <cellStyle name="Standard 12 4 5" xfId="2532" xr:uid="{1E589DFA-2F4D-4767-AC2D-D69D13D8E3BD}"/>
    <cellStyle name="Standard 12 5" xfId="1167" xr:uid="{AC889A6B-438C-4E46-97BC-CF687B64D471}"/>
    <cellStyle name="Standard 12 5 2" xfId="2047" xr:uid="{534AD141-1086-493C-95DC-762DC291ED9B}"/>
    <cellStyle name="Standard 12 5 3" xfId="2763" xr:uid="{954C6D90-5F3A-4BFB-8565-86680E12DE3A}"/>
    <cellStyle name="Standard 12 6" xfId="1620" xr:uid="{5246F5DF-90C0-4BBE-A20A-8354CD8554F7}"/>
    <cellStyle name="Standard 12 6 2" xfId="1778" xr:uid="{F24F70A1-FFBB-4174-815B-0BD616FF4107}"/>
    <cellStyle name="Standard 12 7" xfId="898" xr:uid="{FA7FB675-FAC6-4A60-B841-55BAC226E2D0}"/>
    <cellStyle name="Standard 1224" xfId="32" xr:uid="{00000000-0005-0000-0000-000023000000}"/>
    <cellStyle name="Standard 1225" xfId="33" xr:uid="{00000000-0005-0000-0000-000024000000}"/>
    <cellStyle name="Standard 1252 2" xfId="34" xr:uid="{00000000-0005-0000-0000-000025000000}"/>
    <cellStyle name="Standard 1263" xfId="35" xr:uid="{00000000-0005-0000-0000-000026000000}"/>
    <cellStyle name="Standard 1266" xfId="36" xr:uid="{00000000-0005-0000-0000-000027000000}"/>
    <cellStyle name="Standard 1266 2" xfId="37" xr:uid="{00000000-0005-0000-0000-000028000000}"/>
    <cellStyle name="Standard 1266 2 2" xfId="38" xr:uid="{00000000-0005-0000-0000-000029000000}"/>
    <cellStyle name="Standard 1266 3" xfId="39" xr:uid="{00000000-0005-0000-0000-00002A000000}"/>
    <cellStyle name="Standard 1266 3 2" xfId="40" xr:uid="{00000000-0005-0000-0000-00002B000000}"/>
    <cellStyle name="Standard 1266 4" xfId="41" xr:uid="{00000000-0005-0000-0000-00002C000000}"/>
    <cellStyle name="Standard 13" xfId="42" xr:uid="{00000000-0005-0000-0000-00002D000000}"/>
    <cellStyle name="Standard 13 2" xfId="1012" xr:uid="{FB83157D-8EB2-4882-B4EA-3A9B8AF1BD25}"/>
    <cellStyle name="Standard 13 2 2" xfId="1648" xr:uid="{8EDF74C3-7578-4DF6-9627-B9693D668F28}"/>
    <cellStyle name="Standard 13 2 3" xfId="2351" xr:uid="{3325154B-4852-4665-B6CD-C7D5015243EC}"/>
    <cellStyle name="Standard 13 3" xfId="1013" xr:uid="{8BCB1D05-E4E9-42B6-9311-19CB629ABBA6}"/>
    <cellStyle name="Standard 13 3 2" xfId="1692" xr:uid="{50F85993-E64E-46E0-ACDA-954AD188F349}"/>
    <cellStyle name="Standard 13 4" xfId="1014" xr:uid="{59708CF3-3EA3-4BA9-8351-D51155F68938}"/>
    <cellStyle name="Standard 13 4 2" xfId="1987" xr:uid="{371CA57D-B773-4C55-8F28-16057B1C180B}"/>
    <cellStyle name="Standard 13 5" xfId="1166" xr:uid="{153BCC3B-F0EF-4AA2-B913-A12299856B0D}"/>
    <cellStyle name="Standard 13 5 2" xfId="2288" xr:uid="{477B441E-15A8-46FD-B0AC-DA7DE4A3E207}"/>
    <cellStyle name="Standard 13 6" xfId="1745" xr:uid="{EC6E84B6-08B1-483B-82A8-A6E7E05EAA1E}"/>
    <cellStyle name="Standard 13 7" xfId="940" xr:uid="{39369B89-8541-4E01-8957-92387E453DA4}"/>
    <cellStyle name="Standard 1323" xfId="43" xr:uid="{00000000-0005-0000-0000-00002E000000}"/>
    <cellStyle name="Standard 139" xfId="44" xr:uid="{00000000-0005-0000-0000-00002F000000}"/>
    <cellStyle name="Standard 14" xfId="45" xr:uid="{00000000-0005-0000-0000-000030000000}"/>
    <cellStyle name="Standard 14 2" xfId="1015" xr:uid="{CE72044A-5EBC-43CD-A7E3-05A0E858DCFF}"/>
    <cellStyle name="Standard 14 2 2" xfId="1539" xr:uid="{8B9BC375-3357-48C0-A269-98E169E0413C}"/>
    <cellStyle name="Standard 14 2 2 2" xfId="2169" xr:uid="{99CAE48B-88D8-4F65-A908-08ABDC38D043}"/>
    <cellStyle name="Standard 14 2 2 3" xfId="2804" xr:uid="{EE24069F-A19D-4A59-82B9-0E1A4259CA49}"/>
    <cellStyle name="Standard 14 2 3" xfId="1652" xr:uid="{C28871BC-60D1-4B8D-8190-51B12C8C736A}"/>
    <cellStyle name="Standard 14 2 3 2" xfId="1758" xr:uid="{0987AEBE-9797-4052-A0F6-B24DF9530685}"/>
    <cellStyle name="Standard 14 2 4" xfId="1879" xr:uid="{7140276E-A68D-46D4-B251-9E25E2D4EA1E}"/>
    <cellStyle name="Standard 14 2 5" xfId="2630" xr:uid="{91A56E9D-8A28-4912-A467-EE0B025F92AC}"/>
    <cellStyle name="Standard 14 3" xfId="1154" xr:uid="{FAE85951-35A2-4328-B5A7-026DA9EA1A2B}"/>
    <cellStyle name="Standard 14 3 2" xfId="1687" xr:uid="{CAC5526F-716E-414B-979A-08DDD8C60B92}"/>
    <cellStyle name="Standard 14 4" xfId="1621" xr:uid="{5131F08C-A492-49D5-A535-C917B741541D}"/>
    <cellStyle name="Standard 14 4 2" xfId="2337" xr:uid="{E546F495-AFFF-4456-9309-CE802F1D2F52}"/>
    <cellStyle name="Standard 14 5" xfId="944" xr:uid="{8E6089B8-D816-4EC4-8C56-F04575735F96}"/>
    <cellStyle name="Standard 141 6" xfId="46" xr:uid="{00000000-0005-0000-0000-000031000000}"/>
    <cellStyle name="Standard 15" xfId="47" xr:uid="{00000000-0005-0000-0000-000032000000}"/>
    <cellStyle name="Standard 15 2" xfId="1496" xr:uid="{318F70E4-8055-4465-9F6D-B5A768951543}"/>
    <cellStyle name="Standard 15 2 2" xfId="1880" xr:uid="{393D2847-3D63-48B8-A1C5-80FE02AD5789}"/>
    <cellStyle name="Standard 15 2 3" xfId="2600" xr:uid="{3B42E590-6CA7-4D72-9CA0-0BE0E357928C}"/>
    <cellStyle name="Standard 15 3" xfId="48" xr:uid="{00000000-0005-0000-0000-000033000000}"/>
    <cellStyle name="Standard 15 3 2" xfId="49" xr:uid="{00000000-0005-0000-0000-000034000000}"/>
    <cellStyle name="Standard 15 3 2 2" xfId="2273" xr:uid="{1CC5CEE1-EC68-4E68-A24C-D2F9CCCC5BD8}"/>
    <cellStyle name="Standard 15 3 3" xfId="1689" xr:uid="{516F0071-55DC-47A9-963F-E2625FC0716F}"/>
    <cellStyle name="Standard 15 3 4" xfId="2141" xr:uid="{77E89A53-2594-48D7-8B59-7F84C42A5FF6}"/>
    <cellStyle name="Standard 15 4" xfId="1691" xr:uid="{7924C219-4F2D-470C-A866-A643F0725930}"/>
    <cellStyle name="Standard 15 4 2" xfId="2274" xr:uid="{75E95432-9749-436E-9781-BEE8788F317C}"/>
    <cellStyle name="Standard 15 4 2 2" xfId="2825" xr:uid="{471DE88B-2E94-475D-866E-72D8A5AAFAB7}"/>
    <cellStyle name="Standard 15 4 3" xfId="2319" xr:uid="{1EF9F98C-971A-4798-8ABA-7CF5649A76B8}"/>
    <cellStyle name="Standard 15 5" xfId="1649" xr:uid="{3B884275-3F1E-4D1D-8D28-1F4629BDA69B}"/>
    <cellStyle name="Standard 15 6" xfId="1123" xr:uid="{85160CD8-E8B8-450A-872D-20DA4AB12D7E}"/>
    <cellStyle name="Standard 15 7" xfId="1793" xr:uid="{E2C56A77-354E-4AA3-8BD8-4EB60AC48200}"/>
    <cellStyle name="Standard 15 8" xfId="2459" xr:uid="{4A8D4E6A-B7C6-4598-9C7B-4E86EEDD4F39}"/>
    <cellStyle name="Standard 16" xfId="1124" xr:uid="{BF0811F3-764B-4BC2-9070-E83FC632F785}"/>
    <cellStyle name="Standard 16 2" xfId="1497" xr:uid="{4ED342F6-1ABB-4A0D-85F6-28F2A7369865}"/>
    <cellStyle name="Standard 16 3" xfId="1650" xr:uid="{56D95112-4E73-4EB1-BDDE-51209353EB84}"/>
    <cellStyle name="Standard 16 3 2" xfId="2142" xr:uid="{5F4836EB-8020-49C7-A051-E87F849D2149}"/>
    <cellStyle name="Standard 16 4" xfId="2264" xr:uid="{0397C962-E3C6-4C0B-B52F-12DBFA168797}"/>
    <cellStyle name="Standard 17" xfId="1125" xr:uid="{E283451A-C0C5-4D25-8F30-0CC6C8A90516}"/>
    <cellStyle name="Standard 17 2" xfId="1155" xr:uid="{448E8641-07EE-4864-97D1-BCF143FFC817}"/>
    <cellStyle name="Standard 17 2 2" xfId="1544" xr:uid="{7194D81F-23CD-4942-B6A9-B6094DC5D05C}"/>
    <cellStyle name="Standard 17 2 3" xfId="1707" xr:uid="{A8BD869F-C11A-4910-B019-1F4C2D73EF37}"/>
    <cellStyle name="Standard 17 2 4" xfId="2338" xr:uid="{31914F86-68B3-475B-A737-3F21002FE65C}"/>
    <cellStyle name="Standard 17 3" xfId="1543" xr:uid="{BFFFD3C8-FC2C-4AD6-83A8-CF4FC6D25698}"/>
    <cellStyle name="Standard 17 4" xfId="1651" xr:uid="{03A1ACDC-ADA2-40BF-9681-20BB35D757B5}"/>
    <cellStyle name="Standard 17 5" xfId="2300" xr:uid="{1C2FE255-2EA7-42B4-8078-EC2F1D50A3F8}"/>
    <cellStyle name="Standard 18" xfId="1126" xr:uid="{DE0C30E2-6C8F-4EB2-A8E7-B6701B7AB001}"/>
    <cellStyle name="Standard 18 2" xfId="1498" xr:uid="{CA74AACB-D127-477E-80B8-808DD153B9D3}"/>
    <cellStyle name="Standard 18 2 2" xfId="2171" xr:uid="{73FF6216-7B25-47A1-BFAD-00ED012C1602}"/>
    <cellStyle name="Standard 18 2 3" xfId="2020" xr:uid="{9F70AB45-31C4-404D-8E94-40D47B70D16B}"/>
    <cellStyle name="Standard 18 3" xfId="2170" xr:uid="{4D855385-E5CA-4DAB-B36E-FDD02017CDAA}"/>
    <cellStyle name="Standard 19" xfId="1214" xr:uid="{5C6ACA7F-18A4-496F-9D8C-4E14787C6F4E}"/>
    <cellStyle name="Standard 19 2" xfId="1653" xr:uid="{4ED3E152-DBC8-4961-AF59-8D4B4DD34287}"/>
    <cellStyle name="Standard 19 2 2" xfId="2172" xr:uid="{CA271236-A6A0-4B7D-844D-B8A77680D84E}"/>
    <cellStyle name="Standard 19 3" xfId="2265" xr:uid="{B5E331B5-C3AC-429D-B84F-D6EF091C4007}"/>
    <cellStyle name="Standard 19 4" xfId="2028" xr:uid="{986B6636-6BD5-4F2A-B6B8-62335BFA9709}"/>
    <cellStyle name="Standard 19 5" xfId="2462" xr:uid="{137872D3-5BE6-4DC7-B787-6B7BE1A0BACA}"/>
    <cellStyle name="Standard 2" xfId="50" xr:uid="{00000000-0005-0000-0000-000035000000}"/>
    <cellStyle name="Standard 2 10" xfId="744" xr:uid="{58885C40-15E1-4209-A982-F9CA84E4CD49}"/>
    <cellStyle name="Standard 2 11" xfId="2618" xr:uid="{5E8C291D-0E70-47B9-8E6B-EBCCF3FDA696}"/>
    <cellStyle name="Standard 2 2" xfId="51" xr:uid="{00000000-0005-0000-0000-000036000000}"/>
    <cellStyle name="Standard 2 2 2" xfId="52" xr:uid="{00000000-0005-0000-0000-000037000000}"/>
    <cellStyle name="Standard 2 2 2 2" xfId="1016" xr:uid="{55840558-4C60-4385-BF53-79EEEF07FE0A}"/>
    <cellStyle name="Standard 2 2 2 3" xfId="2714" xr:uid="{6EC07DF3-8F8B-4C91-8860-19236218AB1B}"/>
    <cellStyle name="Standard 2 2 3" xfId="1017" xr:uid="{65DE8B03-0B5A-4865-A056-2CB1CCDD3F46}"/>
    <cellStyle name="Standard 2 2 3 2" xfId="1782" xr:uid="{463DA1F4-8667-4C75-A6DA-4053BF0D2C5B}"/>
    <cellStyle name="Standard 2 2 3 3" xfId="2727" xr:uid="{0C853051-B86C-4A5F-83D3-768CB726D0E6}"/>
    <cellStyle name="Standard 2 2 4" xfId="1018" xr:uid="{33E9FC66-8774-44CE-BF51-3EBEBECD7C54}"/>
    <cellStyle name="Standard 2 2 5" xfId="1713" xr:uid="{AB23B4B1-FDF8-4896-8A7A-85FBE0B23BBB}"/>
    <cellStyle name="Standard 2 2 6" xfId="1718" xr:uid="{9A1798C8-643C-4A17-8135-167B79E7E279}"/>
    <cellStyle name="Standard 2 2 7" xfId="1748" xr:uid="{75FB2EEF-6672-4B95-A14E-CFBE2316C472}"/>
    <cellStyle name="Standard 2 2 8" xfId="747" xr:uid="{1AA7BBA1-8163-49F9-8AD4-4A21256C1FCF}"/>
    <cellStyle name="Standard 2 3" xfId="751" xr:uid="{7497EE69-AA78-40D9-A959-56E716D6EAD4}"/>
    <cellStyle name="Standard 2 3 2" xfId="809" xr:uid="{A2914E85-BF4D-4CC2-820D-AFE64E816C6F}"/>
    <cellStyle name="Standard 2 3 2 2" xfId="1040" xr:uid="{01031F09-E4F1-4197-9C52-F3F35F4D499D}"/>
    <cellStyle name="Standard 2 3 2 3" xfId="2314" xr:uid="{9374C379-2909-4A50-9537-CBECEAECB222}"/>
    <cellStyle name="Standard 2 3 2 4" xfId="2712" xr:uid="{CCB0808B-6605-4B09-BFE8-92814F0662FD}"/>
    <cellStyle name="Standard 2 3 3" xfId="1019" xr:uid="{B38ABF6D-BF3B-4A2B-8509-C85E9BA61E10}"/>
    <cellStyle name="Standard 2 3 4" xfId="1673" xr:uid="{206CC981-99F0-439D-B822-513CFC64448D}"/>
    <cellStyle name="Standard 2 3 4 2" xfId="2258" xr:uid="{A95E079B-21A2-43E2-99CD-6876B5C5BE37}"/>
    <cellStyle name="Standard 2 3 4 3" xfId="2818" xr:uid="{54ED6CFD-CC62-4861-947F-3F56D33A7C3F}"/>
    <cellStyle name="Standard 2 3 5" xfId="1719" xr:uid="{33AE22DD-9EDB-4AFD-8D00-5BB3786EC69A}"/>
    <cellStyle name="Standard 2 4" xfId="53" xr:uid="{00000000-0005-0000-0000-000038000000}"/>
    <cellStyle name="Standard 2 4 2" xfId="945" xr:uid="{31BF3005-EAD3-4A4E-BA96-9ED904EF8AA7}"/>
    <cellStyle name="Standard 2 4 2 2" xfId="1042" xr:uid="{357CA7FC-551C-4A5C-A486-36265F70F26F}"/>
    <cellStyle name="Standard 2 4 2 3" xfId="1538" xr:uid="{D50F9D09-6A8D-4162-8DE9-5AEB2AC6EC0E}"/>
    <cellStyle name="Standard 2 4 2 4" xfId="1721" xr:uid="{49C3C821-1FA7-454E-BCFC-2A00F2664237}"/>
    <cellStyle name="Standard 2 4 2 5" xfId="2341" xr:uid="{CDBA8B41-7D2D-475E-A800-E7060D7ACCC5}"/>
    <cellStyle name="Standard 2 4 2 6" xfId="2713" xr:uid="{F31E5489-5B94-4319-9ABB-6C5DCED77491}"/>
    <cellStyle name="Standard 2 4 3" xfId="1020" xr:uid="{4E764470-6302-4EC0-949A-1CADA9FD12B3}"/>
    <cellStyle name="Standard 2 4 3 2" xfId="1540" xr:uid="{2FAE33D9-EF7C-4428-B7DE-38A392C03BC9}"/>
    <cellStyle name="Standard 2 4 4" xfId="1537" xr:uid="{64C20E84-09F3-45AB-944F-7630D7324324}"/>
    <cellStyle name="Standard 2 4 4 2" xfId="2260" xr:uid="{AE9B9449-7D96-44A7-8293-3F74A5F8563B}"/>
    <cellStyle name="Standard 2 4 4 3" xfId="2819" xr:uid="{CD94FDFD-0892-4F99-972F-61BDB445976A}"/>
    <cellStyle name="Standard 2 4 5" xfId="1675" xr:uid="{0163A150-0475-45A9-BEFD-C78FA83F18D0}"/>
    <cellStyle name="Standard 2 4 6" xfId="1720" xr:uid="{7D0C2A39-F336-4FBB-9D40-302E2A0BB171}"/>
    <cellStyle name="Standard 2 4 7" xfId="804" xr:uid="{E1372919-E920-4A5D-80BA-F730242E2BF5}"/>
    <cellStyle name="Standard 2 5" xfId="1132" xr:uid="{0A411091-FF1D-4B3D-8F9A-F879994C15E6}"/>
    <cellStyle name="Standard 2 5 2" xfId="1695" xr:uid="{DF750EE1-9B1E-4D38-89F2-006B5CDFA73F}"/>
    <cellStyle name="Standard 2 5 2 2" xfId="2326" xr:uid="{6B0BAF59-B085-4059-8405-A3EFDA4D6C4C}"/>
    <cellStyle name="Standard 2 5 3" xfId="1722" xr:uid="{74596E35-F548-4E11-BC2F-FC46FC49FB80}"/>
    <cellStyle name="Standard 2 5 3 2" xfId="2366" xr:uid="{162B384B-4F99-4378-A4CB-0FF4EF2D7B40}"/>
    <cellStyle name="Standard 2 5 4" xfId="1877" xr:uid="{FD58F34A-EB15-424C-9406-029AFA9FDF2B}"/>
    <cellStyle name="Standard 2 6" xfId="1533" xr:uid="{559E4272-C5F9-4388-BF73-24EC7E43A29B}"/>
    <cellStyle name="Standard 2 6 2" xfId="1700" xr:uid="{D9015766-6CD7-42C4-AEA1-7505F1553B26}"/>
    <cellStyle name="Standard 2 6 2 2" xfId="2280" xr:uid="{656F5AAE-1570-44BC-8B0D-0C38BCDFD147}"/>
    <cellStyle name="Standard 2 6 2 3" xfId="2362" xr:uid="{70E2C2AF-F915-48F1-96BA-C26316900B0C}"/>
    <cellStyle name="Standard 2 6 3" xfId="1723" xr:uid="{2AD5E3AE-0148-4A69-B48C-A33315E00DFC}"/>
    <cellStyle name="Standard 2 6 3 2" xfId="2367" xr:uid="{88C57ECD-B098-4215-A45D-5497A874816A}"/>
    <cellStyle name="Standard 2 6 3 3" xfId="2828" xr:uid="{9B297A98-DE46-4229-8026-10B7A0498E4B}"/>
    <cellStyle name="Standard 2 6 4" xfId="2030" xr:uid="{A85C0FA7-23B6-40AF-8868-383422AD76C2}"/>
    <cellStyle name="Standard 2 6 5" xfId="1885" xr:uid="{1524B926-F0C4-463B-A33A-2BAD383B2329}"/>
    <cellStyle name="Standard 2 7" xfId="1701" xr:uid="{D6D46924-2A64-4143-AD5E-001F1402D26D}"/>
    <cellStyle name="Standard 2 7 2" xfId="1724" xr:uid="{40B789F5-C2AC-4914-B277-8C9ACF072D06}"/>
    <cellStyle name="Standard 2 7 3" xfId="2281" xr:uid="{EFF87CFD-36A7-4A36-8741-CE2D47B8D64A}"/>
    <cellStyle name="Standard 2 7 4" xfId="2829" xr:uid="{38201922-F062-4C8E-BD17-041D9791687B}"/>
    <cellStyle name="Standard 2 8" xfId="1589" xr:uid="{FFD7899A-49FB-40B0-9D56-054F6732BFD2}"/>
    <cellStyle name="Standard 2 8 2" xfId="2728" xr:uid="{2AA2888D-0A5E-4604-8E1A-189B08056085}"/>
    <cellStyle name="Standard 2 9" xfId="1717" xr:uid="{D245C574-5B78-4530-B8DC-E9BA7DB6C074}"/>
    <cellStyle name="Standard 20" xfId="1215" xr:uid="{F78CC3C1-CB0B-4589-B11E-D1AEC9638A3C}"/>
    <cellStyle name="Standard 20 2" xfId="1672" xr:uid="{8130F713-BB3D-4117-AEB3-8FAE68124858}"/>
    <cellStyle name="Standard 20 3" xfId="1736" xr:uid="{ED114B21-1280-440A-9B69-FCB34661DACA}"/>
    <cellStyle name="Standard 21" xfId="1499" xr:uid="{1F5ACF80-8540-4E0E-89DB-4BE5D279026D}"/>
    <cellStyle name="Standard 21 2" xfId="1741" xr:uid="{7C8B7164-1789-4882-9554-3C25FA3090A3}"/>
    <cellStyle name="Standard 22" xfId="1500" xr:uid="{2E45E42C-B938-44A1-8761-86262551D56E}"/>
    <cellStyle name="Standard 23" xfId="1501" xr:uid="{8837EA93-35E5-4264-B614-D6D18F33A154}"/>
    <cellStyle name="Standard 24" xfId="1502" xr:uid="{03A975FD-06AB-4274-A436-B3D42C5EC10D}"/>
    <cellStyle name="Standard 25" xfId="1521" xr:uid="{3B4CDE43-541D-49DD-B9AF-088471F3E654}"/>
    <cellStyle name="Standard 25 2" xfId="1677" xr:uid="{C238A5EA-C4AA-4380-8A67-6D103D033E59}"/>
    <cellStyle name="Standard 25 2 2" xfId="2267" xr:uid="{B7069E67-4107-45F1-92C3-4CCE46FB7BC3}"/>
    <cellStyle name="Standard 25 2 3" xfId="2820" xr:uid="{C31A913E-83D9-45C8-92BA-A502DF9BB439}"/>
    <cellStyle name="Standard 25 3" xfId="2029" xr:uid="{4208B22F-9972-429D-BCF9-C81CEB358B9A}"/>
    <cellStyle name="Standard 26" xfId="1522" xr:uid="{87380984-2481-4F4D-A6FB-9FDE273C659A}"/>
    <cellStyle name="Standard 26 2" xfId="1546" xr:uid="{3EB57E24-2870-4247-A05B-6C164D101F03}"/>
    <cellStyle name="Standard 26 2 2" xfId="2364" xr:uid="{3C6C927C-BF15-4D7F-B895-0E91773A8AFC}"/>
    <cellStyle name="Standard 26 3" xfId="1678" xr:uid="{3AF427F5-9E2F-44D1-B68B-DDB4C47E14D7}"/>
    <cellStyle name="Standard 26 4" xfId="1884" xr:uid="{74D6BEE7-4F53-4D78-9C91-761250EC76A6}"/>
    <cellStyle name="Standard 27" xfId="1523" xr:uid="{68921567-FF25-4DD9-8B67-785E55E12AB4}"/>
    <cellStyle name="Standard 27 2" xfId="1547" xr:uid="{A8E09770-2BBB-484A-A22F-9C09800505D1}"/>
    <cellStyle name="Standard 27 3" xfId="1680" xr:uid="{965DA2BC-C28C-4A05-9DCE-94A8C1168D70}"/>
    <cellStyle name="Standard 27 4" xfId="2269" xr:uid="{FAA56380-CA23-45C0-A375-73EA3086D726}"/>
    <cellStyle name="Standard 27 5" xfId="2822" xr:uid="{64B02964-F64D-4B18-8421-D87EAD6E89DB}"/>
    <cellStyle name="Standard 28" xfId="1532" xr:uid="{CF70E87D-DF8D-444E-8AFC-78AE0405F5CB}"/>
    <cellStyle name="Standard 28 2" xfId="1683" xr:uid="{31B606F4-4C61-4FEE-9257-01F0D3D25B09}"/>
    <cellStyle name="Standard 29" xfId="1535" xr:uid="{590E2701-7FA2-4E06-8E89-F887483D6397}"/>
    <cellStyle name="Standard 29 2" xfId="2262" xr:uid="{D9882CDA-2FA2-4159-B4FF-1619F31D11D2}"/>
    <cellStyle name="Standard 3" xfId="54" xr:uid="{00000000-0005-0000-0000-000039000000}"/>
    <cellStyle name="Standard 3 10" xfId="55" xr:uid="{00000000-0005-0000-0000-00003A000000}"/>
    <cellStyle name="Standard 3 10 2" xfId="1739" xr:uid="{20203A84-2F81-49BF-A151-8427F7726EAB}"/>
    <cellStyle name="Standard 3 11" xfId="746" xr:uid="{FB321471-D541-47E4-B985-ED94646E0F71}"/>
    <cellStyle name="Standard 3 2" xfId="56" xr:uid="{00000000-0005-0000-0000-00003B000000}"/>
    <cellStyle name="Standard 3 2 2" xfId="810" xr:uid="{2F453F40-8B6B-4121-8880-223C85C6CE1A}"/>
    <cellStyle name="Standard 3 2 2 2" xfId="1761" xr:uid="{E297BE88-8C2C-4A8F-B3A2-88891D36B113}"/>
    <cellStyle name="Standard 3 2 3" xfId="1726" xr:uid="{C900816D-DF3D-49A6-8F55-18CAFB6B4B66}"/>
    <cellStyle name="Standard 3 2 4" xfId="753" xr:uid="{B509B238-94A2-464D-822F-372655B3A262}"/>
    <cellStyle name="Standard 3 3" xfId="1021" xr:uid="{ED17687A-A085-49F9-A306-B2A77313B976}"/>
    <cellStyle name="Standard 3 3 2" xfId="57" xr:uid="{00000000-0005-0000-0000-00003C000000}"/>
    <cellStyle name="Standard 3 3 2 2" xfId="1022" xr:uid="{AA54080D-57A1-44BB-9D17-998FAE9159E2}"/>
    <cellStyle name="Standard 3 3 3" xfId="1023" xr:uid="{27540589-E81B-4F3B-9E3C-7814BA2E27C1}"/>
    <cellStyle name="Standard 3 3 4" xfId="1727" xr:uid="{52AC94B4-7337-49D8-AC98-F85A207C5C75}"/>
    <cellStyle name="Standard 3 4" xfId="58" xr:uid="{00000000-0005-0000-0000-00003D000000}"/>
    <cellStyle name="Standard 3 4 2" xfId="1024" xr:uid="{CED20A2F-1AD3-4FBB-BF7A-40283F25B25F}"/>
    <cellStyle name="Standard 3 4 3" xfId="2619" xr:uid="{7463D319-9F30-4958-AEEA-3FF9DDD87231}"/>
    <cellStyle name="Standard 3 5" xfId="946" xr:uid="{BA339C31-7C05-4170-909C-4712B5270B52}"/>
    <cellStyle name="Standard 3 5 2" xfId="1888" xr:uid="{2ABD460F-B07F-465D-8F01-487FABD115E9}"/>
    <cellStyle name="Standard 3 5 3" xfId="2018" xr:uid="{D6DE81F7-03E9-46A5-BF44-85DB681C49F6}"/>
    <cellStyle name="Standard 3 5 4" xfId="2491" xr:uid="{8D879285-A527-4B36-8F62-2C443A07169F}"/>
    <cellStyle name="Standard 3 6" xfId="1025" xr:uid="{0F6B45B7-3AF9-4335-814E-3B33BF02D724}"/>
    <cellStyle name="Standard 3 7" xfId="1026" xr:uid="{55735649-B39E-4251-870F-BBA3983F2323}"/>
    <cellStyle name="Standard 3 7 2" xfId="1902" xr:uid="{E0CD66B7-B428-4992-9EEB-C1C9E7F462FD}"/>
    <cellStyle name="Standard 3 7 3" xfId="2732" xr:uid="{8CBE26DF-2D26-4987-897E-429326CD3BD7}"/>
    <cellStyle name="Standard 3 8" xfId="1520" xr:uid="{A509AF66-36A6-48A1-A7CC-E73E27CC7C5B}"/>
    <cellStyle name="Standard 3 8 2" xfId="2286" xr:uid="{C334A587-9896-4FC5-8D77-0E5DB464BEBC}"/>
    <cellStyle name="Standard 3 8 3" xfId="1769" xr:uid="{5AB73496-A171-40B2-B099-0EFC5EB1437D}"/>
    <cellStyle name="Standard 3 9" xfId="59" xr:uid="{00000000-0005-0000-0000-00003E000000}"/>
    <cellStyle name="Standard 3 9 2" xfId="1725" xr:uid="{9F0C5232-C432-4EFE-B8D4-7CD5A364382F}"/>
    <cellStyle name="Standard 3 9 3" xfId="2369" xr:uid="{3DF46986-F839-4EAD-9570-1D9245731300}"/>
    <cellStyle name="Standard 30" xfId="1534" xr:uid="{02BDA538-3EEF-4FFF-B6FB-25DF48A5FD31}"/>
    <cellStyle name="Standard 30 2" xfId="1709" xr:uid="{8C05EC4A-2891-42DE-87FA-989D479E1D78}"/>
    <cellStyle name="Standard 31" xfId="1588" xr:uid="{CD270A0F-EE93-4846-AE36-19B782817F44}"/>
    <cellStyle name="Standard 31 2" xfId="1710" xr:uid="{45FF5428-47BF-47BE-9D40-AC58D60C5D64}"/>
    <cellStyle name="Standard 32" xfId="1714" xr:uid="{90AB8186-A3F0-40D5-910C-029169726574}"/>
    <cellStyle name="Standard 33" xfId="742" xr:uid="{25860661-8108-4058-BF96-B008A1ABBE90}"/>
    <cellStyle name="Standard 34" xfId="1756" xr:uid="{13739135-2A23-4976-9D25-331FC00A6228}"/>
    <cellStyle name="Standard 35" xfId="2372" xr:uid="{3C6AB6FD-34CC-40B4-A651-87126685C214}"/>
    <cellStyle name="Standard 36" xfId="2550" xr:uid="{DA5F60E5-BCE7-4B6E-AB8C-59C07224AD58}"/>
    <cellStyle name="Standard 4" xfId="60" xr:uid="{00000000-0005-0000-0000-00003F000000}"/>
    <cellStyle name="Standard 4 10" xfId="748" xr:uid="{23D8E59F-88D4-4E4C-95EF-B179B20E8F68}"/>
    <cellStyle name="Standard 4 2" xfId="754" xr:uid="{C3B8B5FB-6506-49DF-940D-9C871A9DA53A}"/>
    <cellStyle name="Standard 4 2 2" xfId="888" xr:uid="{849C71FE-0035-4659-9B14-8D3B5AE4D00D}"/>
    <cellStyle name="Standard 4 2 2 2" xfId="2026" xr:uid="{56520E6C-644E-46E2-A297-1A10FF38EA0B}"/>
    <cellStyle name="Standard 4 2 2 3" xfId="2761" xr:uid="{6AEFCDA0-10F7-478F-B364-59E540ADF64D}"/>
    <cellStyle name="Standard 4 2 3" xfId="1536" xr:uid="{85FC1ECF-02B8-46BF-926C-3DCBFCFDC3E0}"/>
    <cellStyle name="Standard 4 2 4" xfId="2376" xr:uid="{586C2E0B-C45A-4482-8666-0AA5FEF29E24}"/>
    <cellStyle name="Standard 4 3" xfId="1027" xr:uid="{39150919-EB3A-477B-9BB3-E5582235B893}"/>
    <cellStyle name="Standard 4 3 2" xfId="1028" xr:uid="{DB20FDF6-A91B-4D14-A045-9F275C656545}"/>
    <cellStyle name="Standard 4 3 3" xfId="1029" xr:uid="{DCDF0567-675F-4EBB-BFFA-6BC7F4630B8B}"/>
    <cellStyle name="Standard 4 3 3 2" xfId="1541" xr:uid="{A51A1222-6426-4D36-B154-63054EE50D31}"/>
    <cellStyle name="Standard 4 3 4" xfId="1133" xr:uid="{30CC1FA8-17D6-4C59-B73C-597902983966}"/>
    <cellStyle name="Standard 4 4" xfId="1030" xr:uid="{FC6D9764-66E3-4462-B36D-B55042E83F27}"/>
    <cellStyle name="Standard 4 4 2" xfId="2173" xr:uid="{D0E8A826-3562-4064-AC32-58CCDB691DCC}"/>
    <cellStyle name="Standard 4 4 3" xfId="2354" xr:uid="{DF8530DC-335F-45D5-8082-3754B40144AF}"/>
    <cellStyle name="Standard 4 4 4" xfId="2492" xr:uid="{64A825A4-D762-44A5-A230-0F6CC8F31BCE}"/>
    <cellStyle name="Standard 4 5" xfId="1031" xr:uid="{59752EB7-B51C-4D79-A220-8875F591FC97}"/>
    <cellStyle name="Standard 4 5 2" xfId="1874" xr:uid="{58A72FFB-FEE2-4FD4-A8C7-FE76AA29E9C7}"/>
    <cellStyle name="Standard 4 6" xfId="1617" xr:uid="{04AFF09B-3F17-40DF-BDAC-90D577813FF0}"/>
    <cellStyle name="Standard 4 6 2" xfId="1916" xr:uid="{6BCB43FF-6CE8-4C57-A0C3-86EE6079A615}"/>
    <cellStyle name="Standard 4 7" xfId="1728" xr:uid="{44097198-2FC2-4E15-B96A-BEE9BB26C8B2}"/>
    <cellStyle name="Standard 4 7 2" xfId="2290" xr:uid="{82D4E9FF-6B71-4574-A8C2-A7E3FF91C9C2}"/>
    <cellStyle name="Standard 4 7 3" xfId="2327" xr:uid="{67FE9B3B-1E5B-46C5-8CB7-3C62BDC4FA42}"/>
    <cellStyle name="Standard 4 8" xfId="1742" xr:uid="{55ADC673-DAF6-48C7-B9D4-14376F69743D}"/>
    <cellStyle name="Standard 4 8 2" xfId="2371" xr:uid="{383718BE-613D-4EAE-A247-1C0D4F8B2A8B}"/>
    <cellStyle name="Standard 4 9" xfId="1747" xr:uid="{77097DC9-B268-4C0D-AFB6-D44C3E2CAF94}"/>
    <cellStyle name="Standard 5" xfId="61" xr:uid="{00000000-0005-0000-0000-000040000000}"/>
    <cellStyle name="Standard 5 2" xfId="62" xr:uid="{00000000-0005-0000-0000-000041000000}"/>
    <cellStyle name="Standard 5 2 2" xfId="939" xr:uid="{AC931166-2F52-40C4-A6C1-7EB8204A371B}"/>
    <cellStyle name="Standard 5 2 3" xfId="1130" xr:uid="{E4EF5D68-CF31-4158-A80A-7F3F09BDF935}"/>
    <cellStyle name="Standard 5 2 4" xfId="755" xr:uid="{B5AD6DB1-2125-457F-9ACC-06DCC40B3994}"/>
    <cellStyle name="Standard 5 3" xfId="1032" xr:uid="{027FC6D0-8581-4A07-8EA2-A5476B0E7B1D}"/>
    <cellStyle name="Standard 5 3 2" xfId="1156" xr:uid="{39BB43A9-CB32-4CEF-9DB7-DFF78D09F9F3}"/>
    <cellStyle name="Standard 5 3 3" xfId="2027" xr:uid="{AA1882BC-9F29-42E2-9E03-48A9CE506554}"/>
    <cellStyle name="Standard 5 3 3 2" xfId="2762" xr:uid="{07C388E6-2CC2-4761-BE02-8A64BB660872}"/>
    <cellStyle name="Standard 5 3 4" xfId="2301" xr:uid="{F12869B5-32A8-4AA4-B7CC-D077B36D8B0C}"/>
    <cellStyle name="Standard 5 4" xfId="1618" xr:uid="{22E5A0A8-A9AE-4EEB-9560-2A6864128953}"/>
    <cellStyle name="Standard 5 4 2" xfId="1930" xr:uid="{FBDC73CE-ACAE-4478-895A-5108E7A506AC}"/>
    <cellStyle name="Standard 5 5" xfId="1729" xr:uid="{B1A86FB1-9759-42FD-B158-9350EE100E65}"/>
    <cellStyle name="Standard 5 5 2" xfId="2031" xr:uid="{E2B7C019-3416-4924-81FD-1816CEA1DD38}"/>
    <cellStyle name="Standard 5 5 2 2" xfId="2363" xr:uid="{B5099B71-5CEB-4818-85AB-888B58042CB6}"/>
    <cellStyle name="Standard 5 5 3" xfId="1783" xr:uid="{3829D114-4F43-46D2-90FA-B65D631D3A92}"/>
    <cellStyle name="Standard 5 6" xfId="749" xr:uid="{0DA4EFA3-E79C-4BBA-AC0B-3D0729B4A0BE}"/>
    <cellStyle name="Standard 5 6 2" xfId="2263" xr:uid="{1B764D29-3CD2-4F85-943D-B168A98D259F}"/>
    <cellStyle name="Standard 6" xfId="63" xr:uid="{00000000-0005-0000-0000-000042000000}"/>
    <cellStyle name="Standard 6 2" xfId="64" xr:uid="{00000000-0005-0000-0000-000043000000}"/>
    <cellStyle name="Standard 6 2 2" xfId="1041" xr:uid="{7DEDD35C-2840-4049-AF67-A1D5425539A9}"/>
    <cellStyle name="Standard 6 2 2 2" xfId="1669" xr:uid="{1D5CF57A-26C6-4051-A411-2DFBEBBAC29E}"/>
    <cellStyle name="Standard 6 2 2 3" xfId="2256" xr:uid="{4FD95905-4883-4A6C-93FD-6A78CD2100B3}"/>
    <cellStyle name="Standard 6 2 2 4" xfId="2709" xr:uid="{CFB5DB9B-E2B5-4FAF-A04F-8A8B701C6F5E}"/>
    <cellStyle name="Standard 6 2 3" xfId="1129" xr:uid="{8DF09E68-79CE-4F4A-91C5-63D2DAE98C5A}"/>
    <cellStyle name="Standard 6 2 4" xfId="1731" xr:uid="{E4982645-6F8B-4AAF-B711-CC8AAF370FFF}"/>
    <cellStyle name="Standard 6 2 5" xfId="752" xr:uid="{DC169677-C8EB-4F66-BA20-B5ECA1DFFBCA}"/>
    <cellStyle name="Standard 6 3" xfId="65" xr:uid="{00000000-0005-0000-0000-000044000000}"/>
    <cellStyle name="Standard 6 3 2" xfId="1654" xr:uid="{F08A5D3E-0C30-4F01-BA53-8433CE61666C}"/>
    <cellStyle name="Standard 6 3 2 2" xfId="2017" xr:uid="{5EE4CF86-1F82-46F2-86D1-16D09DEE3577}"/>
    <cellStyle name="Standard 6 3 2 3" xfId="2760" xr:uid="{FE6DF659-1398-4B2F-BE16-9D331C25FC48}"/>
    <cellStyle name="Standard 6 3 3" xfId="1033" xr:uid="{2DFAF646-925B-4DD4-B2B1-613B6CA81F8D}"/>
    <cellStyle name="Standard 6 3 4" xfId="2463" xr:uid="{66D7115A-A48E-4B53-B3B4-69EC269AD61B}"/>
    <cellStyle name="Standard 6 4" xfId="1034" xr:uid="{F088E31D-E75E-44EB-B616-7A5A4C14CA7C}"/>
    <cellStyle name="Standard 6 4 2" xfId="1674" xr:uid="{0FBF73CD-37A0-4493-B297-79331E096511}"/>
    <cellStyle name="Standard 6 4 2 2" xfId="2259" xr:uid="{783BB3B4-9D48-4DB8-80CD-E2DD585F92F0}"/>
    <cellStyle name="Standard 6 4 3" xfId="2266" xr:uid="{2F0D76BC-6268-4E49-90A6-35E129CAEBEF}"/>
    <cellStyle name="Standard 6 4 3 2" xfId="2335" xr:uid="{6ED0F3DA-E956-4613-A80C-55E6F0C9A79E}"/>
    <cellStyle name="Standard 6 5" xfId="1217" xr:uid="{A0D287C3-0D1D-45CF-8A3E-CAE449DD33C9}"/>
    <cellStyle name="Standard 6 5 2" xfId="1694" xr:uid="{3561B1DE-0B34-4C43-AE3B-C94F55527352}"/>
    <cellStyle name="Standard 6 5 2 2" xfId="2276" xr:uid="{480FF7E2-7DE5-4C8A-AC0D-BE3C734C215A}"/>
    <cellStyle name="Standard 6 5 2 3" xfId="2360" xr:uid="{A339F1D6-D71D-4647-900E-10A67B68C2DC}"/>
    <cellStyle name="Standard 6 5 3" xfId="1931" xr:uid="{15B863E8-597A-4382-BDC5-E8EBE40A7BF1}"/>
    <cellStyle name="Standard 6 5 3 2" xfId="2365" xr:uid="{BB2CC668-E61D-439F-9D92-780FA39ECD63}"/>
    <cellStyle name="Standard 6 5 3 3" xfId="2827" xr:uid="{4077144E-88B2-41C2-961D-CA1E6811C545}"/>
    <cellStyle name="Standard 6 6" xfId="1703" xr:uid="{81D8BD18-CA91-4C0B-952B-7B779A6E3C9C}"/>
    <cellStyle name="Standard 6 6 2" xfId="2032" xr:uid="{8F6E1DAF-A818-44C1-B096-0DDCC91A0526}"/>
    <cellStyle name="Standard 6 7" xfId="1730" xr:uid="{CEB2CFAF-9F79-4EEF-9A01-70A8AD4369A5}"/>
    <cellStyle name="Standard 6 7 2" xfId="2282" xr:uid="{3F467DA1-EFE5-45CF-96FA-4080C8278560}"/>
    <cellStyle name="Standard 6 8" xfId="1743" xr:uid="{17FE4163-D3B0-44F1-93F7-9B53E155B610}"/>
    <cellStyle name="Standard 6 8 2" xfId="2832" xr:uid="{9F942D17-E36C-4CCC-B6DF-0B568233BDEC}"/>
    <cellStyle name="Standard 6 9" xfId="756" xr:uid="{AEB291C9-E919-465B-BACA-C6C3634D29DB}"/>
    <cellStyle name="Standard 7" xfId="66" xr:uid="{00000000-0005-0000-0000-000045000000}"/>
    <cellStyle name="Standard 7 16" xfId="67" xr:uid="{00000000-0005-0000-0000-000046000000}"/>
    <cellStyle name="Standard 7 2" xfId="68" xr:uid="{00000000-0005-0000-0000-000047000000}"/>
    <cellStyle name="Standard 7 2 2" xfId="1037" xr:uid="{48DE7D1E-9161-4F35-9630-D9F8CDB845C4}"/>
    <cellStyle name="Standard 7 2 2 2" xfId="1933" xr:uid="{1DA045EF-9E98-467F-BD1F-8D45C73F9E4E}"/>
    <cellStyle name="Standard 7 2 2 3" xfId="2759" xr:uid="{105F5DFE-60E4-4DCE-A85F-36EA112556BE}"/>
    <cellStyle name="Standard 7 2 3" xfId="1216" xr:uid="{1DBDEB52-3B9E-4BE5-A3B9-830109BE090C}"/>
    <cellStyle name="Standard 7 2 3 2" xfId="2285" xr:uid="{67BDBC5C-D01A-4E5F-84D5-9C04209FEBEB}"/>
    <cellStyle name="Standard 7 2 3 3" xfId="2831" xr:uid="{5DDC0FAE-33B3-44EF-AD9C-A8ECFF850F6A}"/>
    <cellStyle name="Standard 7 2 4" xfId="759" xr:uid="{ACE06F64-A177-4FB6-A932-E505A62EC740}"/>
    <cellStyle name="Standard 7 3" xfId="1035" xr:uid="{8C294BC1-EAC0-420B-AB4C-9F7D796D1D55}"/>
    <cellStyle name="Standard 7 3 2" xfId="1127" xr:uid="{DBD7E90C-4774-4BB4-A244-0244F0020CCC}"/>
    <cellStyle name="Standard 7 3 2 2" xfId="1873" xr:uid="{15679880-C3D3-471C-AB0F-1E04A5FC759E}"/>
    <cellStyle name="Standard 7 3 2 2 2" xfId="2730" xr:uid="{23FFCDDE-7216-442A-A7BA-DFAE3D30881A}"/>
    <cellStyle name="Standard 7 3 2 3" xfId="1765" xr:uid="{2CB510E3-9427-4785-8160-15249A11A5CE}"/>
    <cellStyle name="Standard 7 3 3" xfId="1676" xr:uid="{4C62C6F7-E3E2-4A2C-92C3-9DD76284DF55}"/>
    <cellStyle name="Standard 7 3 3 2" xfId="1960" xr:uid="{E90E594F-D0EF-48A5-AC57-E62C640D9CB3}"/>
    <cellStyle name="Standard 7 3 4" xfId="2261" xr:uid="{F9F06F92-5253-4FD4-B9D3-42EB2DFC3E8A}"/>
    <cellStyle name="Standard 7 3 5" xfId="1771" xr:uid="{C5136450-268A-4187-A584-36CDF129B6BC}"/>
    <cellStyle name="Standard 7 3 6" xfId="2378" xr:uid="{0F2DEB5F-F4EE-4D59-B6B7-C5FDBED50DE3}"/>
    <cellStyle name="Standard 7 4" xfId="1036" xr:uid="{2F49A232-D42E-41BA-A1C5-9216BA580CC1}"/>
    <cellStyle name="Standard 7 4 2" xfId="1679" xr:uid="{23D25F3C-A24D-470F-97D9-07BCA117B786}"/>
    <cellStyle name="Standard 7 4 2 2" xfId="2268" xr:uid="{358AB169-DA49-4115-BE3D-A345BF42361F}"/>
    <cellStyle name="Standard 7 4 2 3" xfId="2821" xr:uid="{00CB5426-50E6-4D20-B4B5-3FDAE5ECCDDA}"/>
    <cellStyle name="Standard 7 4 3" xfId="1712" xr:uid="{C1E68843-5925-4D5B-8423-F2876C82FB69}"/>
    <cellStyle name="Standard 7 4 4" xfId="1932" xr:uid="{8F28E8F4-2651-479C-B82C-E49662BC7C14}"/>
    <cellStyle name="Standard 7 5" xfId="1165" xr:uid="{57C94352-5B07-4664-BEB6-D3F458FEC1D3}"/>
    <cellStyle name="Standard 7 5 2" xfId="1685" xr:uid="{B3915C95-F0E0-4E1D-973F-D68A5C18F206}"/>
    <cellStyle name="Standard 7 6" xfId="1693" xr:uid="{22707942-4252-4DE0-A181-132BB618A3B8}"/>
    <cellStyle name="Standard 7 6 2" xfId="2275" xr:uid="{EBBD6DC4-6198-416C-BAAB-B1247AD6B25F}"/>
    <cellStyle name="Standard 7 6 3" xfId="2826" xr:uid="{80BD41FF-FEDB-40E9-9832-327E7D5F42D7}"/>
    <cellStyle name="Standard 7 7" xfId="1732" xr:uid="{76BC3D7C-9A51-43B5-AC25-FEC3089A2230}"/>
    <cellStyle name="Standard 7 8" xfId="758" xr:uid="{0AB2F7C0-C408-4595-87DD-441D135F935F}"/>
    <cellStyle name="Standard 8" xfId="69" xr:uid="{00000000-0005-0000-0000-000048000000}"/>
    <cellStyle name="Standard 8 2" xfId="70" xr:uid="{00000000-0005-0000-0000-000049000000}"/>
    <cellStyle name="Standard 8 2 2" xfId="1038" xr:uid="{4F08D38D-D966-40DF-84CC-9B7CB1117DF6}"/>
    <cellStyle name="Standard 8 2 2 2" xfId="1670" xr:uid="{52196228-3AF9-488C-9C20-7D14CFA836B0}"/>
    <cellStyle name="Standard 8 2 2 2 2" xfId="2283" xr:uid="{D026861C-C61D-4A2C-A37B-B6F61F1C841B}"/>
    <cellStyle name="Standard 8 2 2 2 3" xfId="2830" xr:uid="{F6EE69A8-F3EB-4DBF-97BE-8CFD7B492C60}"/>
    <cellStyle name="Standard 8 2 2 3" xfId="1882" xr:uid="{F9B90C8A-915F-403C-8CFB-955AC735EF1F}"/>
    <cellStyle name="Standard 8 2 2 4" xfId="2710" xr:uid="{CA652269-849C-4E23-AF08-A6D8F0D09FF8}"/>
    <cellStyle name="Standard 8 2 3" xfId="1044" xr:uid="{32880B34-0F8A-4324-A458-0FB95D2ECFBE}"/>
    <cellStyle name="Standard 8 2 3 2" xfId="1706" xr:uid="{A11E6B34-2A2B-4B5D-86A1-3906A73CFB7E}"/>
    <cellStyle name="Standard 8 2 4" xfId="1734" xr:uid="{D8D36743-4660-42A5-B096-B64A69B2A9EE}"/>
    <cellStyle name="Standard 8 2 5" xfId="889" xr:uid="{40D87C2B-AB2F-42D1-AA1B-D0E717317451}"/>
    <cellStyle name="Standard 8 2 6" xfId="2460" xr:uid="{F87831AA-353A-460C-B643-D59BC865CA6A}"/>
    <cellStyle name="Standard 8 3" xfId="1503" xr:uid="{AA833F06-2114-4303-981B-DCFCF55D5179}"/>
    <cellStyle name="Standard 8 3 2" xfId="1711" xr:uid="{3781D40C-AB4D-48E6-B2F0-7F45D3B1CD1A}"/>
    <cellStyle name="Standard 8 4" xfId="1504" xr:uid="{A0BCE986-38FE-4ED2-8413-76BB0774564D}"/>
    <cellStyle name="Standard 8 4 2" xfId="1704" xr:uid="{9EFB1BB5-7916-45B5-AF69-7BB601B02E8B}"/>
    <cellStyle name="Standard 8 4 2 2" xfId="2289" xr:uid="{6FA69908-5805-4487-BA65-0DEF5D481568}"/>
    <cellStyle name="Standard 8 4 3" xfId="1746" xr:uid="{44E25FE6-941F-49A0-AD0F-D5AC430ADB48}"/>
    <cellStyle name="Standard 8 5" xfId="1684" xr:uid="{5F5A9BFA-9637-4E38-A8BB-D9CD5F76AFF4}"/>
    <cellStyle name="Standard 8 5 2" xfId="2271" xr:uid="{789CF35F-17BD-4D6F-B5EA-D42605BA84FC}"/>
    <cellStyle name="Standard 8 5 3" xfId="2824" xr:uid="{01B366A5-CE5A-4CF5-A3DB-8533EE0F2106}"/>
    <cellStyle name="Standard 8 6" xfId="1688" xr:uid="{8E022490-4706-482E-A67B-5B6BA210A0B5}"/>
    <cellStyle name="Standard 8 6 2" xfId="1708" xr:uid="{45A3030E-C0E7-48FB-BF13-29A9994E8B04}"/>
    <cellStyle name="Standard 8 7" xfId="1697" xr:uid="{DD704626-CD47-4539-A17A-DEB601864DBB}"/>
    <cellStyle name="Standard 8 8" xfId="1733" xr:uid="{5F7E70BA-F6C4-4E28-92E4-51F6A5B3EB49}"/>
    <cellStyle name="Standard 8 9" xfId="762" xr:uid="{82E20957-2598-4C92-BB5A-4AFB74F9EEDF}"/>
    <cellStyle name="Standard 9" xfId="71" xr:uid="{00000000-0005-0000-0000-00004A000000}"/>
    <cellStyle name="Standard 9 2" xfId="72" xr:uid="{00000000-0005-0000-0000-00004B000000}"/>
    <cellStyle name="Standard 9 2 2" xfId="1039" xr:uid="{2EC0E73E-C2E2-43E9-B683-D55CF7273E0C}"/>
    <cellStyle name="Standard 9 2 2 2" xfId="1671" xr:uid="{4C10AC12-C4F6-493B-ABA4-E6F02750BAD6}"/>
    <cellStyle name="Standard 9 2 2 3" xfId="1883" xr:uid="{8CE9FC62-FBD7-43A8-994F-91ED5A50010D}"/>
    <cellStyle name="Standard 9 2 2 4" xfId="2711" xr:uid="{87D063B1-B1FB-4383-9A35-B5BEE0430FF0}"/>
    <cellStyle name="Standard 9 2 3" xfId="1157" xr:uid="{5B36014A-3280-42B8-BE53-F2B2AF07EE18}"/>
    <cellStyle name="Standard 9 2 3 2" xfId="2000" xr:uid="{8EE825EA-6161-47EC-A46A-D440D49B4362}"/>
    <cellStyle name="Standard 9 2 4" xfId="890" xr:uid="{764111CF-3B6A-4085-B2F8-E21DB6F1F42D}"/>
    <cellStyle name="Standard 9 2 5" xfId="2461" xr:uid="{4F184DAA-9E6B-4E4D-AEA5-6ECD2FA2283B}"/>
    <cellStyle name="Standard 9 3" xfId="73" xr:uid="{00000000-0005-0000-0000-00004C000000}"/>
    <cellStyle name="Standard 9 3 2" xfId="1505" xr:uid="{BB8BA5D6-C33F-4CD7-A566-1ACA94847F4E}"/>
    <cellStyle name="Standard 9 4" xfId="1681" xr:uid="{337D0370-FD4E-45F0-8AAD-E57C384B370D}"/>
    <cellStyle name="Standard 9 4 2" xfId="2270" xr:uid="{5B1FA7E5-F81D-4A40-9E6D-56A11B6D677F}"/>
    <cellStyle name="Standard 9 4 3" xfId="2823" xr:uid="{50A87ABA-83BF-4B44-BCC1-DA1F923CA435}"/>
    <cellStyle name="Standard 9 5" xfId="1699" xr:uid="{0C9D340F-BBFC-4C95-9A9C-3DC735E5C146}"/>
    <cellStyle name="Standard 9 6" xfId="1735" xr:uid="{DB40B7C6-8155-4FFD-9ED2-51B037BBB40A}"/>
    <cellStyle name="Standard 9 6 2" xfId="2287" xr:uid="{24F07B87-6BAC-430C-A96E-62146C6F1F87}"/>
    <cellStyle name="Standard 9 7" xfId="1744" xr:uid="{206DE34C-E8A1-42E2-8EDC-63B98F518A6E}"/>
    <cellStyle name="Standard 9 8" xfId="803" xr:uid="{6A02C6A4-7356-4AAC-8A46-74B8352958C9}"/>
    <cellStyle name="Standard_Daten HF3.1.1" xfId="74" xr:uid="{00000000-0005-0000-0000-00004D000000}"/>
    <cellStyle name="Standard_Daten HF3.1.3 (Träger)" xfId="75" xr:uid="{00000000-0005-0000-0000-00004E000000}"/>
    <cellStyle name="style1507628871282" xfId="76" xr:uid="{00000000-0005-0000-0000-00004F000000}"/>
    <cellStyle name="style1507628871282 2" xfId="77" xr:uid="{00000000-0005-0000-0000-000050000000}"/>
    <cellStyle name="style1507628871282 2 2" xfId="78" xr:uid="{00000000-0005-0000-0000-000051000000}"/>
    <cellStyle name="style1507628871282 2 3" xfId="79" xr:uid="{00000000-0005-0000-0000-000052000000}"/>
    <cellStyle name="style1507628871282 3" xfId="80" xr:uid="{00000000-0005-0000-0000-000053000000}"/>
    <cellStyle name="style1507628871282 4" xfId="81" xr:uid="{00000000-0005-0000-0000-000054000000}"/>
    <cellStyle name="style1507628873688" xfId="82" xr:uid="{00000000-0005-0000-0000-000055000000}"/>
    <cellStyle name="style1507628873688 2" xfId="83" xr:uid="{00000000-0005-0000-0000-000056000000}"/>
    <cellStyle name="style1507628873688 2 2" xfId="84" xr:uid="{00000000-0005-0000-0000-000057000000}"/>
    <cellStyle name="style1507628873688 2 3" xfId="85" xr:uid="{00000000-0005-0000-0000-000058000000}"/>
    <cellStyle name="style1507628873688 3" xfId="86" xr:uid="{00000000-0005-0000-0000-000059000000}"/>
    <cellStyle name="style1507628873688 4" xfId="87" xr:uid="{00000000-0005-0000-0000-00005A000000}"/>
    <cellStyle name="style1507628875438" xfId="88" xr:uid="{00000000-0005-0000-0000-00005B000000}"/>
    <cellStyle name="style1507628875438 2" xfId="89" xr:uid="{00000000-0005-0000-0000-00005C000000}"/>
    <cellStyle name="style1507628875438 2 2" xfId="90" xr:uid="{00000000-0005-0000-0000-00005D000000}"/>
    <cellStyle name="style1507628875438 2 3" xfId="91" xr:uid="{00000000-0005-0000-0000-00005E000000}"/>
    <cellStyle name="style1507628875438 3" xfId="92" xr:uid="{00000000-0005-0000-0000-00005F000000}"/>
    <cellStyle name="style1507628875438 4" xfId="93" xr:uid="{00000000-0005-0000-0000-000060000000}"/>
    <cellStyle name="style1507628875727" xfId="94" xr:uid="{00000000-0005-0000-0000-000061000000}"/>
    <cellStyle name="style1507628875727 2" xfId="95" xr:uid="{00000000-0005-0000-0000-000062000000}"/>
    <cellStyle name="style1507628875727 2 2" xfId="96" xr:uid="{00000000-0005-0000-0000-000063000000}"/>
    <cellStyle name="style1507628875727 2 3" xfId="97" xr:uid="{00000000-0005-0000-0000-000064000000}"/>
    <cellStyle name="style1507628875727 3" xfId="98" xr:uid="{00000000-0005-0000-0000-000065000000}"/>
    <cellStyle name="style1507628875727 4" xfId="99" xr:uid="{00000000-0005-0000-0000-000066000000}"/>
    <cellStyle name="style1507628875872" xfId="100" xr:uid="{00000000-0005-0000-0000-000067000000}"/>
    <cellStyle name="style1507628875872 2" xfId="101" xr:uid="{00000000-0005-0000-0000-000068000000}"/>
    <cellStyle name="style1507628875872 2 2" xfId="102" xr:uid="{00000000-0005-0000-0000-000069000000}"/>
    <cellStyle name="style1507628875872 2 3" xfId="103" xr:uid="{00000000-0005-0000-0000-00006A000000}"/>
    <cellStyle name="style1507628875872 3" xfId="104" xr:uid="{00000000-0005-0000-0000-00006B000000}"/>
    <cellStyle name="style1507628875872 4" xfId="105" xr:uid="{00000000-0005-0000-0000-00006C000000}"/>
    <cellStyle name="style1507628875977" xfId="106" xr:uid="{00000000-0005-0000-0000-00006D000000}"/>
    <cellStyle name="style1507628875977 2" xfId="107" xr:uid="{00000000-0005-0000-0000-00006E000000}"/>
    <cellStyle name="style1507628875977 2 2" xfId="108" xr:uid="{00000000-0005-0000-0000-00006F000000}"/>
    <cellStyle name="style1507628875977 2 3" xfId="109" xr:uid="{00000000-0005-0000-0000-000070000000}"/>
    <cellStyle name="style1507628875977 3" xfId="110" xr:uid="{00000000-0005-0000-0000-000071000000}"/>
    <cellStyle name="style1507628875977 4" xfId="111" xr:uid="{00000000-0005-0000-0000-000072000000}"/>
    <cellStyle name="style1507628876114" xfId="112" xr:uid="{00000000-0005-0000-0000-000073000000}"/>
    <cellStyle name="style1507628876114 2" xfId="113" xr:uid="{00000000-0005-0000-0000-000074000000}"/>
    <cellStyle name="style1507628876114 2 2" xfId="114" xr:uid="{00000000-0005-0000-0000-000075000000}"/>
    <cellStyle name="style1507628876114 2 3" xfId="115" xr:uid="{00000000-0005-0000-0000-000076000000}"/>
    <cellStyle name="style1507628876114 3" xfId="116" xr:uid="{00000000-0005-0000-0000-000077000000}"/>
    <cellStyle name="style1507628876114 4" xfId="117" xr:uid="{00000000-0005-0000-0000-000078000000}"/>
    <cellStyle name="style1507628876302" xfId="118" xr:uid="{00000000-0005-0000-0000-000079000000}"/>
    <cellStyle name="style1507628876302 2" xfId="119" xr:uid="{00000000-0005-0000-0000-00007A000000}"/>
    <cellStyle name="style1507628876302 2 2" xfId="120" xr:uid="{00000000-0005-0000-0000-00007B000000}"/>
    <cellStyle name="style1507628876302 2 3" xfId="121" xr:uid="{00000000-0005-0000-0000-00007C000000}"/>
    <cellStyle name="style1507628876302 3" xfId="122" xr:uid="{00000000-0005-0000-0000-00007D000000}"/>
    <cellStyle name="style1507628876302 4" xfId="123" xr:uid="{00000000-0005-0000-0000-00007E000000}"/>
    <cellStyle name="style1507628876462" xfId="124" xr:uid="{00000000-0005-0000-0000-00007F000000}"/>
    <cellStyle name="style1507628876462 2" xfId="125" xr:uid="{00000000-0005-0000-0000-000080000000}"/>
    <cellStyle name="style1507628876462 2 2" xfId="126" xr:uid="{00000000-0005-0000-0000-000081000000}"/>
    <cellStyle name="style1507628876462 2 3" xfId="127" xr:uid="{00000000-0005-0000-0000-000082000000}"/>
    <cellStyle name="style1507628876462 3" xfId="128" xr:uid="{00000000-0005-0000-0000-000083000000}"/>
    <cellStyle name="style1507628876462 4" xfId="129" xr:uid="{00000000-0005-0000-0000-000084000000}"/>
    <cellStyle name="style1507628876567" xfId="130" xr:uid="{00000000-0005-0000-0000-000085000000}"/>
    <cellStyle name="style1507628876567 2" xfId="131" xr:uid="{00000000-0005-0000-0000-000086000000}"/>
    <cellStyle name="style1507628876567 2 2" xfId="132" xr:uid="{00000000-0005-0000-0000-000087000000}"/>
    <cellStyle name="style1507628876567 2 3" xfId="133" xr:uid="{00000000-0005-0000-0000-000088000000}"/>
    <cellStyle name="style1507628876567 3" xfId="134" xr:uid="{00000000-0005-0000-0000-000089000000}"/>
    <cellStyle name="style1507628876567 4" xfId="135" xr:uid="{00000000-0005-0000-0000-00008A000000}"/>
    <cellStyle name="style1507628876700" xfId="136" xr:uid="{00000000-0005-0000-0000-00008B000000}"/>
    <cellStyle name="style1507628876700 2" xfId="137" xr:uid="{00000000-0005-0000-0000-00008C000000}"/>
    <cellStyle name="style1507628876700 2 2" xfId="138" xr:uid="{00000000-0005-0000-0000-00008D000000}"/>
    <cellStyle name="style1507628876700 2 3" xfId="139" xr:uid="{00000000-0005-0000-0000-00008E000000}"/>
    <cellStyle name="style1507628876700 3" xfId="140" xr:uid="{00000000-0005-0000-0000-00008F000000}"/>
    <cellStyle name="style1507628876700 4" xfId="141" xr:uid="{00000000-0005-0000-0000-000090000000}"/>
    <cellStyle name="style1507628876837" xfId="142" xr:uid="{00000000-0005-0000-0000-000091000000}"/>
    <cellStyle name="style1507628876837 2" xfId="143" xr:uid="{00000000-0005-0000-0000-000092000000}"/>
    <cellStyle name="style1507628876837 2 2" xfId="144" xr:uid="{00000000-0005-0000-0000-000093000000}"/>
    <cellStyle name="style1507628876837 2 3" xfId="145" xr:uid="{00000000-0005-0000-0000-000094000000}"/>
    <cellStyle name="style1507628876837 3" xfId="146" xr:uid="{00000000-0005-0000-0000-000095000000}"/>
    <cellStyle name="style1507628876837 4" xfId="147" xr:uid="{00000000-0005-0000-0000-000096000000}"/>
    <cellStyle name="style1507628876977" xfId="148" xr:uid="{00000000-0005-0000-0000-000097000000}"/>
    <cellStyle name="style1507628876977 2" xfId="149" xr:uid="{00000000-0005-0000-0000-000098000000}"/>
    <cellStyle name="style1507628876977 2 2" xfId="150" xr:uid="{00000000-0005-0000-0000-000099000000}"/>
    <cellStyle name="style1507628876977 2 3" xfId="151" xr:uid="{00000000-0005-0000-0000-00009A000000}"/>
    <cellStyle name="style1507628876977 3" xfId="152" xr:uid="{00000000-0005-0000-0000-00009B000000}"/>
    <cellStyle name="style1507628876977 4" xfId="153" xr:uid="{00000000-0005-0000-0000-00009C000000}"/>
    <cellStyle name="style1507628877091" xfId="154" xr:uid="{00000000-0005-0000-0000-00009D000000}"/>
    <cellStyle name="style1507628877091 2" xfId="155" xr:uid="{00000000-0005-0000-0000-00009E000000}"/>
    <cellStyle name="style1507628877091 2 2" xfId="156" xr:uid="{00000000-0005-0000-0000-00009F000000}"/>
    <cellStyle name="style1507628877091 2 3" xfId="157" xr:uid="{00000000-0005-0000-0000-0000A0000000}"/>
    <cellStyle name="style1507628877091 3" xfId="158" xr:uid="{00000000-0005-0000-0000-0000A1000000}"/>
    <cellStyle name="style1507628877091 4" xfId="159" xr:uid="{00000000-0005-0000-0000-0000A2000000}"/>
    <cellStyle name="style1507628877262" xfId="160" xr:uid="{00000000-0005-0000-0000-0000A3000000}"/>
    <cellStyle name="style1507628877262 2" xfId="161" xr:uid="{00000000-0005-0000-0000-0000A4000000}"/>
    <cellStyle name="style1507628877262 2 2" xfId="162" xr:uid="{00000000-0005-0000-0000-0000A5000000}"/>
    <cellStyle name="style1507628877262 2 3" xfId="163" xr:uid="{00000000-0005-0000-0000-0000A6000000}"/>
    <cellStyle name="style1507628877262 3" xfId="164" xr:uid="{00000000-0005-0000-0000-0000A7000000}"/>
    <cellStyle name="style1507628877262 4" xfId="165" xr:uid="{00000000-0005-0000-0000-0000A8000000}"/>
    <cellStyle name="style1507628877477" xfId="166" xr:uid="{00000000-0005-0000-0000-0000A9000000}"/>
    <cellStyle name="style1507628877477 2" xfId="167" xr:uid="{00000000-0005-0000-0000-0000AA000000}"/>
    <cellStyle name="style1507628877477 2 2" xfId="168" xr:uid="{00000000-0005-0000-0000-0000AB000000}"/>
    <cellStyle name="style1507628877477 2 3" xfId="169" xr:uid="{00000000-0005-0000-0000-0000AC000000}"/>
    <cellStyle name="style1507628877477 3" xfId="170" xr:uid="{00000000-0005-0000-0000-0000AD000000}"/>
    <cellStyle name="style1507628877477 4" xfId="171" xr:uid="{00000000-0005-0000-0000-0000AE000000}"/>
    <cellStyle name="style1515050498436" xfId="172" xr:uid="{00000000-0005-0000-0000-0000AF000000}"/>
    <cellStyle name="style1515050498436 2" xfId="173" xr:uid="{00000000-0005-0000-0000-0000B0000000}"/>
    <cellStyle name="style1515050498436 3" xfId="174" xr:uid="{00000000-0005-0000-0000-0000B1000000}"/>
    <cellStyle name="style1515050498627" xfId="175" xr:uid="{00000000-0005-0000-0000-0000B2000000}"/>
    <cellStyle name="style1515050498627 2" xfId="176" xr:uid="{00000000-0005-0000-0000-0000B3000000}"/>
    <cellStyle name="style1515050498627 3" xfId="177" xr:uid="{00000000-0005-0000-0000-0000B4000000}"/>
    <cellStyle name="style1515050498799" xfId="178" xr:uid="{00000000-0005-0000-0000-0000B5000000}"/>
    <cellStyle name="style1515050498799 2" xfId="179" xr:uid="{00000000-0005-0000-0000-0000B6000000}"/>
    <cellStyle name="style1515050498799 3" xfId="180" xr:uid="{00000000-0005-0000-0000-0000B7000000}"/>
    <cellStyle name="style1515050498959" xfId="181" xr:uid="{00000000-0005-0000-0000-0000B8000000}"/>
    <cellStyle name="style1515050498959 2" xfId="182" xr:uid="{00000000-0005-0000-0000-0000B9000000}"/>
    <cellStyle name="style1515050498959 3" xfId="183" xr:uid="{00000000-0005-0000-0000-0000BA000000}"/>
    <cellStyle name="style1515050500463" xfId="184" xr:uid="{00000000-0005-0000-0000-0000BB000000}"/>
    <cellStyle name="style1515050500463 2" xfId="185" xr:uid="{00000000-0005-0000-0000-0000BC000000}"/>
    <cellStyle name="style1515050500463 3" xfId="186" xr:uid="{00000000-0005-0000-0000-0000BD000000}"/>
    <cellStyle name="style1515050500611" xfId="187" xr:uid="{00000000-0005-0000-0000-0000BE000000}"/>
    <cellStyle name="style1515050500611 2" xfId="188" xr:uid="{00000000-0005-0000-0000-0000BF000000}"/>
    <cellStyle name="style1515050500611 3" xfId="189" xr:uid="{00000000-0005-0000-0000-0000C0000000}"/>
    <cellStyle name="style1515050501768" xfId="190" xr:uid="{00000000-0005-0000-0000-0000C1000000}"/>
    <cellStyle name="style1515050501768 2" xfId="191" xr:uid="{00000000-0005-0000-0000-0000C2000000}"/>
    <cellStyle name="style1515050501768 3" xfId="192" xr:uid="{00000000-0005-0000-0000-0000C3000000}"/>
    <cellStyle name="style1515050501908" xfId="193" xr:uid="{00000000-0005-0000-0000-0000C4000000}"/>
    <cellStyle name="style1515050501908 2" xfId="194" xr:uid="{00000000-0005-0000-0000-0000C5000000}"/>
    <cellStyle name="style1515050501908 3" xfId="195" xr:uid="{00000000-0005-0000-0000-0000C6000000}"/>
    <cellStyle name="style1515050502072" xfId="196" xr:uid="{00000000-0005-0000-0000-0000C7000000}"/>
    <cellStyle name="style1515050502072 2" xfId="197" xr:uid="{00000000-0005-0000-0000-0000C8000000}"/>
    <cellStyle name="style1515050502072 3" xfId="198" xr:uid="{00000000-0005-0000-0000-0000C9000000}"/>
    <cellStyle name="style1515050503588" xfId="199" xr:uid="{00000000-0005-0000-0000-0000CA000000}"/>
    <cellStyle name="style1515050503588 2" xfId="200" xr:uid="{00000000-0005-0000-0000-0000CB000000}"/>
    <cellStyle name="style1515050503588 3" xfId="201" xr:uid="{00000000-0005-0000-0000-0000CC000000}"/>
    <cellStyle name="style1515050503740" xfId="202" xr:uid="{00000000-0005-0000-0000-0000CD000000}"/>
    <cellStyle name="style1515050503740 2" xfId="203" xr:uid="{00000000-0005-0000-0000-0000CE000000}"/>
    <cellStyle name="style1515050503740 3" xfId="204" xr:uid="{00000000-0005-0000-0000-0000CF000000}"/>
    <cellStyle name="style1515050503881" xfId="205" xr:uid="{00000000-0005-0000-0000-0000D0000000}"/>
    <cellStyle name="style1515050503881 2" xfId="206" xr:uid="{00000000-0005-0000-0000-0000D1000000}"/>
    <cellStyle name="style1515050503881 3" xfId="207" xr:uid="{00000000-0005-0000-0000-0000D2000000}"/>
    <cellStyle name="style1515050504080" xfId="208" xr:uid="{00000000-0005-0000-0000-0000D3000000}"/>
    <cellStyle name="style1515050504080 2" xfId="209" xr:uid="{00000000-0005-0000-0000-0000D4000000}"/>
    <cellStyle name="style1515050504080 3" xfId="210" xr:uid="{00000000-0005-0000-0000-0000D5000000}"/>
    <cellStyle name="style1515050504318" xfId="211" xr:uid="{00000000-0005-0000-0000-0000D6000000}"/>
    <cellStyle name="style1515050504318 2" xfId="212" xr:uid="{00000000-0005-0000-0000-0000D7000000}"/>
    <cellStyle name="style1515050504318 3" xfId="213" xr:uid="{00000000-0005-0000-0000-0000D8000000}"/>
    <cellStyle name="style1515050504580" xfId="214" xr:uid="{00000000-0005-0000-0000-0000D9000000}"/>
    <cellStyle name="style1515050504580 2" xfId="215" xr:uid="{00000000-0005-0000-0000-0000DA000000}"/>
    <cellStyle name="style1515050504580 3" xfId="216" xr:uid="{00000000-0005-0000-0000-0000DB000000}"/>
    <cellStyle name="style1515050504721" xfId="217" xr:uid="{00000000-0005-0000-0000-0000DC000000}"/>
    <cellStyle name="style1515050504721 2" xfId="218" xr:uid="{00000000-0005-0000-0000-0000DD000000}"/>
    <cellStyle name="style1515050504721 3" xfId="219" xr:uid="{00000000-0005-0000-0000-0000DE000000}"/>
    <cellStyle name="style1515050504869" xfId="220" xr:uid="{00000000-0005-0000-0000-0000DF000000}"/>
    <cellStyle name="style1515050504869 2" xfId="221" xr:uid="{00000000-0005-0000-0000-0000E0000000}"/>
    <cellStyle name="style1515050504869 3" xfId="222" xr:uid="{00000000-0005-0000-0000-0000E1000000}"/>
    <cellStyle name="style1515050505006" xfId="223" xr:uid="{00000000-0005-0000-0000-0000E2000000}"/>
    <cellStyle name="style1515050505006 2" xfId="224" xr:uid="{00000000-0005-0000-0000-0000E3000000}"/>
    <cellStyle name="style1515050505006 3" xfId="225" xr:uid="{00000000-0005-0000-0000-0000E4000000}"/>
    <cellStyle name="style1515050505162" xfId="226" xr:uid="{00000000-0005-0000-0000-0000E5000000}"/>
    <cellStyle name="style1515050505162 2" xfId="227" xr:uid="{00000000-0005-0000-0000-0000E6000000}"/>
    <cellStyle name="style1515050505162 3" xfId="228" xr:uid="{00000000-0005-0000-0000-0000E7000000}"/>
    <cellStyle name="style1515050505279" xfId="229" xr:uid="{00000000-0005-0000-0000-0000E8000000}"/>
    <cellStyle name="style1515050505279 2" xfId="230" xr:uid="{00000000-0005-0000-0000-0000E9000000}"/>
    <cellStyle name="style1515050505279 3" xfId="231" xr:uid="{00000000-0005-0000-0000-0000EA000000}"/>
    <cellStyle name="style1515050505416" xfId="232" xr:uid="{00000000-0005-0000-0000-0000EB000000}"/>
    <cellStyle name="style1515050505416 2" xfId="233" xr:uid="{00000000-0005-0000-0000-0000EC000000}"/>
    <cellStyle name="style1515050505416 3" xfId="234" xr:uid="{00000000-0005-0000-0000-0000ED000000}"/>
    <cellStyle name="style1515050505557" xfId="235" xr:uid="{00000000-0005-0000-0000-0000EE000000}"/>
    <cellStyle name="style1515050505557 2" xfId="236" xr:uid="{00000000-0005-0000-0000-0000EF000000}"/>
    <cellStyle name="style1515050505557 3" xfId="237" xr:uid="{00000000-0005-0000-0000-0000F0000000}"/>
    <cellStyle name="style1515050505717" xfId="238" xr:uid="{00000000-0005-0000-0000-0000F1000000}"/>
    <cellStyle name="style1515050505717 2" xfId="239" xr:uid="{00000000-0005-0000-0000-0000F2000000}"/>
    <cellStyle name="style1515050505717 3" xfId="240" xr:uid="{00000000-0005-0000-0000-0000F3000000}"/>
    <cellStyle name="style1515050505834" xfId="241" xr:uid="{00000000-0005-0000-0000-0000F4000000}"/>
    <cellStyle name="style1515050505834 2" xfId="242" xr:uid="{00000000-0005-0000-0000-0000F5000000}"/>
    <cellStyle name="style1515050505834 3" xfId="243" xr:uid="{00000000-0005-0000-0000-0000F6000000}"/>
    <cellStyle name="style1515050505971" xfId="244" xr:uid="{00000000-0005-0000-0000-0000F7000000}"/>
    <cellStyle name="style1515050505971 2" xfId="245" xr:uid="{00000000-0005-0000-0000-0000F8000000}"/>
    <cellStyle name="style1515050505971 3" xfId="246" xr:uid="{00000000-0005-0000-0000-0000F9000000}"/>
    <cellStyle name="style1515050506107" xfId="247" xr:uid="{00000000-0005-0000-0000-0000FA000000}"/>
    <cellStyle name="style1515050506107 2" xfId="248" xr:uid="{00000000-0005-0000-0000-0000FB000000}"/>
    <cellStyle name="style1515050506107 3" xfId="249" xr:uid="{00000000-0005-0000-0000-0000FC000000}"/>
    <cellStyle name="style1515050506248" xfId="250" xr:uid="{00000000-0005-0000-0000-0000FD000000}"/>
    <cellStyle name="style1515050506248 2" xfId="251" xr:uid="{00000000-0005-0000-0000-0000FE000000}"/>
    <cellStyle name="style1515050506248 3" xfId="252" xr:uid="{00000000-0005-0000-0000-0000FF000000}"/>
    <cellStyle name="style1515050506365" xfId="253" xr:uid="{00000000-0005-0000-0000-000000010000}"/>
    <cellStyle name="style1515050506365 2" xfId="254" xr:uid="{00000000-0005-0000-0000-000001010000}"/>
    <cellStyle name="style1515050506365 3" xfId="255" xr:uid="{00000000-0005-0000-0000-000002010000}"/>
    <cellStyle name="style1515050506553" xfId="256" xr:uid="{00000000-0005-0000-0000-000003010000}"/>
    <cellStyle name="style1515050506553 2" xfId="257" xr:uid="{00000000-0005-0000-0000-000004010000}"/>
    <cellStyle name="style1515050506553 3" xfId="258" xr:uid="{00000000-0005-0000-0000-000005010000}"/>
    <cellStyle name="style1515050506799" xfId="259" xr:uid="{00000000-0005-0000-0000-000006010000}"/>
    <cellStyle name="style1515050506799 2" xfId="260" xr:uid="{00000000-0005-0000-0000-000007010000}"/>
    <cellStyle name="style1515050506799 3" xfId="261" xr:uid="{00000000-0005-0000-0000-000008010000}"/>
    <cellStyle name="style1533710832073" xfId="262" xr:uid="{00000000-0005-0000-0000-000009010000}"/>
    <cellStyle name="style1533710832073 2" xfId="263" xr:uid="{00000000-0005-0000-0000-00000A010000}"/>
    <cellStyle name="style1533710832073 3" xfId="264" xr:uid="{00000000-0005-0000-0000-00000B010000}"/>
    <cellStyle name="style1533710832206" xfId="265" xr:uid="{00000000-0005-0000-0000-00000C010000}"/>
    <cellStyle name="style1533710832206 2" xfId="266" xr:uid="{00000000-0005-0000-0000-00000D010000}"/>
    <cellStyle name="style1533710832206 3" xfId="267" xr:uid="{00000000-0005-0000-0000-00000E010000}"/>
    <cellStyle name="style1533710832335" xfId="268" xr:uid="{00000000-0005-0000-0000-00000F010000}"/>
    <cellStyle name="style1533710832335 2" xfId="269" xr:uid="{00000000-0005-0000-0000-000010010000}"/>
    <cellStyle name="style1533710832335 3" xfId="270" xr:uid="{00000000-0005-0000-0000-000011010000}"/>
    <cellStyle name="style1533710832698" xfId="271" xr:uid="{00000000-0005-0000-0000-000012010000}"/>
    <cellStyle name="style1533710832698 2" xfId="272" xr:uid="{00000000-0005-0000-0000-000013010000}"/>
    <cellStyle name="style1533710832698 3" xfId="273" xr:uid="{00000000-0005-0000-0000-000014010000}"/>
    <cellStyle name="style1533710832816" xfId="274" xr:uid="{00000000-0005-0000-0000-000015010000}"/>
    <cellStyle name="style1533710832816 2" xfId="275" xr:uid="{00000000-0005-0000-0000-000016010000}"/>
    <cellStyle name="style1533710832816 3" xfId="276" xr:uid="{00000000-0005-0000-0000-000017010000}"/>
    <cellStyle name="style1533710832945" xfId="277" xr:uid="{00000000-0005-0000-0000-000018010000}"/>
    <cellStyle name="style1533710832945 2" xfId="278" xr:uid="{00000000-0005-0000-0000-000019010000}"/>
    <cellStyle name="style1533710832945 3" xfId="279" xr:uid="{00000000-0005-0000-0000-00001A010000}"/>
    <cellStyle name="style1533710833066" xfId="280" xr:uid="{00000000-0005-0000-0000-00001B010000}"/>
    <cellStyle name="style1533710833066 2" xfId="281" xr:uid="{00000000-0005-0000-0000-00001C010000}"/>
    <cellStyle name="style1533710833066 3" xfId="282" xr:uid="{00000000-0005-0000-0000-00001D010000}"/>
    <cellStyle name="style1533710834195" xfId="283" xr:uid="{00000000-0005-0000-0000-00001E010000}"/>
    <cellStyle name="style1533710834195 2" xfId="284" xr:uid="{00000000-0005-0000-0000-00001F010000}"/>
    <cellStyle name="style1533710834195 3" xfId="285" xr:uid="{00000000-0005-0000-0000-000020010000}"/>
    <cellStyle name="style1533710834308" xfId="286" xr:uid="{00000000-0005-0000-0000-000021010000}"/>
    <cellStyle name="style1533710834308 2" xfId="287" xr:uid="{00000000-0005-0000-0000-000022010000}"/>
    <cellStyle name="style1533710834308 3" xfId="288" xr:uid="{00000000-0005-0000-0000-000023010000}"/>
    <cellStyle name="style1533710835198" xfId="289" xr:uid="{00000000-0005-0000-0000-000024010000}"/>
    <cellStyle name="style1533710835198 2" xfId="290" xr:uid="{00000000-0005-0000-0000-000025010000}"/>
    <cellStyle name="style1533710835198 3" xfId="291" xr:uid="{00000000-0005-0000-0000-000026010000}"/>
    <cellStyle name="style1533710835312" xfId="292" xr:uid="{00000000-0005-0000-0000-000027010000}"/>
    <cellStyle name="style1533710835312 2" xfId="293" xr:uid="{00000000-0005-0000-0000-000028010000}"/>
    <cellStyle name="style1533710835312 3" xfId="294" xr:uid="{00000000-0005-0000-0000-000029010000}"/>
    <cellStyle name="style1533710836124" xfId="295" xr:uid="{00000000-0005-0000-0000-00002A010000}"/>
    <cellStyle name="style1533710836124 2" xfId="296" xr:uid="{00000000-0005-0000-0000-00002B010000}"/>
    <cellStyle name="style1533710836124 3" xfId="297" xr:uid="{00000000-0005-0000-0000-00002C010000}"/>
    <cellStyle name="style1533710836253" xfId="298" xr:uid="{00000000-0005-0000-0000-00002D010000}"/>
    <cellStyle name="style1533710836253 2" xfId="299" xr:uid="{00000000-0005-0000-0000-00002E010000}"/>
    <cellStyle name="style1533710836253 3" xfId="300" xr:uid="{00000000-0005-0000-0000-00002F010000}"/>
    <cellStyle name="style1533710836359" xfId="301" xr:uid="{00000000-0005-0000-0000-000030010000}"/>
    <cellStyle name="style1533710836359 2" xfId="302" xr:uid="{00000000-0005-0000-0000-000031010000}"/>
    <cellStyle name="style1533710836359 3" xfId="303" xr:uid="{00000000-0005-0000-0000-000032010000}"/>
    <cellStyle name="style1533710836464" xfId="304" xr:uid="{00000000-0005-0000-0000-000033010000}"/>
    <cellStyle name="style1533710836464 2" xfId="305" xr:uid="{00000000-0005-0000-0000-000034010000}"/>
    <cellStyle name="style1533710836464 3" xfId="306" xr:uid="{00000000-0005-0000-0000-000035010000}"/>
    <cellStyle name="style1533710836605" xfId="307" xr:uid="{00000000-0005-0000-0000-000036010000}"/>
    <cellStyle name="style1533710836605 2" xfId="308" xr:uid="{00000000-0005-0000-0000-000037010000}"/>
    <cellStyle name="style1533710836605 3" xfId="309" xr:uid="{00000000-0005-0000-0000-000038010000}"/>
    <cellStyle name="style1533710836757" xfId="310" xr:uid="{00000000-0005-0000-0000-000039010000}"/>
    <cellStyle name="style1533710836757 2" xfId="311" xr:uid="{00000000-0005-0000-0000-00003A010000}"/>
    <cellStyle name="style1533710836757 3" xfId="312" xr:uid="{00000000-0005-0000-0000-00003B010000}"/>
    <cellStyle name="style1533710836898" xfId="313" xr:uid="{00000000-0005-0000-0000-00003C010000}"/>
    <cellStyle name="style1533710836898 2" xfId="314" xr:uid="{00000000-0005-0000-0000-00003D010000}"/>
    <cellStyle name="style1533710836898 3" xfId="315" xr:uid="{00000000-0005-0000-0000-00003E010000}"/>
    <cellStyle name="style1533710837042" xfId="316" xr:uid="{00000000-0005-0000-0000-00003F010000}"/>
    <cellStyle name="style1533710837042 2" xfId="317" xr:uid="{00000000-0005-0000-0000-000040010000}"/>
    <cellStyle name="style1533710837042 3" xfId="318" xr:uid="{00000000-0005-0000-0000-000041010000}"/>
    <cellStyle name="style1533710837281" xfId="319" xr:uid="{00000000-0005-0000-0000-000042010000}"/>
    <cellStyle name="style1533710837281 2" xfId="320" xr:uid="{00000000-0005-0000-0000-000043010000}"/>
    <cellStyle name="style1533710837281 3" xfId="321" xr:uid="{00000000-0005-0000-0000-000044010000}"/>
    <cellStyle name="style1533710837484" xfId="322" xr:uid="{00000000-0005-0000-0000-000045010000}"/>
    <cellStyle name="style1533710837484 2" xfId="323" xr:uid="{00000000-0005-0000-0000-000046010000}"/>
    <cellStyle name="style1533710837484 3" xfId="324" xr:uid="{00000000-0005-0000-0000-000047010000}"/>
    <cellStyle name="style1533710837585" xfId="325" xr:uid="{00000000-0005-0000-0000-000048010000}"/>
    <cellStyle name="style1533710837585 2" xfId="326" xr:uid="{00000000-0005-0000-0000-000049010000}"/>
    <cellStyle name="style1533710837585 3" xfId="327" xr:uid="{00000000-0005-0000-0000-00004A010000}"/>
    <cellStyle name="style1533710837734" xfId="328" xr:uid="{00000000-0005-0000-0000-00004B010000}"/>
    <cellStyle name="style1533710837734 2" xfId="329" xr:uid="{00000000-0005-0000-0000-00004C010000}"/>
    <cellStyle name="style1533710837734 3" xfId="330" xr:uid="{00000000-0005-0000-0000-00004D010000}"/>
    <cellStyle name="style1533710837878" xfId="331" xr:uid="{00000000-0005-0000-0000-00004E010000}"/>
    <cellStyle name="style1533710837878 2" xfId="332" xr:uid="{00000000-0005-0000-0000-00004F010000}"/>
    <cellStyle name="style1533710837878 3" xfId="333" xr:uid="{00000000-0005-0000-0000-000050010000}"/>
    <cellStyle name="style1533710837991" xfId="334" xr:uid="{00000000-0005-0000-0000-000051010000}"/>
    <cellStyle name="style1533710837991 2" xfId="335" xr:uid="{00000000-0005-0000-0000-000052010000}"/>
    <cellStyle name="style1533710837991 3" xfId="336" xr:uid="{00000000-0005-0000-0000-000053010000}"/>
    <cellStyle name="style1533710838136" xfId="337" xr:uid="{00000000-0005-0000-0000-000054010000}"/>
    <cellStyle name="style1533710838136 2" xfId="338" xr:uid="{00000000-0005-0000-0000-000055010000}"/>
    <cellStyle name="style1533710838136 3" xfId="339" xr:uid="{00000000-0005-0000-0000-000056010000}"/>
    <cellStyle name="style1533710838304" xfId="340" xr:uid="{00000000-0005-0000-0000-000057010000}"/>
    <cellStyle name="style1533710838304 2" xfId="341" xr:uid="{00000000-0005-0000-0000-000058010000}"/>
    <cellStyle name="style1533710838304 3" xfId="342" xr:uid="{00000000-0005-0000-0000-000059010000}"/>
    <cellStyle name="style1533710838433" xfId="343" xr:uid="{00000000-0005-0000-0000-00005A010000}"/>
    <cellStyle name="style1533710838433 2" xfId="344" xr:uid="{00000000-0005-0000-0000-00005B010000}"/>
    <cellStyle name="style1533710838433 3" xfId="345" xr:uid="{00000000-0005-0000-0000-00005C010000}"/>
    <cellStyle name="style1533710838589" xfId="346" xr:uid="{00000000-0005-0000-0000-00005D010000}"/>
    <cellStyle name="style1533710838589 2" xfId="347" xr:uid="{00000000-0005-0000-0000-00005E010000}"/>
    <cellStyle name="style1533710838589 3" xfId="348" xr:uid="{00000000-0005-0000-0000-00005F010000}"/>
    <cellStyle name="style1580457793622" xfId="349" xr:uid="{00000000-0005-0000-0000-000060010000}"/>
    <cellStyle name="style1580457793622 2" xfId="350" xr:uid="{00000000-0005-0000-0000-000061010000}"/>
    <cellStyle name="style1580457793849" xfId="351" xr:uid="{00000000-0005-0000-0000-000062010000}"/>
    <cellStyle name="style1580457793849 2" xfId="352" xr:uid="{00000000-0005-0000-0000-000063010000}"/>
    <cellStyle name="style1580457794083" xfId="353" xr:uid="{00000000-0005-0000-0000-000064010000}"/>
    <cellStyle name="style1580457794083 2" xfId="354" xr:uid="{00000000-0005-0000-0000-000065010000}"/>
    <cellStyle name="style1580457794357" xfId="355" xr:uid="{00000000-0005-0000-0000-000066010000}"/>
    <cellStyle name="style1580457794357 2" xfId="356" xr:uid="{00000000-0005-0000-0000-000067010000}"/>
    <cellStyle name="style1580457795505" xfId="357" xr:uid="{00000000-0005-0000-0000-000068010000}"/>
    <cellStyle name="style1580457795505 2" xfId="358" xr:uid="{00000000-0005-0000-0000-000069010000}"/>
    <cellStyle name="style1580457795661" xfId="359" xr:uid="{00000000-0005-0000-0000-00006A010000}"/>
    <cellStyle name="style1580457795661 2" xfId="360" xr:uid="{00000000-0005-0000-0000-00006B010000}"/>
    <cellStyle name="style1580457795778" xfId="361" xr:uid="{00000000-0005-0000-0000-00006C010000}"/>
    <cellStyle name="style1580457795778 2" xfId="362" xr:uid="{00000000-0005-0000-0000-00006D010000}"/>
    <cellStyle name="style1580457795974" xfId="363" xr:uid="{00000000-0005-0000-0000-00006E010000}"/>
    <cellStyle name="style1580457795974 2" xfId="364" xr:uid="{00000000-0005-0000-0000-00006F010000}"/>
    <cellStyle name="style1580457796193" xfId="365" xr:uid="{00000000-0005-0000-0000-000070010000}"/>
    <cellStyle name="style1580457796193 2" xfId="366" xr:uid="{00000000-0005-0000-0000-000071010000}"/>
    <cellStyle name="style1580457796415" xfId="367" xr:uid="{00000000-0005-0000-0000-000072010000}"/>
    <cellStyle name="style1580457796415 2" xfId="368" xr:uid="{00000000-0005-0000-0000-000073010000}"/>
    <cellStyle name="style1580457796677" xfId="369" xr:uid="{00000000-0005-0000-0000-000074010000}"/>
    <cellStyle name="style1580457796677 2" xfId="370" xr:uid="{00000000-0005-0000-0000-000075010000}"/>
    <cellStyle name="style1580457796864" xfId="371" xr:uid="{00000000-0005-0000-0000-000076010000}"/>
    <cellStyle name="style1580457796864 2" xfId="372" xr:uid="{00000000-0005-0000-0000-000077010000}"/>
    <cellStyle name="style1580457797103" xfId="373" xr:uid="{00000000-0005-0000-0000-000078010000}"/>
    <cellStyle name="style1580457797103 2" xfId="374" xr:uid="{00000000-0005-0000-0000-000079010000}"/>
    <cellStyle name="style1580457797337" xfId="375" xr:uid="{00000000-0005-0000-0000-00007A010000}"/>
    <cellStyle name="style1580457797337 2" xfId="376" xr:uid="{00000000-0005-0000-0000-00007B010000}"/>
    <cellStyle name="style1580457797509" xfId="377" xr:uid="{00000000-0005-0000-0000-00007C010000}"/>
    <cellStyle name="style1580457797509 2" xfId="378" xr:uid="{00000000-0005-0000-0000-00007D010000}"/>
    <cellStyle name="style1580457797665" xfId="379" xr:uid="{00000000-0005-0000-0000-00007E010000}"/>
    <cellStyle name="style1580457797665 2" xfId="380" xr:uid="{00000000-0005-0000-0000-00007F010000}"/>
    <cellStyle name="style1580457797868" xfId="381" xr:uid="{00000000-0005-0000-0000-000080010000}"/>
    <cellStyle name="style1580457797868 2" xfId="382" xr:uid="{00000000-0005-0000-0000-000081010000}"/>
    <cellStyle name="style1580457798114" xfId="383" xr:uid="{00000000-0005-0000-0000-000082010000}"/>
    <cellStyle name="style1580457798114 2" xfId="384" xr:uid="{00000000-0005-0000-0000-000083010000}"/>
    <cellStyle name="style1580457798333" xfId="385" xr:uid="{00000000-0005-0000-0000-000084010000}"/>
    <cellStyle name="style1580457798333 2" xfId="386" xr:uid="{00000000-0005-0000-0000-000085010000}"/>
    <cellStyle name="style1580457798505" xfId="387" xr:uid="{00000000-0005-0000-0000-000086010000}"/>
    <cellStyle name="style1580457798505 2" xfId="388" xr:uid="{00000000-0005-0000-0000-000087010000}"/>
    <cellStyle name="style1580457798677" xfId="389" xr:uid="{00000000-0005-0000-0000-000088010000}"/>
    <cellStyle name="style1580457798677 2" xfId="390" xr:uid="{00000000-0005-0000-0000-000089010000}"/>
    <cellStyle name="style1580457798841" xfId="391" xr:uid="{00000000-0005-0000-0000-00008A010000}"/>
    <cellStyle name="style1580457798841 2" xfId="392" xr:uid="{00000000-0005-0000-0000-00008B010000}"/>
    <cellStyle name="style1580457799044" xfId="393" xr:uid="{00000000-0005-0000-0000-00008C010000}"/>
    <cellStyle name="style1580457799044 2" xfId="394" xr:uid="{00000000-0005-0000-0000-00008D010000}"/>
    <cellStyle name="style1580457799208" xfId="395" xr:uid="{00000000-0005-0000-0000-00008E010000}"/>
    <cellStyle name="style1580457799208 2" xfId="396" xr:uid="{00000000-0005-0000-0000-00008F010000}"/>
    <cellStyle name="style1580457799482" xfId="397" xr:uid="{00000000-0005-0000-0000-000090010000}"/>
    <cellStyle name="style1580457799482 2" xfId="398" xr:uid="{00000000-0005-0000-0000-000091010000}"/>
    <cellStyle name="style1580457799685" xfId="399" xr:uid="{00000000-0005-0000-0000-000092010000}"/>
    <cellStyle name="style1580457799685 2" xfId="400" xr:uid="{00000000-0005-0000-0000-000093010000}"/>
    <cellStyle name="style1580457799919" xfId="401" xr:uid="{00000000-0005-0000-0000-000094010000}"/>
    <cellStyle name="style1580457799919 2" xfId="402" xr:uid="{00000000-0005-0000-0000-000095010000}"/>
    <cellStyle name="style1580457800091" xfId="403" xr:uid="{00000000-0005-0000-0000-000096010000}"/>
    <cellStyle name="style1580457800091 2" xfId="404" xr:uid="{00000000-0005-0000-0000-000097010000}"/>
    <cellStyle name="style1580457800708" xfId="405" xr:uid="{00000000-0005-0000-0000-000098010000}"/>
    <cellStyle name="style1580457800708 2" xfId="406" xr:uid="{00000000-0005-0000-0000-000099010000}"/>
    <cellStyle name="style1580457800857" xfId="407" xr:uid="{00000000-0005-0000-0000-00009A010000}"/>
    <cellStyle name="style1580457800857 2" xfId="408" xr:uid="{00000000-0005-0000-0000-00009B010000}"/>
    <cellStyle name="style1580457801075" xfId="409" xr:uid="{00000000-0005-0000-0000-00009C010000}"/>
    <cellStyle name="style1580457801075 2" xfId="410" xr:uid="{00000000-0005-0000-0000-00009D010000}"/>
    <cellStyle name="style1580457801294" xfId="411" xr:uid="{00000000-0005-0000-0000-00009E010000}"/>
    <cellStyle name="style1580457801294 2" xfId="412" xr:uid="{00000000-0005-0000-0000-00009F010000}"/>
    <cellStyle name="style1580457801489" xfId="413" xr:uid="{00000000-0005-0000-0000-0000A0010000}"/>
    <cellStyle name="style1580457801489 2" xfId="414" xr:uid="{00000000-0005-0000-0000-0000A1010000}"/>
    <cellStyle name="style1580457802575" xfId="415" xr:uid="{00000000-0005-0000-0000-0000A2010000}"/>
    <cellStyle name="style1580457802575 2" xfId="416" xr:uid="{00000000-0005-0000-0000-0000A3010000}"/>
    <cellStyle name="style1580457802669" xfId="417" xr:uid="{00000000-0005-0000-0000-0000A4010000}"/>
    <cellStyle name="style1580457802669 2" xfId="418" xr:uid="{00000000-0005-0000-0000-0000A5010000}"/>
    <cellStyle name="style1580457802954" xfId="419" xr:uid="{00000000-0005-0000-0000-0000A6010000}"/>
    <cellStyle name="style1580457802954 2" xfId="420" xr:uid="{00000000-0005-0000-0000-0000A7010000}"/>
    <cellStyle name="style1580457831650" xfId="421" xr:uid="{00000000-0005-0000-0000-0000A8010000}"/>
    <cellStyle name="style1580457831650 2" xfId="422" xr:uid="{00000000-0005-0000-0000-0000A9010000}"/>
    <cellStyle name="style1580457831775" xfId="423" xr:uid="{00000000-0005-0000-0000-0000AA010000}"/>
    <cellStyle name="style1580457831775 2" xfId="424" xr:uid="{00000000-0005-0000-0000-0000AB010000}"/>
    <cellStyle name="style1580457831900" xfId="425" xr:uid="{00000000-0005-0000-0000-0000AC010000}"/>
    <cellStyle name="style1580457831900 2" xfId="426" xr:uid="{00000000-0005-0000-0000-0000AD010000}"/>
    <cellStyle name="style1580457832326" xfId="427" xr:uid="{00000000-0005-0000-0000-0000AE010000}"/>
    <cellStyle name="style1580457832326 2" xfId="428" xr:uid="{00000000-0005-0000-0000-0000AF010000}"/>
    <cellStyle name="style1580457832443" xfId="429" xr:uid="{00000000-0005-0000-0000-0000B0010000}"/>
    <cellStyle name="style1580457832443 2" xfId="430" xr:uid="{00000000-0005-0000-0000-0000B1010000}"/>
    <cellStyle name="style1580457832560" xfId="431" xr:uid="{00000000-0005-0000-0000-0000B2010000}"/>
    <cellStyle name="style1580457832560 2" xfId="432" xr:uid="{00000000-0005-0000-0000-0000B3010000}"/>
    <cellStyle name="style1580457832689" xfId="433" xr:uid="{00000000-0005-0000-0000-0000B4010000}"/>
    <cellStyle name="style1580457832689 2" xfId="434" xr:uid="{00000000-0005-0000-0000-0000B5010000}"/>
    <cellStyle name="style1580457833834" xfId="435" xr:uid="{00000000-0005-0000-0000-0000B6010000}"/>
    <cellStyle name="style1580457833834 2" xfId="436" xr:uid="{00000000-0005-0000-0000-0000B7010000}"/>
    <cellStyle name="style1580457833990" xfId="437" xr:uid="{00000000-0005-0000-0000-0000B8010000}"/>
    <cellStyle name="style1580457833990 2" xfId="438" xr:uid="{00000000-0005-0000-0000-0000B9010000}"/>
    <cellStyle name="style1580457834154" xfId="439" xr:uid="{00000000-0005-0000-0000-0000BA010000}"/>
    <cellStyle name="style1580457834154 2" xfId="440" xr:uid="{00000000-0005-0000-0000-0000BB010000}"/>
    <cellStyle name="style1580457834377" xfId="441" xr:uid="{00000000-0005-0000-0000-0000BC010000}"/>
    <cellStyle name="style1580457834377 2" xfId="442" xr:uid="{00000000-0005-0000-0000-0000BD010000}"/>
    <cellStyle name="style1580457834611" xfId="443" xr:uid="{00000000-0005-0000-0000-0000BE010000}"/>
    <cellStyle name="style1580457834611 2" xfId="444" xr:uid="{00000000-0005-0000-0000-0000BF010000}"/>
    <cellStyle name="style1580457834783" xfId="445" xr:uid="{00000000-0005-0000-0000-0000C0010000}"/>
    <cellStyle name="style1580457834783 2" xfId="446" xr:uid="{00000000-0005-0000-0000-0000C1010000}"/>
    <cellStyle name="style1580457834912" xfId="447" xr:uid="{00000000-0005-0000-0000-0000C2010000}"/>
    <cellStyle name="style1580457834912 2" xfId="448" xr:uid="{00000000-0005-0000-0000-0000C3010000}"/>
    <cellStyle name="style1580457835064" xfId="449" xr:uid="{00000000-0005-0000-0000-0000C4010000}"/>
    <cellStyle name="style1580457835064 2" xfId="450" xr:uid="{00000000-0005-0000-0000-0000C5010000}"/>
    <cellStyle name="style1580457835267" xfId="451" xr:uid="{00000000-0005-0000-0000-0000C6010000}"/>
    <cellStyle name="style1580457835267 2" xfId="452" xr:uid="{00000000-0005-0000-0000-0000C7010000}"/>
    <cellStyle name="style1580457835541" xfId="453" xr:uid="{00000000-0005-0000-0000-0000C8010000}"/>
    <cellStyle name="style1580457835541 2" xfId="454" xr:uid="{00000000-0005-0000-0000-0000C9010000}"/>
    <cellStyle name="style1580457835693" xfId="455" xr:uid="{00000000-0005-0000-0000-0000CA010000}"/>
    <cellStyle name="style1580457835693 2" xfId="456" xr:uid="{00000000-0005-0000-0000-0000CB010000}"/>
    <cellStyle name="style1580457835916" xfId="457" xr:uid="{00000000-0005-0000-0000-0000CC010000}"/>
    <cellStyle name="style1580457835916 2" xfId="458" xr:uid="{00000000-0005-0000-0000-0000CD010000}"/>
    <cellStyle name="style1580457836131" xfId="459" xr:uid="{00000000-0005-0000-0000-0000CE010000}"/>
    <cellStyle name="style1580457836131 2" xfId="460" xr:uid="{00000000-0005-0000-0000-0000CF010000}"/>
    <cellStyle name="style1580457836334" xfId="461" xr:uid="{00000000-0005-0000-0000-0000D0010000}"/>
    <cellStyle name="style1580457836334 2" xfId="462" xr:uid="{00000000-0005-0000-0000-0000D1010000}"/>
    <cellStyle name="style1580457836549" xfId="463" xr:uid="{00000000-0005-0000-0000-0000D2010000}"/>
    <cellStyle name="style1580457836549 2" xfId="464" xr:uid="{00000000-0005-0000-0000-0000D3010000}"/>
    <cellStyle name="style1580457836681" xfId="465" xr:uid="{00000000-0005-0000-0000-0000D4010000}"/>
    <cellStyle name="style1580457836681 2" xfId="466" xr:uid="{00000000-0005-0000-0000-0000D5010000}"/>
    <cellStyle name="style1580457836826" xfId="467" xr:uid="{00000000-0005-0000-0000-0000D6010000}"/>
    <cellStyle name="style1580457836826 2" xfId="468" xr:uid="{00000000-0005-0000-0000-0000D7010000}"/>
    <cellStyle name="style1580457837049" xfId="469" xr:uid="{00000000-0005-0000-0000-0000D8010000}"/>
    <cellStyle name="style1580457837049 2" xfId="470" xr:uid="{00000000-0005-0000-0000-0000D9010000}"/>
    <cellStyle name="style1580457837252" xfId="471" xr:uid="{00000000-0005-0000-0000-0000DA010000}"/>
    <cellStyle name="style1580457837252 2" xfId="472" xr:uid="{00000000-0005-0000-0000-0000DB010000}"/>
    <cellStyle name="style1580457837435" xfId="473" xr:uid="{00000000-0005-0000-0000-0000DC010000}"/>
    <cellStyle name="style1580457837435 2" xfId="474" xr:uid="{00000000-0005-0000-0000-0000DD010000}"/>
    <cellStyle name="style1580457837646" xfId="475" xr:uid="{00000000-0005-0000-0000-0000DE010000}"/>
    <cellStyle name="style1580457837646 2" xfId="476" xr:uid="{00000000-0005-0000-0000-0000DF010000}"/>
    <cellStyle name="style1580457837877" xfId="477" xr:uid="{00000000-0005-0000-0000-0000E0010000}"/>
    <cellStyle name="style1580457837877 2" xfId="478" xr:uid="{00000000-0005-0000-0000-0000E1010000}"/>
    <cellStyle name="style1580457838099" xfId="479" xr:uid="{00000000-0005-0000-0000-0000E2010000}"/>
    <cellStyle name="style1580457838099 2" xfId="480" xr:uid="{00000000-0005-0000-0000-0000E3010000}"/>
    <cellStyle name="style1580457838244" xfId="481" xr:uid="{00000000-0005-0000-0000-0000E4010000}"/>
    <cellStyle name="style1580457838244 2" xfId="482" xr:uid="{00000000-0005-0000-0000-0000E5010000}"/>
    <cellStyle name="style1580457838697" xfId="483" xr:uid="{00000000-0005-0000-0000-0000E6010000}"/>
    <cellStyle name="style1580457838697 2" xfId="484" xr:uid="{00000000-0005-0000-0000-0000E7010000}"/>
    <cellStyle name="style1580457838908" xfId="485" xr:uid="{00000000-0005-0000-0000-0000E8010000}"/>
    <cellStyle name="style1580457838908 2" xfId="486" xr:uid="{00000000-0005-0000-0000-0000E9010000}"/>
    <cellStyle name="style1580457839111" xfId="487" xr:uid="{00000000-0005-0000-0000-0000EA010000}"/>
    <cellStyle name="style1580457839111 2" xfId="488" xr:uid="{00000000-0005-0000-0000-0000EB010000}"/>
    <cellStyle name="style1580457839322" xfId="489" xr:uid="{00000000-0005-0000-0000-0000EC010000}"/>
    <cellStyle name="style1580457839322 2" xfId="490" xr:uid="{00000000-0005-0000-0000-0000ED010000}"/>
    <cellStyle name="style1580457839533" xfId="491" xr:uid="{00000000-0005-0000-0000-0000EE010000}"/>
    <cellStyle name="style1580457839533 2" xfId="492" xr:uid="{00000000-0005-0000-0000-0000EF010000}"/>
    <cellStyle name="style1580457840127" xfId="493" xr:uid="{00000000-0005-0000-0000-0000F0010000}"/>
    <cellStyle name="style1580457840127 2" xfId="494" xr:uid="{00000000-0005-0000-0000-0000F1010000}"/>
    <cellStyle name="style1580457840291" xfId="495" xr:uid="{00000000-0005-0000-0000-0000F2010000}"/>
    <cellStyle name="style1580457840291 2" xfId="496" xr:uid="{00000000-0005-0000-0000-0000F3010000}"/>
    <cellStyle name="style1580457840470" xfId="497" xr:uid="{00000000-0005-0000-0000-0000F4010000}"/>
    <cellStyle name="style1580457840470 2" xfId="498" xr:uid="{00000000-0005-0000-0000-0000F5010000}"/>
    <cellStyle name="style1585650543043" xfId="499" xr:uid="{00000000-0005-0000-0000-0000F6010000}"/>
    <cellStyle name="style1585650543168" xfId="500" xr:uid="{00000000-0005-0000-0000-0000F7010000}"/>
    <cellStyle name="style1585650543402" xfId="501" xr:uid="{00000000-0005-0000-0000-0000F8010000}"/>
    <cellStyle name="style1585650584176" xfId="502" xr:uid="{00000000-0005-0000-0000-0000F9010000}"/>
    <cellStyle name="style1585650584316" xfId="503" xr:uid="{00000000-0005-0000-0000-0000FA010000}"/>
    <cellStyle name="style1585650584676" xfId="504" xr:uid="{00000000-0005-0000-0000-0000FB010000}"/>
    <cellStyle name="style1585650584816" xfId="505" xr:uid="{00000000-0005-0000-0000-0000FC010000}"/>
    <cellStyle name="style1585650585066" xfId="506" xr:uid="{00000000-0005-0000-0000-0000FD010000}"/>
    <cellStyle name="style1585650585191" xfId="507" xr:uid="{00000000-0005-0000-0000-0000FE010000}"/>
    <cellStyle name="style1585650585301" xfId="508" xr:uid="{00000000-0005-0000-0000-0000FF010000}"/>
    <cellStyle name="style1585650585566" xfId="509" xr:uid="{00000000-0005-0000-0000-000000020000}"/>
    <cellStyle name="style1585650585738" xfId="510" xr:uid="{00000000-0005-0000-0000-000001020000}"/>
    <cellStyle name="style1585650585863" xfId="511" xr:uid="{00000000-0005-0000-0000-000002020000}"/>
    <cellStyle name="style1585650586504" xfId="512" xr:uid="{00000000-0005-0000-0000-000003020000}"/>
    <cellStyle name="style1585650586926" xfId="513" xr:uid="{00000000-0005-0000-0000-000004020000}"/>
    <cellStyle name="style1588178155551" xfId="514" xr:uid="{00000000-0005-0000-0000-000005020000}"/>
    <cellStyle name="style1588178155809" xfId="515" xr:uid="{00000000-0005-0000-0000-000006020000}"/>
    <cellStyle name="style1589879175738" xfId="516" xr:uid="{00000000-0005-0000-0000-000007020000}"/>
    <cellStyle name="style1589879175738 2" xfId="517" xr:uid="{00000000-0005-0000-0000-000008020000}"/>
    <cellStyle name="style1589879175809" xfId="518" xr:uid="{00000000-0005-0000-0000-000009020000}"/>
    <cellStyle name="style1589879175809 2" xfId="519" xr:uid="{00000000-0005-0000-0000-00000A020000}"/>
    <cellStyle name="style1589879175887" xfId="520" xr:uid="{00000000-0005-0000-0000-00000B020000}"/>
    <cellStyle name="style1589879175887 2" xfId="521" xr:uid="{00000000-0005-0000-0000-00000C020000}"/>
    <cellStyle name="style1589879175981" xfId="522" xr:uid="{00000000-0005-0000-0000-00000D020000}"/>
    <cellStyle name="style1589879175981 2" xfId="523" xr:uid="{00000000-0005-0000-0000-00000E020000}"/>
    <cellStyle name="style1589879176051" xfId="524" xr:uid="{00000000-0005-0000-0000-00000F020000}"/>
    <cellStyle name="style1589879176051 2" xfId="525" xr:uid="{00000000-0005-0000-0000-000010020000}"/>
    <cellStyle name="style1589879176137" xfId="526" xr:uid="{00000000-0005-0000-0000-000011020000}"/>
    <cellStyle name="style1589879176137 2" xfId="527" xr:uid="{00000000-0005-0000-0000-000012020000}"/>
    <cellStyle name="style1589879176348" xfId="528" xr:uid="{00000000-0005-0000-0000-000013020000}"/>
    <cellStyle name="style1589879176348 2" xfId="529" xr:uid="{00000000-0005-0000-0000-000014020000}"/>
    <cellStyle name="style1589879176414" xfId="530" xr:uid="{00000000-0005-0000-0000-000015020000}"/>
    <cellStyle name="style1589879176414 2" xfId="531" xr:uid="{00000000-0005-0000-0000-000016020000}"/>
    <cellStyle name="style1589879176484" xfId="532" xr:uid="{00000000-0005-0000-0000-000017020000}"/>
    <cellStyle name="style1589879176484 2" xfId="533" xr:uid="{00000000-0005-0000-0000-000018020000}"/>
    <cellStyle name="style1589879176543" xfId="534" xr:uid="{00000000-0005-0000-0000-000019020000}"/>
    <cellStyle name="style1589879176543 2" xfId="535" xr:uid="{00000000-0005-0000-0000-00001A020000}"/>
    <cellStyle name="style1589879176613" xfId="536" xr:uid="{00000000-0005-0000-0000-00001B020000}"/>
    <cellStyle name="style1589879176613 2" xfId="537" xr:uid="{00000000-0005-0000-0000-00001C020000}"/>
    <cellStyle name="style1589879176684" xfId="538" xr:uid="{00000000-0005-0000-0000-00001D020000}"/>
    <cellStyle name="style1589879176684 2" xfId="539" xr:uid="{00000000-0005-0000-0000-00001E020000}"/>
    <cellStyle name="style1589879176754" xfId="540" xr:uid="{00000000-0005-0000-0000-00001F020000}"/>
    <cellStyle name="style1589879176754 2" xfId="541" xr:uid="{00000000-0005-0000-0000-000020020000}"/>
    <cellStyle name="style1589879176817" xfId="542" xr:uid="{00000000-0005-0000-0000-000021020000}"/>
    <cellStyle name="style1589879176817 2" xfId="543" xr:uid="{00000000-0005-0000-0000-000022020000}"/>
    <cellStyle name="style1589879177082" xfId="544" xr:uid="{00000000-0005-0000-0000-000023020000}"/>
    <cellStyle name="style1589879177082 2" xfId="545" xr:uid="{00000000-0005-0000-0000-000024020000}"/>
    <cellStyle name="style1589879177152" xfId="546" xr:uid="{00000000-0005-0000-0000-000025020000}"/>
    <cellStyle name="style1589879177152 2" xfId="547" xr:uid="{00000000-0005-0000-0000-000026020000}"/>
    <cellStyle name="style1589879177219" xfId="548" xr:uid="{00000000-0005-0000-0000-000027020000}"/>
    <cellStyle name="style1589879177219 2" xfId="549" xr:uid="{00000000-0005-0000-0000-000028020000}"/>
    <cellStyle name="style1589879177277" xfId="550" xr:uid="{00000000-0005-0000-0000-000029020000}"/>
    <cellStyle name="style1589879177277 2" xfId="551" xr:uid="{00000000-0005-0000-0000-00002A020000}"/>
    <cellStyle name="style1589879571055" xfId="552" xr:uid="{00000000-0005-0000-0000-00002B020000}"/>
    <cellStyle name="style1589879571055 2" xfId="553" xr:uid="{00000000-0005-0000-0000-00002C020000}"/>
    <cellStyle name="style1589879571121" xfId="554" xr:uid="{00000000-0005-0000-0000-00002D020000}"/>
    <cellStyle name="style1589879571121 2" xfId="555" xr:uid="{00000000-0005-0000-0000-00002E020000}"/>
    <cellStyle name="style1589879571211" xfId="556" xr:uid="{00000000-0005-0000-0000-00002F020000}"/>
    <cellStyle name="style1589879571211 2" xfId="557" xr:uid="{00000000-0005-0000-0000-000030020000}"/>
    <cellStyle name="style1589879571281" xfId="558" xr:uid="{00000000-0005-0000-0000-000031020000}"/>
    <cellStyle name="style1589879571281 2" xfId="559" xr:uid="{00000000-0005-0000-0000-000032020000}"/>
    <cellStyle name="style1589879571352" xfId="560" xr:uid="{00000000-0005-0000-0000-000033020000}"/>
    <cellStyle name="style1589879571352 2" xfId="561" xr:uid="{00000000-0005-0000-0000-000034020000}"/>
    <cellStyle name="style1589879571437" xfId="562" xr:uid="{00000000-0005-0000-0000-000035020000}"/>
    <cellStyle name="style1589879571437 2" xfId="563" xr:uid="{00000000-0005-0000-0000-000036020000}"/>
    <cellStyle name="style1589879571562" xfId="564" xr:uid="{00000000-0005-0000-0000-000037020000}"/>
    <cellStyle name="style1589879571562 2" xfId="565" xr:uid="{00000000-0005-0000-0000-000038020000}"/>
    <cellStyle name="style1589879571641" xfId="566" xr:uid="{00000000-0005-0000-0000-000039020000}"/>
    <cellStyle name="style1589879571641 2" xfId="567" xr:uid="{00000000-0005-0000-0000-00003A020000}"/>
    <cellStyle name="style1589879571734" xfId="568" xr:uid="{00000000-0005-0000-0000-00003B020000}"/>
    <cellStyle name="style1589879571734 2" xfId="569" xr:uid="{00000000-0005-0000-0000-00003C020000}"/>
    <cellStyle name="style1589879571969" xfId="570" xr:uid="{00000000-0005-0000-0000-00003D020000}"/>
    <cellStyle name="style1589879571969 2" xfId="571" xr:uid="{00000000-0005-0000-0000-00003E020000}"/>
    <cellStyle name="style1589879572039" xfId="572" xr:uid="{00000000-0005-0000-0000-00003F020000}"/>
    <cellStyle name="style1589879572039 2" xfId="573" xr:uid="{00000000-0005-0000-0000-000040020000}"/>
    <cellStyle name="style1589879572113" xfId="574" xr:uid="{00000000-0005-0000-0000-000041020000}"/>
    <cellStyle name="style1589879572113 2" xfId="575" xr:uid="{00000000-0005-0000-0000-000042020000}"/>
    <cellStyle name="style1589879572180" xfId="576" xr:uid="{00000000-0005-0000-0000-000043020000}"/>
    <cellStyle name="style1589879572180 2" xfId="577" xr:uid="{00000000-0005-0000-0000-000044020000}"/>
    <cellStyle name="style1589879572250" xfId="578" xr:uid="{00000000-0005-0000-0000-000045020000}"/>
    <cellStyle name="style1589879572250 2" xfId="579" xr:uid="{00000000-0005-0000-0000-000046020000}"/>
    <cellStyle name="style1589879572320" xfId="580" xr:uid="{00000000-0005-0000-0000-000047020000}"/>
    <cellStyle name="style1589879572320 2" xfId="581" xr:uid="{00000000-0005-0000-0000-000048020000}"/>
    <cellStyle name="style1589879572387" xfId="582" xr:uid="{00000000-0005-0000-0000-000049020000}"/>
    <cellStyle name="style1589879572387 2" xfId="583" xr:uid="{00000000-0005-0000-0000-00004A020000}"/>
    <cellStyle name="style1589879572449" xfId="584" xr:uid="{00000000-0005-0000-0000-00004B020000}"/>
    <cellStyle name="style1589879572449 2" xfId="585" xr:uid="{00000000-0005-0000-0000-00004C020000}"/>
    <cellStyle name="style1589879572715" xfId="586" xr:uid="{00000000-0005-0000-0000-00004D020000}"/>
    <cellStyle name="style1589879572715 2" xfId="587" xr:uid="{00000000-0005-0000-0000-00004E020000}"/>
    <cellStyle name="style1589879572789" xfId="588" xr:uid="{00000000-0005-0000-0000-00004F020000}"/>
    <cellStyle name="style1589879572789 2" xfId="589" xr:uid="{00000000-0005-0000-0000-000050020000}"/>
    <cellStyle name="style1589879572855" xfId="590" xr:uid="{00000000-0005-0000-0000-000051020000}"/>
    <cellStyle name="style1589879572855 2" xfId="591" xr:uid="{00000000-0005-0000-0000-000052020000}"/>
    <cellStyle name="style1589879572918" xfId="592" xr:uid="{00000000-0005-0000-0000-000053020000}"/>
    <cellStyle name="style1589879572918 2" xfId="593" xr:uid="{00000000-0005-0000-0000-000054020000}"/>
    <cellStyle name="style1590475934409" xfId="594" xr:uid="{00000000-0005-0000-0000-000055020000}"/>
    <cellStyle name="style1590475936071" xfId="595" xr:uid="{00000000-0005-0000-0000-000056020000}"/>
    <cellStyle name="style1590475936285" xfId="596" xr:uid="{00000000-0005-0000-0000-000057020000}"/>
    <cellStyle name="style1590475936597" xfId="597" xr:uid="{00000000-0005-0000-0000-000058020000}"/>
    <cellStyle name="style1590475936862" xfId="598" xr:uid="{00000000-0005-0000-0000-000059020000}"/>
    <cellStyle name="style1590674752020" xfId="599" xr:uid="{00000000-0005-0000-0000-00005A020000}"/>
    <cellStyle name="style1590674752020 2" xfId="600" xr:uid="{00000000-0005-0000-0000-00005B020000}"/>
    <cellStyle name="style1590674752087" xfId="601" xr:uid="{00000000-0005-0000-0000-00005C020000}"/>
    <cellStyle name="style1590674752087 2" xfId="602" xr:uid="{00000000-0005-0000-0000-00005D020000}"/>
    <cellStyle name="style1590674752278" xfId="603" xr:uid="{00000000-0005-0000-0000-00005E020000}"/>
    <cellStyle name="style1590674752278 2" xfId="604" xr:uid="{00000000-0005-0000-0000-00005F020000}"/>
    <cellStyle name="style1590674752344" xfId="605" xr:uid="{00000000-0005-0000-0000-000060020000}"/>
    <cellStyle name="style1590674752344 2" xfId="606" xr:uid="{00000000-0005-0000-0000-000061020000}"/>
    <cellStyle name="style1590674752641" xfId="607" xr:uid="{00000000-0005-0000-0000-000062020000}"/>
    <cellStyle name="style1590674752641 2" xfId="608" xr:uid="{00000000-0005-0000-0000-000063020000}"/>
    <cellStyle name="style1590674752704" xfId="609" xr:uid="{00000000-0005-0000-0000-000064020000}"/>
    <cellStyle name="style1590674752704 2" xfId="610" xr:uid="{00000000-0005-0000-0000-000065020000}"/>
    <cellStyle name="style1590674805076" xfId="611" xr:uid="{00000000-0005-0000-0000-000066020000}"/>
    <cellStyle name="style1590674805076 2" xfId="612" xr:uid="{00000000-0005-0000-0000-000067020000}"/>
    <cellStyle name="style1590674805134" xfId="613" xr:uid="{00000000-0005-0000-0000-000068020000}"/>
    <cellStyle name="style1590674805134 2" xfId="614" xr:uid="{00000000-0005-0000-0000-000069020000}"/>
    <cellStyle name="style1590674805310" xfId="615" xr:uid="{00000000-0005-0000-0000-00006A020000}"/>
    <cellStyle name="style1590674805310 2" xfId="616" xr:uid="{00000000-0005-0000-0000-00006B020000}"/>
    <cellStyle name="style1590674805372" xfId="617" xr:uid="{00000000-0005-0000-0000-00006C020000}"/>
    <cellStyle name="style1590674805372 2" xfId="618" xr:uid="{00000000-0005-0000-0000-00006D020000}"/>
    <cellStyle name="style1590674805646" xfId="619" xr:uid="{00000000-0005-0000-0000-00006E020000}"/>
    <cellStyle name="style1590674805646 2" xfId="620" xr:uid="{00000000-0005-0000-0000-00006F020000}"/>
    <cellStyle name="style1590674805705" xfId="621" xr:uid="{00000000-0005-0000-0000-000070020000}"/>
    <cellStyle name="style1590674805705 2" xfId="622" xr:uid="{00000000-0005-0000-0000-000071020000}"/>
    <cellStyle name="style1595232207979" xfId="623" xr:uid="{00000000-0005-0000-0000-000072020000}"/>
    <cellStyle name="style1595232207979 2" xfId="624" xr:uid="{00000000-0005-0000-0000-000073020000}"/>
    <cellStyle name="style1612520253087" xfId="625" xr:uid="{00000000-0005-0000-0000-000074020000}"/>
    <cellStyle name="style1612520253087 2" xfId="626" xr:uid="{00000000-0005-0000-0000-000075020000}"/>
    <cellStyle name="style1612520253363" xfId="627" xr:uid="{00000000-0005-0000-0000-000076020000}"/>
    <cellStyle name="style1612520253363 2" xfId="628" xr:uid="{00000000-0005-0000-0000-000077020000}"/>
    <cellStyle name="style1612520253595" xfId="629" xr:uid="{00000000-0005-0000-0000-000078020000}"/>
    <cellStyle name="style1612520253595 2" xfId="630" xr:uid="{00000000-0005-0000-0000-000079020000}"/>
    <cellStyle name="style1612520253802" xfId="631" xr:uid="{00000000-0005-0000-0000-00007A020000}"/>
    <cellStyle name="style1612520253802 2" xfId="632" xr:uid="{00000000-0005-0000-0000-00007B020000}"/>
    <cellStyle name="style1612520255421" xfId="633" xr:uid="{00000000-0005-0000-0000-00007C020000}"/>
    <cellStyle name="style1612520255421 2" xfId="634" xr:uid="{00000000-0005-0000-0000-00007D020000}"/>
    <cellStyle name="style1612520255635" xfId="635" xr:uid="{00000000-0005-0000-0000-00007E020000}"/>
    <cellStyle name="style1612520255635 2" xfId="636" xr:uid="{00000000-0005-0000-0000-00007F020000}"/>
    <cellStyle name="style1612520255886" xfId="637" xr:uid="{00000000-0005-0000-0000-000080020000}"/>
    <cellStyle name="style1612520255886 2" xfId="638" xr:uid="{00000000-0005-0000-0000-000081020000}"/>
    <cellStyle name="style1612520256163" xfId="639" xr:uid="{00000000-0005-0000-0000-000082020000}"/>
    <cellStyle name="style1612520256163 2" xfId="640" xr:uid="{00000000-0005-0000-0000-000083020000}"/>
    <cellStyle name="style1612520256374" xfId="641" xr:uid="{00000000-0005-0000-0000-000084020000}"/>
    <cellStyle name="style1612520256374 2" xfId="642" xr:uid="{00000000-0005-0000-0000-000085020000}"/>
    <cellStyle name="style1612520256656" xfId="643" xr:uid="{00000000-0005-0000-0000-000086020000}"/>
    <cellStyle name="style1612520256656 2" xfId="644" xr:uid="{00000000-0005-0000-0000-000087020000}"/>
    <cellStyle name="style1612520256908" xfId="645" xr:uid="{00000000-0005-0000-0000-000088020000}"/>
    <cellStyle name="style1612520256908 2" xfId="646" xr:uid="{00000000-0005-0000-0000-000089020000}"/>
    <cellStyle name="style1612520257141" xfId="647" xr:uid="{00000000-0005-0000-0000-00008A020000}"/>
    <cellStyle name="style1612520257141 2" xfId="648" xr:uid="{00000000-0005-0000-0000-00008B020000}"/>
    <cellStyle name="style1612520257426" xfId="649" xr:uid="{00000000-0005-0000-0000-00008C020000}"/>
    <cellStyle name="style1612520257426 2" xfId="650" xr:uid="{00000000-0005-0000-0000-00008D020000}"/>
    <cellStyle name="style1612520257653" xfId="651" xr:uid="{00000000-0005-0000-0000-00008E020000}"/>
    <cellStyle name="style1612520257653 2" xfId="652" xr:uid="{00000000-0005-0000-0000-00008F020000}"/>
    <cellStyle name="style1612520257881" xfId="653" xr:uid="{00000000-0005-0000-0000-000090020000}"/>
    <cellStyle name="style1612520257881 2" xfId="654" xr:uid="{00000000-0005-0000-0000-000091020000}"/>
    <cellStyle name="style1612520258096" xfId="655" xr:uid="{00000000-0005-0000-0000-000092020000}"/>
    <cellStyle name="style1612520258096 2" xfId="656" xr:uid="{00000000-0005-0000-0000-000093020000}"/>
    <cellStyle name="style1612520258405" xfId="657" xr:uid="{00000000-0005-0000-0000-000094020000}"/>
    <cellStyle name="style1612520258405 2" xfId="658" xr:uid="{00000000-0005-0000-0000-000095020000}"/>
    <cellStyle name="style1612520258611" xfId="659" xr:uid="{00000000-0005-0000-0000-000096020000}"/>
    <cellStyle name="style1612520258611 2" xfId="660" xr:uid="{00000000-0005-0000-0000-000097020000}"/>
    <cellStyle name="style1612520258810" xfId="661" xr:uid="{00000000-0005-0000-0000-000098020000}"/>
    <cellStyle name="style1612520258810 2" xfId="662" xr:uid="{00000000-0005-0000-0000-000099020000}"/>
    <cellStyle name="style1612520258985" xfId="663" xr:uid="{00000000-0005-0000-0000-00009A020000}"/>
    <cellStyle name="style1612520258985 2" xfId="664" xr:uid="{00000000-0005-0000-0000-00009B020000}"/>
    <cellStyle name="style1612520259233" xfId="665" xr:uid="{00000000-0005-0000-0000-00009C020000}"/>
    <cellStyle name="style1612520259233 2" xfId="666" xr:uid="{00000000-0005-0000-0000-00009D020000}"/>
    <cellStyle name="style1612520259572" xfId="667" xr:uid="{00000000-0005-0000-0000-00009E020000}"/>
    <cellStyle name="style1612520259572 2" xfId="668" xr:uid="{00000000-0005-0000-0000-00009F020000}"/>
    <cellStyle name="style1612520259818" xfId="669" xr:uid="{00000000-0005-0000-0000-0000A0020000}"/>
    <cellStyle name="style1612520259818 2" xfId="670" xr:uid="{00000000-0005-0000-0000-0000A1020000}"/>
    <cellStyle name="style1612520259989" xfId="671" xr:uid="{00000000-0005-0000-0000-0000A2020000}"/>
    <cellStyle name="style1612520259989 2" xfId="672" xr:uid="{00000000-0005-0000-0000-0000A3020000}"/>
    <cellStyle name="style1612520260386" xfId="673" xr:uid="{00000000-0005-0000-0000-0000A4020000}"/>
    <cellStyle name="style1612520260386 2" xfId="674" xr:uid="{00000000-0005-0000-0000-0000A5020000}"/>
    <cellStyle name="style1612520260655" xfId="675" xr:uid="{00000000-0005-0000-0000-0000A6020000}"/>
    <cellStyle name="style1612520260655 2" xfId="676" xr:uid="{00000000-0005-0000-0000-0000A7020000}"/>
    <cellStyle name="style1612520260873" xfId="677" xr:uid="{00000000-0005-0000-0000-0000A8020000}"/>
    <cellStyle name="style1612520260873 2" xfId="678" xr:uid="{00000000-0005-0000-0000-0000A9020000}"/>
    <cellStyle name="style1612520261029" xfId="679" xr:uid="{00000000-0005-0000-0000-0000AA020000}"/>
    <cellStyle name="style1612520261029 2" xfId="680" xr:uid="{00000000-0005-0000-0000-0000AB020000}"/>
    <cellStyle name="style1612520261438" xfId="681" xr:uid="{00000000-0005-0000-0000-0000AC020000}"/>
    <cellStyle name="style1612520261438 2" xfId="682" xr:uid="{00000000-0005-0000-0000-0000AD020000}"/>
    <cellStyle name="style1612520261655" xfId="683" xr:uid="{00000000-0005-0000-0000-0000AE020000}"/>
    <cellStyle name="style1612520261655 2" xfId="684" xr:uid="{00000000-0005-0000-0000-0000AF020000}"/>
    <cellStyle name="style1612520261904" xfId="685" xr:uid="{00000000-0005-0000-0000-0000B0020000}"/>
    <cellStyle name="style1612520261904 2" xfId="686" xr:uid="{00000000-0005-0000-0000-0000B1020000}"/>
    <cellStyle name="style1612520262094" xfId="687" xr:uid="{00000000-0005-0000-0000-0000B2020000}"/>
    <cellStyle name="style1612520262094 2" xfId="688" xr:uid="{00000000-0005-0000-0000-0000B3020000}"/>
    <cellStyle name="style1612520262341" xfId="689" xr:uid="{00000000-0005-0000-0000-0000B4020000}"/>
    <cellStyle name="style1612520262341 2" xfId="690" xr:uid="{00000000-0005-0000-0000-0000B5020000}"/>
    <cellStyle name="style1646744876450" xfId="691" xr:uid="{00000000-0005-0000-0000-0000B6020000}"/>
    <cellStyle name="style1646744876540" xfId="692" xr:uid="{00000000-0005-0000-0000-0000B7020000}"/>
    <cellStyle name="style1646744876540 2" xfId="693" xr:uid="{00000000-0005-0000-0000-0000B8020000}"/>
    <cellStyle name="style1646744876620" xfId="694" xr:uid="{00000000-0005-0000-0000-0000B9020000}"/>
    <cellStyle name="style1646744876660" xfId="695" xr:uid="{00000000-0005-0000-0000-0000BA020000}"/>
    <cellStyle name="style1646744876705" xfId="696" xr:uid="{00000000-0005-0000-0000-0000BB020000}"/>
    <cellStyle name="style1646744876835" xfId="697" xr:uid="{00000000-0005-0000-0000-0000BC020000}"/>
    <cellStyle name="style1646744876925" xfId="698" xr:uid="{00000000-0005-0000-0000-0000BD020000}"/>
    <cellStyle name="style1679330791900" xfId="699" xr:uid="{00000000-0005-0000-0000-0000BE020000}"/>
    <cellStyle name="style1679330792015" xfId="700" xr:uid="{00000000-0005-0000-0000-0000BF020000}"/>
    <cellStyle name="style1679330792060" xfId="701" xr:uid="{00000000-0005-0000-0000-0000C0020000}"/>
    <cellStyle name="style1679330792265" xfId="702" xr:uid="{00000000-0005-0000-0000-0000C1020000}"/>
    <cellStyle name="style1770212565189" xfId="703" xr:uid="{371BE510-AC40-4AED-8707-4EB84FD39CD9}"/>
    <cellStyle name="style1770212565263" xfId="704" xr:uid="{05B20059-A05D-4975-8623-380CAAF015F1}"/>
    <cellStyle name="style1770212565326" xfId="705" xr:uid="{A9F4A8D8-F900-4195-9F72-ABC70E85651A}"/>
    <cellStyle name="style1770212565367" xfId="709" xr:uid="{D0A26913-D8FE-433B-BDAE-6C041F980504}"/>
    <cellStyle name="style1770212565400" xfId="706" xr:uid="{0C01D724-6984-42E3-9722-E6F07B93BCB1}"/>
    <cellStyle name="style1770212565512" xfId="708" xr:uid="{C1E233FA-B29C-48CE-B5EC-B0013A1726FC}"/>
    <cellStyle name="style1770212565578" xfId="707" xr:uid="{FCCCC130-C37F-4B48-AA27-2F61A30D249C}"/>
    <cellStyle name="Überschrift 1" xfId="710" builtinId="16" customBuiltin="1"/>
    <cellStyle name="Überschrift 1 2" xfId="763" xr:uid="{8A522B83-A950-4C82-BB06-7E8388470FC6}"/>
    <cellStyle name="Überschrift 1 2 2" xfId="891" xr:uid="{2BD1AC7B-616C-45F2-82CD-852944EEFFB4}"/>
    <cellStyle name="Überschrift 1 3" xfId="899" xr:uid="{91251AC6-58DC-4867-98AD-C380033E07EB}"/>
    <cellStyle name="Überschrift 1 3 2" xfId="1158" xr:uid="{57C413FC-BC4D-4747-A5A9-410A4C79BBCF}"/>
    <cellStyle name="Überschrift 1 3 3" xfId="2336" xr:uid="{B2CD4812-E335-43A3-8E7F-18F6374B98D3}"/>
    <cellStyle name="Überschrift 1 4" xfId="1506" xr:uid="{CF25DC76-B3DD-463B-B769-46294A5440FE}"/>
    <cellStyle name="Überschrift 1 5" xfId="1507" xr:uid="{F2D9464F-18AB-4181-88DF-14E16DAA3282}"/>
    <cellStyle name="Überschrift 1 6" xfId="1548" xr:uid="{F858ACD0-74BE-456F-948D-9FDD4045B7E0}"/>
    <cellStyle name="Überschrift 10" xfId="1753" xr:uid="{19C946B0-3C44-4853-A510-2F43B087E359}"/>
    <cellStyle name="Überschrift 2" xfId="711" builtinId="17" customBuiltin="1"/>
    <cellStyle name="Überschrift 2 2" xfId="764" xr:uid="{E31E955F-7755-4576-963C-F763CBE2C92D}"/>
    <cellStyle name="Überschrift 2 2 2" xfId="892" xr:uid="{3DC56604-6AEF-43AC-897F-3D1617E82F75}"/>
    <cellStyle name="Überschrift 2 3" xfId="900" xr:uid="{DBCC58F1-F272-439F-8161-4834C593F805}"/>
    <cellStyle name="Überschrift 2 3 2" xfId="1159" xr:uid="{4B022D43-0CB0-4FFF-92A7-F601C8FFE6FD}"/>
    <cellStyle name="Überschrift 2 3 3" xfId="1875" xr:uid="{FF6387B8-42DD-44B1-BE5F-A5D3843A86E8}"/>
    <cellStyle name="Überschrift 2 4" xfId="1508" xr:uid="{9D7450B1-9D6B-489B-834C-B3FB7F55321B}"/>
    <cellStyle name="Überschrift 2 5" xfId="1509" xr:uid="{4DC4D577-7189-4793-A0C2-91F4B06F59BF}"/>
    <cellStyle name="Überschrift 2 6" xfId="1549" xr:uid="{B165F078-D332-4860-8673-EEF3302C5B9D}"/>
    <cellStyle name="Überschrift 3" xfId="712" builtinId="18" customBuiltin="1"/>
    <cellStyle name="Überschrift 3 2" xfId="765" xr:uid="{E9117480-22F3-44FC-8436-DABEC1B56B91}"/>
    <cellStyle name="Überschrift 3 2 2" xfId="893" xr:uid="{318B5679-5FFD-42BD-AE77-21E9960C31D4}"/>
    <cellStyle name="Überschrift 3 3" xfId="901" xr:uid="{20D9F1E4-7F75-436F-81D1-E1A948265A4A}"/>
    <cellStyle name="Überschrift 3 3 2" xfId="1160" xr:uid="{3BDBBF3F-C4AA-479A-A4BE-DE92B0608DA9}"/>
    <cellStyle name="Überschrift 3 3 3" xfId="1760" xr:uid="{4967EDE3-01D7-4EF9-A513-61DDC23B8E10}"/>
    <cellStyle name="Überschrift 3 4" xfId="1510" xr:uid="{F929B30D-DF0F-4E3D-93A5-31C3E2E22437}"/>
    <cellStyle name="Überschrift 3 5" xfId="1511" xr:uid="{6F34AA30-BE13-4071-8DFC-7D66EF6A5ADD}"/>
    <cellStyle name="Überschrift 3 6" xfId="1550" xr:uid="{8998574D-2A02-4588-99DD-90AD6593272D}"/>
    <cellStyle name="Überschrift 4" xfId="713" builtinId="19" customBuiltin="1"/>
    <cellStyle name="Überschrift 4 2" xfId="766" xr:uid="{0FC60BF6-F47D-4EEB-BA71-C1247D9919C1}"/>
    <cellStyle name="Überschrift 4 2 2" xfId="894" xr:uid="{28C40ECA-F769-45A0-B327-68BDF12FDADC}"/>
    <cellStyle name="Überschrift 4 3" xfId="902" xr:uid="{4C786CDB-DB1E-410E-842A-0FA67851FA53}"/>
    <cellStyle name="Überschrift 4 3 2" xfId="1161" xr:uid="{6DDABBDF-3C02-41F4-BD41-060067C1F330}"/>
    <cellStyle name="Überschrift 4 3 3" xfId="2332" xr:uid="{AA3469CA-D40B-40D9-9F95-EF35FABE910F}"/>
    <cellStyle name="Überschrift 4 4" xfId="1512" xr:uid="{F987BEFA-6EB2-419A-B254-F0E1E062D61A}"/>
    <cellStyle name="Überschrift 4 5" xfId="1513" xr:uid="{86DA8B90-5F5C-4E22-B79D-0D8E4AEF704E}"/>
    <cellStyle name="Überschrift 4 6" xfId="1551" xr:uid="{4068CC63-635F-42F5-8C61-FFC128AFC16A}"/>
    <cellStyle name="überschrift 5" xfId="808" xr:uid="{A3884473-72E7-44AF-B496-58FC043FA171}"/>
    <cellStyle name="Überschrift 5 2" xfId="2836" xr:uid="{594C04EE-8BDB-4A21-96DB-4C668753CA83}"/>
    <cellStyle name="Überschrift 6" xfId="761" xr:uid="{B34B4F6E-DD42-460E-97B9-31D22CD63D70}"/>
    <cellStyle name="Überschrift 7" xfId="1752" xr:uid="{2DEE885A-8A1B-443E-BAC0-399437449F54}"/>
    <cellStyle name="Überschrift 8" xfId="1754" xr:uid="{A4FA755D-CA84-4E92-A9F4-C3B37A983FFE}"/>
    <cellStyle name="Überschrift 9" xfId="1755" xr:uid="{9F02A5CE-E65F-4B5D-831D-998A73967DF8}"/>
    <cellStyle name="Verknüpfte Zelle" xfId="719" builtinId="24" customBuiltin="1"/>
    <cellStyle name="Verknüpfte Zelle 2" xfId="773" xr:uid="{1165A020-FE8E-4152-9385-2D6EF88ABB11}"/>
    <cellStyle name="Verknüpfte Zelle 2 2" xfId="895" xr:uid="{5B054A76-53B6-4104-9CA2-A231BDF11204}"/>
    <cellStyle name="Verknüpfte Zelle 3" xfId="909" xr:uid="{470BE3CC-1606-407D-A2BF-3457C1731E01}"/>
    <cellStyle name="Verknüpfte Zelle 3 2" xfId="1162" xr:uid="{E7A8D079-A0CB-450F-87B2-8CFF4DCB1336}"/>
    <cellStyle name="Verknüpfte Zelle 3 3" xfId="2298" xr:uid="{750D781B-98CE-46E8-B424-4DA3AB30BB59}"/>
    <cellStyle name="Verknüpfte Zelle 4" xfId="1514" xr:uid="{FE640B12-CCA9-4820-8715-72E8C7C837C4}"/>
    <cellStyle name="Verknüpfte Zelle 5" xfId="1515" xr:uid="{42F2B353-52F4-49A8-B7B9-C926248A7807}"/>
    <cellStyle name="Verknüpfte Zelle 6" xfId="1558" xr:uid="{F9660CA7-32DD-4550-B17F-9C190758F1EB}"/>
    <cellStyle name="vorspalte" xfId="806" xr:uid="{9E222BA9-88D6-4058-9735-59167D84FFB0}"/>
    <cellStyle name="vorspalte 2" xfId="807" xr:uid="{FA6AB363-C0E0-4398-92D1-C198646BF38E}"/>
    <cellStyle name="vorspalte_Absolventen bzw. Abgänger" xfId="805" xr:uid="{C24780CF-C38F-42EA-8417-E5E879476D69}"/>
    <cellStyle name="Währung 2" xfId="2311" xr:uid="{AB1CA4EB-2033-4BE2-ACB1-464967C47336}"/>
    <cellStyle name="Warnender Text" xfId="721" builtinId="11" customBuiltin="1"/>
    <cellStyle name="Warnender Text 2" xfId="775" xr:uid="{AD24A043-1F8A-415D-9774-8193FB0AE160}"/>
    <cellStyle name="Warnender Text 2 2" xfId="896" xr:uid="{727CDEB3-9EC5-45AC-8803-1972CAD75212}"/>
    <cellStyle name="Warnender Text 3" xfId="911" xr:uid="{0ACFAE7C-BFE7-4A66-8625-7D668438A229}"/>
    <cellStyle name="Warnender Text 3 2" xfId="1163" xr:uid="{14E3B380-6466-4C63-9570-B8E45E03FBFB}"/>
    <cellStyle name="Warnender Text 3 3" xfId="1789" xr:uid="{D6776935-B3BD-496F-B0A8-0918BC00262B}"/>
    <cellStyle name="Warnender Text 4" xfId="1516" xr:uid="{5BEDAE9F-C8FF-45E8-853F-BE8A5603AF97}"/>
    <cellStyle name="Warnender Text 5" xfId="1517" xr:uid="{21C150CE-9F65-4194-AD27-D851C2E54ABA}"/>
    <cellStyle name="Warnender Text 6" xfId="1560" xr:uid="{E7AC1A58-B076-44B8-80C1-B732112B3E0C}"/>
    <cellStyle name="Zelle überprüfen" xfId="720" builtinId="23" customBuiltin="1"/>
    <cellStyle name="Zelle überprüfen 2" xfId="774" xr:uid="{02CE17EA-55AE-4F61-BB4A-F44E27E176FD}"/>
    <cellStyle name="Zelle überprüfen 2 2" xfId="897" xr:uid="{A003F3FB-E7A5-4087-A0CE-20386338A96D}"/>
    <cellStyle name="Zelle überprüfen 3" xfId="910" xr:uid="{8A9D2C8E-0516-4EA2-8B3D-AE2EA5BD58A9}"/>
    <cellStyle name="Zelle überprüfen 3 2" xfId="1164" xr:uid="{A88F07EB-43AE-4FE3-A93B-F41365529DC7}"/>
    <cellStyle name="Zelle überprüfen 3 3" xfId="2304" xr:uid="{28D054E2-514A-437D-85F3-689000B4044E}"/>
    <cellStyle name="Zelle überprüfen 4" xfId="1518" xr:uid="{0DFC7A96-CAB4-4B7E-8F43-ED37F599E701}"/>
    <cellStyle name="Zelle überprüfen 5" xfId="1519" xr:uid="{A0D08E54-BF4C-4E34-9695-D060AB56C887}"/>
    <cellStyle name="Zelle überprüfen 6" xfId="1559" xr:uid="{E7C6D170-3A67-4F28-8A05-330538907AB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CF005C"/>
      <rgbColor rgb="FF008080"/>
      <rgbColor rgb="FFD9D9D9"/>
      <rgbColor rgb="FF808080"/>
      <rgbColor rgb="FFA6A6A6"/>
      <rgbColor rgb="FF993366"/>
      <rgbColor rgb="FFF2F2F2"/>
      <rgbColor rgb="FFCCFFFF"/>
      <rgbColor rgb="FF660066"/>
      <rgbColor rgb="FFFF8080"/>
      <rgbColor rgb="FF0070C0"/>
      <rgbColor rgb="FFC5D9F1"/>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C00"/>
      <rgbColor rgb="FFEB9128"/>
      <rgbColor rgb="FFFF6600"/>
      <rgbColor rgb="FF666699"/>
      <rgbColor rgb="FFA59D97"/>
      <rgbColor rgb="FF003366"/>
      <rgbColor rgb="FF339966"/>
      <rgbColor rgb="FF010205"/>
      <rgbColor rgb="FF333300"/>
      <rgbColor rgb="FF993300"/>
      <rgbColor rgb="FF993366"/>
      <rgbColor rgb="FF264A60"/>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31680</xdr:colOff>
      <xdr:row>0</xdr:row>
      <xdr:rowOff>15840</xdr:rowOff>
    </xdr:from>
    <xdr:to>
      <xdr:col>1</xdr:col>
      <xdr:colOff>1647950</xdr:colOff>
      <xdr:row>4</xdr:row>
      <xdr:rowOff>114480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1680" y="15840"/>
          <a:ext cx="2048760" cy="860760"/>
        </a:xfrm>
        <a:prstGeom prst="rect">
          <a:avLst/>
        </a:prstGeom>
        <a:noFill/>
        <a:ln w="0">
          <a:noFill/>
        </a:ln>
      </xdr:spPr>
    </xdr:pic>
    <xdr:clientData/>
  </xdr:twoCellAnchor>
  <xdr:twoCellAnchor>
    <xdr:from>
      <xdr:col>14</xdr:col>
      <xdr:colOff>154781</xdr:colOff>
      <xdr:row>26</xdr:row>
      <xdr:rowOff>35717</xdr:rowOff>
    </xdr:from>
    <xdr:to>
      <xdr:col>17</xdr:col>
      <xdr:colOff>762000</xdr:colOff>
      <xdr:row>28</xdr:row>
      <xdr:rowOff>83342</xdr:rowOff>
    </xdr:to>
    <xdr:sp macro="" textlink="">
      <xdr:nvSpPr>
        <xdr:cNvPr id="3" name="Rechteck: abgerundete Ecken 2">
          <a:extLst>
            <a:ext uri="{FF2B5EF4-FFF2-40B4-BE49-F238E27FC236}">
              <a16:creationId xmlns:a16="http://schemas.microsoft.com/office/drawing/2014/main" id="{94F925C0-2408-8D49-9AE4-85486FD3D1E1}"/>
            </a:ext>
          </a:extLst>
        </xdr:cNvPr>
        <xdr:cNvSpPr/>
      </xdr:nvSpPr>
      <xdr:spPr>
        <a:xfrm>
          <a:off x="20038219" y="7584280"/>
          <a:ext cx="3107531" cy="8096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a:t>Die Daten zur Entgeltstatistik der Fachkräfte werden voraussichtlich Ende Juli veröffentlicht (Stand: 26.05.2026).</a:t>
          </a:r>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ji.de/ueber-uns/projekte/projekte/entwicklung-von-rahmenbedingungen-in-der-kindertagesbetreuung-erik/aktueller-stand-des-forschungsprojektes.html" TargetMode="External"/><Relationship Id="rId2"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1" Type="http://schemas.openxmlformats.org/officeDocument/2006/relationships/hyperlink" Target="https://www.dji.de/ueber-uns/projekte/projekte/entwicklung-von-rahmenbedingungen-in-der-kindertagesbetreuung-erik.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D9F1"/>
    <pageSetUpPr fitToPage="1"/>
  </sheetPr>
  <dimension ref="A1:N43"/>
  <sheetViews>
    <sheetView showGridLines="0" tabSelected="1" zoomScale="80" zoomScaleNormal="80" workbookViewId="0">
      <pane ySplit="12" topLeftCell="A13" activePane="bottomLeft" state="frozen"/>
      <selection pane="bottomLeft" activeCell="A9" sqref="A9:N9"/>
    </sheetView>
  </sheetViews>
  <sheetFormatPr baseColWidth="10" defaultColWidth="11" defaultRowHeight="15" customHeight="1"/>
  <cols>
    <col min="1" max="1" width="5.58203125" style="1" customWidth="1"/>
    <col min="2" max="2" width="30.58203125" style="1" customWidth="1"/>
    <col min="3" max="3" width="7.58203125" style="1" customWidth="1"/>
    <col min="4" max="4" width="55.58203125" style="1" customWidth="1"/>
    <col min="5" max="5" width="50.5" style="1" customWidth="1"/>
    <col min="6" max="6" width="25.58203125" style="1" customWidth="1"/>
    <col min="7" max="13" width="10.58203125" style="1" customWidth="1"/>
    <col min="14" max="16384" width="11" style="1"/>
  </cols>
  <sheetData>
    <row r="1" spans="1:14" ht="14.5">
      <c r="A1" s="2"/>
      <c r="B1" s="2"/>
      <c r="C1" s="2"/>
      <c r="D1" s="2"/>
      <c r="E1" s="2"/>
      <c r="F1" s="2"/>
      <c r="G1" s="2"/>
      <c r="H1" s="2"/>
      <c r="I1" s="2"/>
      <c r="J1" s="2"/>
      <c r="K1" s="2"/>
      <c r="L1" s="2"/>
    </row>
    <row r="2" spans="1:14" ht="14.5">
      <c r="A2" s="2"/>
      <c r="B2" s="2"/>
      <c r="C2" s="2"/>
      <c r="D2" s="2"/>
      <c r="E2" s="2"/>
      <c r="F2" s="2"/>
      <c r="G2" s="2"/>
      <c r="H2" s="2"/>
      <c r="I2" s="2"/>
      <c r="J2" s="2"/>
      <c r="K2" s="2"/>
      <c r="L2" s="2"/>
    </row>
    <row r="3" spans="1:14" ht="14.5">
      <c r="A3" s="2"/>
      <c r="B3" s="2"/>
      <c r="C3" s="2"/>
      <c r="D3" s="2"/>
      <c r="E3" s="2"/>
      <c r="F3" s="2"/>
      <c r="G3" s="2"/>
      <c r="H3" s="2"/>
      <c r="I3" s="2"/>
      <c r="J3" s="2"/>
      <c r="K3" s="2"/>
      <c r="L3" s="2"/>
    </row>
    <row r="4" spans="1:14" ht="14.5">
      <c r="A4" s="2"/>
      <c r="B4" s="2"/>
      <c r="C4" s="2"/>
      <c r="D4" s="2"/>
      <c r="E4" s="2"/>
      <c r="F4" s="2"/>
      <c r="G4" s="2"/>
      <c r="H4" s="2"/>
      <c r="I4" s="2"/>
      <c r="J4" s="2"/>
      <c r="K4" s="2"/>
      <c r="L4" s="2"/>
    </row>
    <row r="5" spans="1:14" ht="14.5">
      <c r="A5" s="2"/>
      <c r="B5" s="2"/>
      <c r="C5" s="2"/>
      <c r="D5" s="2"/>
      <c r="E5" s="2"/>
      <c r="F5" s="2"/>
      <c r="G5" s="2"/>
      <c r="H5" s="2"/>
      <c r="I5" s="2"/>
      <c r="J5" s="2"/>
      <c r="K5" s="2"/>
      <c r="L5" s="2"/>
    </row>
    <row r="6" spans="1:14" ht="14.5">
      <c r="A6" s="2"/>
      <c r="B6" s="2"/>
      <c r="C6" s="2"/>
      <c r="D6" s="2"/>
      <c r="E6" s="2"/>
      <c r="F6" s="2"/>
      <c r="G6" s="2"/>
      <c r="H6" s="2"/>
      <c r="I6" s="2"/>
      <c r="J6" s="2"/>
      <c r="K6" s="2"/>
      <c r="L6" s="2"/>
    </row>
    <row r="7" spans="1:14" ht="21">
      <c r="A7" s="951" t="s">
        <v>426</v>
      </c>
      <c r="B7" s="951"/>
      <c r="C7" s="951"/>
      <c r="D7" s="951"/>
      <c r="E7" s="951"/>
      <c r="F7" s="951"/>
      <c r="G7" s="951"/>
      <c r="H7" s="951"/>
      <c r="I7" s="951"/>
      <c r="J7" s="951"/>
      <c r="K7" s="951"/>
      <c r="L7" s="951"/>
      <c r="M7" s="951"/>
      <c r="N7" s="951"/>
    </row>
    <row r="9" spans="1:14" ht="14.25" customHeight="1">
      <c r="A9" s="952" t="s">
        <v>0</v>
      </c>
      <c r="B9" s="952"/>
      <c r="C9" s="952"/>
      <c r="D9" s="952"/>
      <c r="E9" s="952"/>
      <c r="F9" s="952"/>
      <c r="G9" s="952"/>
      <c r="H9" s="952"/>
      <c r="I9" s="952"/>
      <c r="J9" s="952"/>
      <c r="K9" s="952"/>
      <c r="L9" s="952"/>
      <c r="M9" s="952"/>
      <c r="N9" s="952"/>
    </row>
    <row r="10" spans="1:14" ht="14.5">
      <c r="A10" s="2"/>
      <c r="B10" s="2"/>
      <c r="C10" s="2"/>
      <c r="D10" s="2"/>
      <c r="E10" s="2"/>
      <c r="F10" s="2"/>
      <c r="G10" s="2"/>
      <c r="H10" s="2"/>
      <c r="I10" s="2"/>
      <c r="J10" s="2"/>
      <c r="K10" s="2"/>
      <c r="L10" s="2"/>
    </row>
    <row r="11" spans="1:14" ht="30" customHeight="1">
      <c r="A11" s="953" t="s">
        <v>1</v>
      </c>
      <c r="B11" s="953"/>
      <c r="C11" s="954" t="s">
        <v>2</v>
      </c>
      <c r="D11" s="954"/>
      <c r="E11" s="954" t="s">
        <v>3</v>
      </c>
      <c r="F11" s="954" t="s">
        <v>4</v>
      </c>
      <c r="G11" s="955" t="s">
        <v>5</v>
      </c>
      <c r="H11" s="955"/>
      <c r="I11" s="955"/>
      <c r="J11" s="955"/>
      <c r="K11" s="955"/>
      <c r="L11" s="955"/>
      <c r="M11" s="955"/>
      <c r="N11" s="955"/>
    </row>
    <row r="12" spans="1:14" ht="30" customHeight="1">
      <c r="A12" s="953"/>
      <c r="B12" s="953"/>
      <c r="C12" s="954"/>
      <c r="D12" s="954"/>
      <c r="E12" s="954"/>
      <c r="F12" s="954"/>
      <c r="G12" s="3">
        <v>2018</v>
      </c>
      <c r="H12" s="4">
        <v>2019</v>
      </c>
      <c r="I12" s="4">
        <v>2020</v>
      </c>
      <c r="J12" s="4">
        <v>2021</v>
      </c>
      <c r="K12" s="4">
        <v>2022</v>
      </c>
      <c r="L12" s="5">
        <v>2023</v>
      </c>
      <c r="M12" s="3">
        <v>2024</v>
      </c>
      <c r="N12" s="6">
        <v>2025</v>
      </c>
    </row>
    <row r="13" spans="1:14" ht="30" customHeight="1">
      <c r="A13" s="946" t="s">
        <v>6</v>
      </c>
      <c r="B13" s="947" t="s">
        <v>7</v>
      </c>
      <c r="C13" s="7" t="s">
        <v>8</v>
      </c>
      <c r="D13" s="8" t="s">
        <v>9</v>
      </c>
      <c r="E13" s="9" t="s">
        <v>10</v>
      </c>
      <c r="F13" s="10" t="s">
        <v>11</v>
      </c>
      <c r="G13" s="11" t="s">
        <v>12</v>
      </c>
      <c r="H13" s="12" t="s">
        <v>12</v>
      </c>
      <c r="I13" s="13" t="s">
        <v>12</v>
      </c>
      <c r="J13" s="13" t="s">
        <v>12</v>
      </c>
      <c r="K13" s="13" t="s">
        <v>12</v>
      </c>
      <c r="L13" s="14" t="s">
        <v>12</v>
      </c>
      <c r="M13" s="13" t="s">
        <v>12</v>
      </c>
      <c r="N13" s="15" t="s">
        <v>12</v>
      </c>
    </row>
    <row r="14" spans="1:14" ht="30" customHeight="1">
      <c r="A14" s="946"/>
      <c r="B14" s="947"/>
      <c r="C14" s="948" t="s">
        <v>13</v>
      </c>
      <c r="D14" s="949" t="s">
        <v>14</v>
      </c>
      <c r="E14" s="16" t="s">
        <v>15</v>
      </c>
      <c r="F14" s="17" t="s">
        <v>11</v>
      </c>
      <c r="G14" s="18" t="s">
        <v>12</v>
      </c>
      <c r="H14" s="19" t="s">
        <v>12</v>
      </c>
      <c r="I14" s="20" t="s">
        <v>12</v>
      </c>
      <c r="J14" s="21" t="s">
        <v>12</v>
      </c>
      <c r="K14" s="20" t="s">
        <v>12</v>
      </c>
      <c r="L14" s="19" t="s">
        <v>12</v>
      </c>
      <c r="M14" s="20" t="s">
        <v>12</v>
      </c>
      <c r="N14" s="22" t="s">
        <v>12</v>
      </c>
    </row>
    <row r="15" spans="1:14" ht="30" customHeight="1">
      <c r="A15" s="946"/>
      <c r="B15" s="947"/>
      <c r="C15" s="948"/>
      <c r="D15" s="949"/>
      <c r="E15" s="23" t="s">
        <v>16</v>
      </c>
      <c r="F15" s="24" t="s">
        <v>11</v>
      </c>
      <c r="G15" s="25"/>
      <c r="H15" s="26" t="s">
        <v>12</v>
      </c>
      <c r="I15" s="27" t="s">
        <v>12</v>
      </c>
      <c r="J15" s="28" t="s">
        <v>12</v>
      </c>
      <c r="K15" s="27" t="s">
        <v>12</v>
      </c>
      <c r="L15" s="26" t="s">
        <v>12</v>
      </c>
      <c r="M15" s="27" t="s">
        <v>12</v>
      </c>
      <c r="N15" s="29" t="s">
        <v>12</v>
      </c>
    </row>
    <row r="16" spans="1:14" ht="30" customHeight="1">
      <c r="A16" s="946"/>
      <c r="B16" s="947"/>
      <c r="C16" s="950" t="s">
        <v>17</v>
      </c>
      <c r="D16" s="30" t="s">
        <v>18</v>
      </c>
      <c r="E16" s="31" t="s">
        <v>19</v>
      </c>
      <c r="F16" s="32" t="s">
        <v>11</v>
      </c>
      <c r="G16" s="33" t="s">
        <v>12</v>
      </c>
      <c r="H16" s="34" t="s">
        <v>12</v>
      </c>
      <c r="I16" s="35" t="s">
        <v>12</v>
      </c>
      <c r="J16" s="36" t="s">
        <v>12</v>
      </c>
      <c r="K16" s="35" t="s">
        <v>12</v>
      </c>
      <c r="L16" s="34" t="s">
        <v>12</v>
      </c>
      <c r="M16" s="35" t="s">
        <v>12</v>
      </c>
      <c r="N16" s="37" t="s">
        <v>12</v>
      </c>
    </row>
    <row r="17" spans="1:14" ht="30" customHeight="1">
      <c r="A17" s="946"/>
      <c r="B17" s="947"/>
      <c r="C17" s="950"/>
      <c r="D17" s="38" t="s">
        <v>20</v>
      </c>
      <c r="E17" s="31" t="s">
        <v>19</v>
      </c>
      <c r="F17" s="32" t="s">
        <v>11</v>
      </c>
      <c r="G17" s="39"/>
      <c r="H17" s="34"/>
      <c r="I17" s="35" t="s">
        <v>12</v>
      </c>
      <c r="J17" s="36" t="s">
        <v>12</v>
      </c>
      <c r="K17" s="35" t="s">
        <v>12</v>
      </c>
      <c r="L17" s="34" t="s">
        <v>12</v>
      </c>
      <c r="M17" s="35" t="s">
        <v>12</v>
      </c>
      <c r="N17" s="37" t="s">
        <v>12</v>
      </c>
    </row>
    <row r="18" spans="1:14" ht="30" customHeight="1">
      <c r="A18" s="946"/>
      <c r="B18" s="947"/>
      <c r="C18" s="950"/>
      <c r="D18" s="40" t="s">
        <v>21</v>
      </c>
      <c r="E18" s="41" t="s">
        <v>19</v>
      </c>
      <c r="F18" s="42" t="s">
        <v>11</v>
      </c>
      <c r="G18" s="43"/>
      <c r="H18" s="44" t="s">
        <v>12</v>
      </c>
      <c r="I18" s="45" t="s">
        <v>12</v>
      </c>
      <c r="J18" s="46" t="s">
        <v>12</v>
      </c>
      <c r="K18" s="45" t="s">
        <v>12</v>
      </c>
      <c r="L18" s="44" t="s">
        <v>12</v>
      </c>
      <c r="M18" s="45" t="s">
        <v>12</v>
      </c>
      <c r="N18" s="47" t="s">
        <v>12</v>
      </c>
    </row>
    <row r="19" spans="1:14" ht="30" customHeight="1">
      <c r="A19" s="946"/>
      <c r="B19" s="947"/>
      <c r="C19" s="48" t="s">
        <v>22</v>
      </c>
      <c r="D19" s="49" t="s">
        <v>23</v>
      </c>
      <c r="E19" s="50" t="s">
        <v>10</v>
      </c>
      <c r="F19" s="51" t="s">
        <v>422</v>
      </c>
      <c r="G19" s="52"/>
      <c r="H19" s="53"/>
      <c r="I19" s="54"/>
      <c r="J19" s="55"/>
      <c r="K19" s="55"/>
      <c r="L19" s="53" t="s">
        <v>12</v>
      </c>
      <c r="M19" s="54"/>
      <c r="N19" s="56"/>
    </row>
    <row r="20" spans="1:14" ht="30" customHeight="1">
      <c r="A20" s="940" t="s">
        <v>24</v>
      </c>
      <c r="B20" s="941" t="s">
        <v>25</v>
      </c>
      <c r="C20" s="942" t="s">
        <v>26</v>
      </c>
      <c r="D20" s="943" t="s">
        <v>27</v>
      </c>
      <c r="E20" s="57" t="s">
        <v>28</v>
      </c>
      <c r="F20" s="32" t="s">
        <v>29</v>
      </c>
      <c r="G20" s="58"/>
      <c r="H20" s="34" t="s">
        <v>12</v>
      </c>
      <c r="I20" s="35" t="s">
        <v>12</v>
      </c>
      <c r="J20" s="36" t="s">
        <v>12</v>
      </c>
      <c r="K20" s="35" t="s">
        <v>12</v>
      </c>
      <c r="L20" s="34" t="s">
        <v>12</v>
      </c>
      <c r="M20" s="35" t="s">
        <v>12</v>
      </c>
      <c r="N20" s="37" t="s">
        <v>12</v>
      </c>
    </row>
    <row r="21" spans="1:14" ht="30" customHeight="1" thickBot="1">
      <c r="A21" s="940"/>
      <c r="B21" s="941"/>
      <c r="C21" s="942"/>
      <c r="D21" s="943"/>
      <c r="E21" s="57" t="s">
        <v>30</v>
      </c>
      <c r="F21" s="32" t="s">
        <v>29</v>
      </c>
      <c r="G21" s="58"/>
      <c r="H21" s="34"/>
      <c r="I21" s="35" t="s">
        <v>12</v>
      </c>
      <c r="J21" s="36" t="s">
        <v>12</v>
      </c>
      <c r="K21" s="35" t="s">
        <v>12</v>
      </c>
      <c r="L21" s="34" t="s">
        <v>12</v>
      </c>
      <c r="M21" s="35" t="s">
        <v>12</v>
      </c>
      <c r="N21" s="37" t="s">
        <v>12</v>
      </c>
    </row>
    <row r="22" spans="1:14" ht="30" customHeight="1" thickBot="1">
      <c r="A22" s="940"/>
      <c r="B22" s="941"/>
      <c r="C22" s="942"/>
      <c r="D22" s="943"/>
      <c r="E22" s="57" t="s">
        <v>445</v>
      </c>
      <c r="F22" s="32" t="s">
        <v>29</v>
      </c>
      <c r="G22" s="58"/>
      <c r="H22" s="34"/>
      <c r="I22" s="35" t="s">
        <v>12</v>
      </c>
      <c r="J22" s="36" t="s">
        <v>12</v>
      </c>
      <c r="K22" s="35" t="s">
        <v>12</v>
      </c>
      <c r="L22" s="34" t="s">
        <v>12</v>
      </c>
      <c r="M22" s="35" t="s">
        <v>12</v>
      </c>
      <c r="N22" s="37" t="s">
        <v>12</v>
      </c>
    </row>
    <row r="23" spans="1:14" ht="30" customHeight="1" thickBot="1">
      <c r="A23" s="940"/>
      <c r="B23" s="941"/>
      <c r="C23" s="942"/>
      <c r="D23" s="943"/>
      <c r="E23" s="57" t="s">
        <v>31</v>
      </c>
      <c r="F23" s="32" t="s">
        <v>29</v>
      </c>
      <c r="G23" s="58"/>
      <c r="H23" s="34" t="s">
        <v>12</v>
      </c>
      <c r="I23" s="35" t="s">
        <v>12</v>
      </c>
      <c r="J23" s="36" t="s">
        <v>12</v>
      </c>
      <c r="K23" s="35" t="s">
        <v>12</v>
      </c>
      <c r="L23" s="34" t="s">
        <v>12</v>
      </c>
      <c r="M23" s="35" t="s">
        <v>12</v>
      </c>
      <c r="N23" s="37" t="s">
        <v>12</v>
      </c>
    </row>
    <row r="24" spans="1:14" ht="30" customHeight="1">
      <c r="A24" s="940"/>
      <c r="B24" s="941"/>
      <c r="C24" s="942"/>
      <c r="D24" s="943"/>
      <c r="E24" s="59" t="s">
        <v>32</v>
      </c>
      <c r="F24" s="32" t="s">
        <v>29</v>
      </c>
      <c r="G24" s="60"/>
      <c r="H24" s="34" t="s">
        <v>12</v>
      </c>
      <c r="I24" s="35" t="s">
        <v>12</v>
      </c>
      <c r="J24" s="36" t="s">
        <v>12</v>
      </c>
      <c r="K24" s="35" t="s">
        <v>12</v>
      </c>
      <c r="L24" s="34" t="s">
        <v>12</v>
      </c>
      <c r="M24" s="35" t="s">
        <v>12</v>
      </c>
      <c r="N24" s="37" t="s">
        <v>12</v>
      </c>
    </row>
    <row r="25" spans="1:14" ht="30" customHeight="1">
      <c r="A25" s="940"/>
      <c r="B25" s="941"/>
      <c r="C25" s="61" t="s">
        <v>33</v>
      </c>
      <c r="D25" s="62" t="s">
        <v>34</v>
      </c>
      <c r="E25" s="63" t="s">
        <v>19</v>
      </c>
      <c r="F25" s="64" t="s">
        <v>11</v>
      </c>
      <c r="G25" s="65" t="s">
        <v>12</v>
      </c>
      <c r="H25" s="66" t="s">
        <v>12</v>
      </c>
      <c r="I25" s="67" t="s">
        <v>12</v>
      </c>
      <c r="J25" s="66" t="s">
        <v>12</v>
      </c>
      <c r="K25" s="67" t="s">
        <v>12</v>
      </c>
      <c r="L25" s="66" t="s">
        <v>12</v>
      </c>
      <c r="M25" s="67" t="s">
        <v>12</v>
      </c>
      <c r="N25" s="68" t="s">
        <v>12</v>
      </c>
    </row>
    <row r="26" spans="1:14" ht="30" customHeight="1">
      <c r="A26" s="940"/>
      <c r="B26" s="941"/>
      <c r="C26" s="69" t="s">
        <v>35</v>
      </c>
      <c r="D26" s="70" t="s">
        <v>36</v>
      </c>
      <c r="E26" s="71" t="s">
        <v>37</v>
      </c>
      <c r="F26" s="72" t="s">
        <v>11</v>
      </c>
      <c r="G26" s="73" t="s">
        <v>12</v>
      </c>
      <c r="H26" s="74" t="s">
        <v>12</v>
      </c>
      <c r="I26" s="74" t="s">
        <v>12</v>
      </c>
      <c r="J26" s="74" t="s">
        <v>12</v>
      </c>
      <c r="K26" s="74" t="s">
        <v>12</v>
      </c>
      <c r="L26" s="75" t="s">
        <v>12</v>
      </c>
      <c r="M26" s="74" t="s">
        <v>12</v>
      </c>
      <c r="N26" s="76" t="s">
        <v>12</v>
      </c>
    </row>
    <row r="27" spans="1:14" ht="30" customHeight="1">
      <c r="A27" s="940" t="s">
        <v>38</v>
      </c>
      <c r="B27" s="941" t="s">
        <v>39</v>
      </c>
      <c r="C27" s="944" t="s">
        <v>40</v>
      </c>
      <c r="D27" s="945" t="s">
        <v>41</v>
      </c>
      <c r="E27" s="77" t="s">
        <v>42</v>
      </c>
      <c r="F27" s="78" t="s">
        <v>43</v>
      </c>
      <c r="G27" s="79"/>
      <c r="H27" s="80" t="s">
        <v>12</v>
      </c>
      <c r="I27" s="81" t="s">
        <v>12</v>
      </c>
      <c r="J27" s="80" t="s">
        <v>12</v>
      </c>
      <c r="K27" s="80" t="s">
        <v>12</v>
      </c>
      <c r="L27" s="81" t="s">
        <v>12</v>
      </c>
      <c r="M27" s="80" t="s">
        <v>12</v>
      </c>
      <c r="N27" s="82"/>
    </row>
    <row r="28" spans="1:14" ht="30" customHeight="1">
      <c r="A28" s="940"/>
      <c r="B28" s="941"/>
      <c r="C28" s="944"/>
      <c r="D28" s="945"/>
      <c r="E28" s="83" t="s">
        <v>44</v>
      </c>
      <c r="F28" s="24" t="s">
        <v>43</v>
      </c>
      <c r="G28" s="84"/>
      <c r="H28" s="27" t="s">
        <v>12</v>
      </c>
      <c r="I28" s="26" t="s">
        <v>12</v>
      </c>
      <c r="J28" s="27" t="s">
        <v>12</v>
      </c>
      <c r="K28" s="27" t="s">
        <v>12</v>
      </c>
      <c r="L28" s="26" t="s">
        <v>12</v>
      </c>
      <c r="M28" s="27" t="s">
        <v>12</v>
      </c>
      <c r="N28" s="29"/>
    </row>
    <row r="29" spans="1:14" ht="30" customHeight="1">
      <c r="A29" s="940"/>
      <c r="B29" s="941"/>
      <c r="C29" s="85" t="s">
        <v>45</v>
      </c>
      <c r="D29" s="86" t="s">
        <v>46</v>
      </c>
      <c r="E29" s="87" t="s">
        <v>19</v>
      </c>
      <c r="F29" s="88" t="s">
        <v>11</v>
      </c>
      <c r="G29" s="58" t="s">
        <v>12</v>
      </c>
      <c r="H29" s="34" t="s">
        <v>12</v>
      </c>
      <c r="I29" s="35" t="s">
        <v>12</v>
      </c>
      <c r="J29" s="34" t="s">
        <v>12</v>
      </c>
      <c r="K29" s="35" t="s">
        <v>12</v>
      </c>
      <c r="L29" s="44" t="s">
        <v>12</v>
      </c>
      <c r="M29" s="45" t="s">
        <v>12</v>
      </c>
      <c r="N29" s="47" t="s">
        <v>12</v>
      </c>
    </row>
    <row r="30" spans="1:14" ht="30" customHeight="1" thickBot="1">
      <c r="A30" s="940"/>
      <c r="B30" s="941"/>
      <c r="C30" s="89" t="s">
        <v>47</v>
      </c>
      <c r="D30" s="90" t="s">
        <v>48</v>
      </c>
      <c r="E30" s="50" t="s">
        <v>19</v>
      </c>
      <c r="F30" s="91" t="s">
        <v>49</v>
      </c>
      <c r="G30" s="92" t="s">
        <v>12</v>
      </c>
      <c r="H30" s="93" t="s">
        <v>12</v>
      </c>
      <c r="I30" s="94" t="s">
        <v>12</v>
      </c>
      <c r="J30" s="95" t="s">
        <v>12</v>
      </c>
      <c r="K30" s="96" t="s">
        <v>12</v>
      </c>
      <c r="L30" s="95" t="s">
        <v>12</v>
      </c>
      <c r="M30" s="96" t="s">
        <v>12</v>
      </c>
      <c r="N30" s="97" t="s">
        <v>12</v>
      </c>
    </row>
    <row r="31" spans="1:14" ht="31" customHeight="1">
      <c r="A31" s="939" t="s">
        <v>446</v>
      </c>
      <c r="B31" s="939"/>
      <c r="C31" s="939"/>
      <c r="D31" s="939"/>
      <c r="E31" s="939"/>
      <c r="F31" s="939"/>
      <c r="G31" s="939"/>
      <c r="H31" s="939"/>
      <c r="I31" s="939"/>
      <c r="J31" s="939"/>
      <c r="K31" s="939"/>
      <c r="L31" s="939"/>
      <c r="M31" s="939"/>
      <c r="N31" s="939"/>
    </row>
    <row r="32" spans="1:14" ht="15" customHeight="1">
      <c r="A32" s="937"/>
      <c r="B32" s="937"/>
      <c r="C32" s="937"/>
      <c r="D32" s="937"/>
      <c r="E32" s="937"/>
      <c r="F32" s="937"/>
      <c r="G32" s="937"/>
      <c r="H32" s="937"/>
      <c r="I32" s="937"/>
      <c r="J32" s="937"/>
      <c r="K32" s="937"/>
      <c r="L32" s="937"/>
      <c r="M32" s="937"/>
    </row>
    <row r="33" spans="1:14" ht="15" customHeight="1">
      <c r="A33" s="938" t="s">
        <v>50</v>
      </c>
      <c r="B33" s="938"/>
      <c r="C33" s="938"/>
      <c r="D33" s="938"/>
      <c r="E33" s="938"/>
      <c r="F33" s="938"/>
      <c r="G33" s="938"/>
      <c r="H33" s="938"/>
      <c r="I33" s="938"/>
      <c r="J33" s="938"/>
      <c r="K33" s="938"/>
      <c r="L33" s="938"/>
      <c r="M33" s="938"/>
      <c r="N33" s="938"/>
    </row>
    <row r="35" spans="1:14" ht="14.5">
      <c r="D35" s="98"/>
      <c r="E35" s="98"/>
    </row>
    <row r="36" spans="1:14" ht="14.5">
      <c r="A36" s="938" t="s">
        <v>51</v>
      </c>
      <c r="B36" s="938"/>
      <c r="C36" s="938"/>
      <c r="D36" s="99"/>
      <c r="E36" s="99"/>
      <c r="F36" s="99"/>
      <c r="G36" s="99"/>
      <c r="H36" s="99"/>
      <c r="I36" s="99"/>
      <c r="J36" s="99"/>
      <c r="K36" s="99"/>
      <c r="L36" s="99"/>
      <c r="M36" s="99"/>
    </row>
    <row r="37" spans="1:14" ht="14.5">
      <c r="A37" s="935" t="s">
        <v>52</v>
      </c>
      <c r="B37" s="935"/>
      <c r="C37" s="935"/>
      <c r="D37" s="100"/>
      <c r="E37" s="100"/>
      <c r="F37" s="100"/>
      <c r="G37" s="100"/>
      <c r="H37" s="100"/>
      <c r="I37" s="100"/>
      <c r="J37" s="100"/>
      <c r="K37" s="100"/>
      <c r="L37" s="100"/>
      <c r="M37" s="101"/>
    </row>
    <row r="38" spans="1:14" ht="14.5">
      <c r="A38" s="935" t="s">
        <v>53</v>
      </c>
      <c r="B38" s="935"/>
      <c r="C38" s="935"/>
      <c r="D38" s="100"/>
      <c r="E38" s="100"/>
      <c r="F38" s="100"/>
      <c r="G38" s="100"/>
      <c r="H38" s="100"/>
      <c r="I38" s="100"/>
      <c r="J38" s="100"/>
      <c r="K38" s="100"/>
      <c r="L38" s="100"/>
      <c r="M38" s="101"/>
    </row>
    <row r="39" spans="1:14" ht="14.5">
      <c r="A39" s="935" t="s">
        <v>54</v>
      </c>
      <c r="B39" s="935"/>
      <c r="C39" s="935"/>
      <c r="D39" s="100"/>
      <c r="E39" s="100"/>
      <c r="F39" s="100"/>
      <c r="G39" s="100"/>
      <c r="H39" s="100"/>
      <c r="I39" s="100"/>
      <c r="J39" s="100"/>
      <c r="K39" s="100"/>
      <c r="L39" s="100"/>
      <c r="M39" s="101"/>
    </row>
    <row r="40" spans="1:14" ht="14.5">
      <c r="A40" s="102"/>
      <c r="B40" s="102"/>
      <c r="C40" s="103"/>
      <c r="D40" s="104"/>
      <c r="E40" s="104"/>
      <c r="F40" s="104"/>
      <c r="G40" s="102"/>
      <c r="H40" s="102"/>
      <c r="I40" s="102"/>
      <c r="J40" s="102"/>
      <c r="K40" s="102"/>
      <c r="L40" s="102"/>
      <c r="M40" s="102"/>
    </row>
    <row r="41" spans="1:14" ht="14.5">
      <c r="A41" s="102"/>
      <c r="B41" s="102"/>
      <c r="C41" s="103"/>
      <c r="D41" s="104"/>
      <c r="E41" s="104"/>
      <c r="F41" s="104"/>
      <c r="G41" s="102"/>
      <c r="H41" s="102"/>
      <c r="I41" s="102"/>
      <c r="J41" s="102"/>
      <c r="K41" s="102"/>
      <c r="L41" s="102"/>
      <c r="M41" s="102"/>
    </row>
    <row r="42" spans="1:14" ht="14.5">
      <c r="A42" s="936" t="s">
        <v>424</v>
      </c>
      <c r="B42" s="936"/>
      <c r="C42" s="105"/>
      <c r="D42" s="105"/>
      <c r="E42" s="105"/>
      <c r="F42" s="105"/>
      <c r="G42" s="105"/>
      <c r="H42" s="105"/>
      <c r="I42" s="105"/>
      <c r="J42" s="105"/>
      <c r="K42" s="105"/>
      <c r="L42" s="105"/>
      <c r="M42" s="102"/>
    </row>
    <row r="43" spans="1:14" ht="14.5">
      <c r="A43" s="936" t="s">
        <v>425</v>
      </c>
      <c r="B43" s="936"/>
      <c r="C43" s="936"/>
      <c r="D43" s="936"/>
      <c r="E43" s="105"/>
      <c r="F43" s="105"/>
      <c r="G43" s="105"/>
      <c r="H43" s="105"/>
      <c r="I43" s="105"/>
      <c r="J43" s="105"/>
      <c r="K43" s="105"/>
      <c r="L43" s="105"/>
      <c r="M43" s="102"/>
    </row>
  </sheetData>
  <mergeCells count="29">
    <mergeCell ref="A7:N7"/>
    <mergeCell ref="A9:N9"/>
    <mergeCell ref="A11:B12"/>
    <mergeCell ref="C11:D12"/>
    <mergeCell ref="E11:E12"/>
    <mergeCell ref="F11:F12"/>
    <mergeCell ref="G11:N11"/>
    <mergeCell ref="A13:A19"/>
    <mergeCell ref="B13:B19"/>
    <mergeCell ref="C14:C15"/>
    <mergeCell ref="D14:D15"/>
    <mergeCell ref="C16:C18"/>
    <mergeCell ref="A31:N31"/>
    <mergeCell ref="A33:N33"/>
    <mergeCell ref="A20:A26"/>
    <mergeCell ref="B20:B26"/>
    <mergeCell ref="C20:C24"/>
    <mergeCell ref="D20:D24"/>
    <mergeCell ref="A27:A30"/>
    <mergeCell ref="B27:B30"/>
    <mergeCell ref="C27:C28"/>
    <mergeCell ref="D27:D28"/>
    <mergeCell ref="A38:C38"/>
    <mergeCell ref="A39:C39"/>
    <mergeCell ref="A42:B42"/>
    <mergeCell ref="A43:D43"/>
    <mergeCell ref="A32:M32"/>
    <mergeCell ref="A36:C36"/>
    <mergeCell ref="A37:C37"/>
  </mergeCells>
  <hyperlinks>
    <hyperlink ref="D13" location="'HF-03.1.1'!A1" display="Personalvolumen" xr:uid="{00000000-0004-0000-0000-000000000000}"/>
    <hyperlink ref="E14" location="'HF-03.1.2'!A1" display="Anzahl &amp; Anteil am päd. Personal" xr:uid="{00000000-0004-0000-0000-000001000000}"/>
    <hyperlink ref="E15" location="'HF-03.1.2 + Alter'!A1" display="Anzahl &amp; Anteil am päd. Personal nach Geschlecht und Altersgruppen" xr:uid="{00000000-0004-0000-0000-000002000000}"/>
    <hyperlink ref="D16" location="'HF-03.1.3 Alter'!A1" display="Personal nach Alter" xr:uid="{00000000-0004-0000-0000-000003000000}"/>
    <hyperlink ref="D17" location="'HF-03.1.3 Einrichtungsgr.'!A1" display="Personal nach Einrichtungsgröße" xr:uid="{00000000-0004-0000-0000-000004000000}"/>
    <hyperlink ref="D18" location="'HF-03.1.3 Träger'!A1" display="Personal nach Trägerart" xr:uid="{00000000-0004-0000-0000-000005000000}"/>
    <hyperlink ref="D19" location="'HF-03.1.4'!A1" display="Personalvorausberechnungen" xr:uid="{00000000-0004-0000-0000-000006000000}"/>
    <hyperlink ref="E20" location="'HF-03.3.1.1'!A1" display="Anzahl Schüler/-innen &amp; Absolvent/-innen zum/zur Erzieher/-in" xr:uid="{00000000-0004-0000-0000-000007000000}"/>
    <hyperlink ref="E21" location="'HF-03.3.1.2'!A1" display="Anzahl Schüler/-innen einer praxisintegrierten Ausbildung (PiA) zum/zur Erzieher/-in  " xr:uid="{00000000-0004-0000-0000-000008000000}"/>
    <hyperlink ref="E23" location="'HF-03.3.1.3'!A1" display="Anzahl Schüler/-innen &amp; Absolvent/-innen zum Sozialassistent/zur Sozialassistentin" xr:uid="{00000000-0004-0000-0000-000009000000}"/>
    <hyperlink ref="E24" location="'HF-03.3.1.4'!A1" display="Anzahl Schüler/-innen &amp; Absolvent/-innen zum/zur Kinderpfleger/-in" xr:uid="{00000000-0004-0000-0000-00000A000000}"/>
    <hyperlink ref="D25" location="'HF-03.3.2'!A1" display=" Qualifikation des Personals" xr:uid="{00000000-0004-0000-0000-00000B000000}"/>
    <hyperlink ref="D26" location="'HF-03.3.3'!A1" display="Teamzusammensetzung in KiTas nach Qualifikation des Personals" xr:uid="{00000000-0004-0000-0000-00000C000000}"/>
    <hyperlink ref="E27" location="'HF-03.5.1.1'!A1" display="Anzahl, Quartile &amp; Median nach Geschlecht" xr:uid="{00000000-0004-0000-0000-00000D000000}"/>
    <hyperlink ref="E28" location="'HF-03.5.1.2'!A1" display="Anzahl, Quartile &amp; Median nach Alter" xr:uid="{00000000-0004-0000-0000-00000E000000}"/>
    <hyperlink ref="D29" location="'HF-03.5.2'!A1" display="Beschäftigungsumfang des Personals" xr:uid="{00000000-0004-0000-0000-00000F000000}"/>
    <hyperlink ref="D30" location="'HF-03.5.3'!A1" display="Befristung des Personals" xr:uid="{00000000-0004-0000-0000-000010000000}"/>
    <hyperlink ref="A37" r:id="rId1" xr:uid="{00000000-0004-0000-0000-000011000000}"/>
    <hyperlink ref="A38" r:id="rId2" xr:uid="{00000000-0004-0000-0000-000012000000}"/>
    <hyperlink ref="A39" r:id="rId3" xr:uid="{00000000-0004-0000-0000-000013000000}"/>
    <hyperlink ref="E22" location="'HF-03.3.1.2-1'!A1" display="Anzahl Schüler/-innen in der Erzieher/-innenausbildung in Vollzeit-, praxisintegrierter und Teilzeitausbildung" xr:uid="{4035AAF3-C8BA-4A70-916E-EAC3B5BEE4A1}"/>
  </hyperlinks>
  <pageMargins left="0.7" right="0.7" top="0.78749999999999998" bottom="0.78749999999999998" header="0.511811023622047" footer="0.511811023622047"/>
  <pageSetup paperSize="9" orientation="landscape" horizontalDpi="300" verticalDpi="300"/>
  <ignoredErrors>
    <ignoredError sqref="C23:C30 C13:C21" twoDigitTextYear="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2"/>
  <sheetViews>
    <sheetView showGridLines="0" zoomScale="80" zoomScaleNormal="80" workbookViewId="0"/>
  </sheetViews>
  <sheetFormatPr baseColWidth="10" defaultColWidth="11" defaultRowHeight="14.25" customHeight="1"/>
  <cols>
    <col min="1" max="2" width="23.5" style="106" customWidth="1"/>
    <col min="3" max="16384" width="11" style="106"/>
  </cols>
  <sheetData>
    <row r="1" spans="1:3" ht="14.25" customHeight="1">
      <c r="A1" s="107" t="s">
        <v>55</v>
      </c>
    </row>
    <row r="2" spans="1:3" ht="14.25" customHeight="1">
      <c r="A2" s="108"/>
    </row>
    <row r="3" spans="1:3" customFormat="1" ht="23.5">
      <c r="A3" s="1015">
        <v>2025</v>
      </c>
      <c r="B3" s="1015"/>
      <c r="C3" s="109"/>
    </row>
    <row r="4" spans="1:3" customFormat="1" ht="14.5">
      <c r="A4" s="141"/>
      <c r="B4" s="109"/>
      <c r="C4" s="109"/>
    </row>
    <row r="5" spans="1:3" s="2" customFormat="1" ht="51" customHeight="1">
      <c r="A5" s="957" t="s">
        <v>224</v>
      </c>
      <c r="B5" s="957"/>
      <c r="C5" s="106"/>
    </row>
    <row r="6" spans="1:3" customFormat="1" ht="40.5" customHeight="1">
      <c r="A6" s="1018" t="s">
        <v>57</v>
      </c>
      <c r="B6" s="524" t="s">
        <v>193</v>
      </c>
      <c r="C6" s="109"/>
    </row>
    <row r="7" spans="1:3" customFormat="1" ht="14.5">
      <c r="A7" s="1018"/>
      <c r="B7" s="525" t="s">
        <v>59</v>
      </c>
      <c r="C7" s="741"/>
    </row>
    <row r="8" spans="1:3" customFormat="1" ht="14.5">
      <c r="A8" s="512" t="s">
        <v>60</v>
      </c>
      <c r="B8" s="513">
        <v>2683</v>
      </c>
      <c r="C8" s="109"/>
    </row>
    <row r="9" spans="1:3" customFormat="1" ht="14.5">
      <c r="A9" s="514" t="s">
        <v>61</v>
      </c>
      <c r="B9" s="515">
        <v>719</v>
      </c>
      <c r="C9" s="109"/>
    </row>
    <row r="10" spans="1:3" customFormat="1" ht="14.5">
      <c r="A10" s="516" t="s">
        <v>64</v>
      </c>
      <c r="B10" s="513">
        <v>71</v>
      </c>
      <c r="C10" s="109"/>
    </row>
    <row r="11" spans="1:3" customFormat="1" ht="14.5">
      <c r="A11" s="514" t="s">
        <v>225</v>
      </c>
      <c r="B11" s="526" t="s">
        <v>204</v>
      </c>
      <c r="C11" s="109"/>
    </row>
    <row r="12" spans="1:3" customFormat="1" ht="14.5">
      <c r="A12" s="516" t="s">
        <v>226</v>
      </c>
      <c r="B12" s="534">
        <v>943</v>
      </c>
      <c r="C12" s="109"/>
    </row>
    <row r="13" spans="1:3" customFormat="1" ht="14.5">
      <c r="A13" s="517" t="s">
        <v>227</v>
      </c>
      <c r="B13" s="526">
        <v>4353</v>
      </c>
      <c r="C13" s="109"/>
    </row>
    <row r="14" spans="1:3" customFormat="1" ht="14.5">
      <c r="A14" s="516" t="s">
        <v>199</v>
      </c>
      <c r="B14" s="534" t="s">
        <v>204</v>
      </c>
      <c r="C14" s="109"/>
    </row>
    <row r="15" spans="1:3" customFormat="1" ht="14.5">
      <c r="A15" s="517" t="s">
        <v>228</v>
      </c>
      <c r="B15" s="864" t="s">
        <v>204</v>
      </c>
      <c r="C15" s="109"/>
    </row>
    <row r="16" spans="1:3" customFormat="1" ht="14.5">
      <c r="A16" s="516" t="s">
        <v>74</v>
      </c>
      <c r="B16" s="536">
        <v>159</v>
      </c>
      <c r="C16" s="109"/>
    </row>
    <row r="17" spans="1:5" customFormat="1" ht="14.5">
      <c r="A17" s="514" t="s">
        <v>75</v>
      </c>
      <c r="B17" s="526">
        <v>15</v>
      </c>
      <c r="C17" s="109"/>
    </row>
    <row r="18" spans="1:5" customFormat="1" ht="14.5">
      <c r="A18" s="518" t="s">
        <v>76</v>
      </c>
      <c r="B18" s="519">
        <v>8928</v>
      </c>
      <c r="C18" s="109"/>
    </row>
    <row r="19" spans="1:5" customFormat="1" ht="14.5">
      <c r="A19" s="520" t="s">
        <v>77</v>
      </c>
      <c r="B19" s="521">
        <v>15</v>
      </c>
      <c r="C19" s="109"/>
      <c r="E19" s="863"/>
    </row>
    <row r="20" spans="1:5" customFormat="1" ht="14.5">
      <c r="A20" s="522" t="s">
        <v>78</v>
      </c>
      <c r="B20" s="523">
        <v>8943</v>
      </c>
      <c r="C20" s="109"/>
    </row>
    <row r="21" spans="1:5" customFormat="1" ht="26.25" customHeight="1">
      <c r="A21" s="965" t="s">
        <v>229</v>
      </c>
      <c r="B21" s="965" t="s">
        <v>230</v>
      </c>
      <c r="C21" s="109"/>
    </row>
    <row r="22" spans="1:5" customFormat="1" ht="26.25" customHeight="1">
      <c r="A22" s="965" t="s">
        <v>231</v>
      </c>
      <c r="B22" s="965" t="s">
        <v>232</v>
      </c>
      <c r="C22" s="109"/>
    </row>
    <row r="23" spans="1:5" customFormat="1" ht="26.25" customHeight="1">
      <c r="A23" s="965" t="s">
        <v>233</v>
      </c>
      <c r="B23" s="965" t="s">
        <v>234</v>
      </c>
      <c r="C23" s="109"/>
    </row>
    <row r="24" spans="1:5" customFormat="1" ht="53.25" customHeight="1">
      <c r="A24" s="965" t="s">
        <v>235</v>
      </c>
      <c r="B24" s="965" t="s">
        <v>236</v>
      </c>
      <c r="C24" s="109"/>
    </row>
    <row r="25" spans="1:5" customFormat="1" ht="15.75" customHeight="1">
      <c r="A25" s="1019" t="s">
        <v>237</v>
      </c>
      <c r="B25" s="1019"/>
      <c r="C25" s="109"/>
    </row>
    <row r="26" spans="1:5" customFormat="1" ht="36.75" customHeight="1">
      <c r="A26" s="992" t="s">
        <v>196</v>
      </c>
      <c r="B26" s="992"/>
      <c r="C26" s="109"/>
    </row>
    <row r="27" spans="1:5" ht="14.25" customHeight="1">
      <c r="A27" s="108"/>
    </row>
    <row r="28" spans="1:5" s="109" customFormat="1" ht="23.5">
      <c r="A28" s="1015">
        <v>2024</v>
      </c>
      <c r="B28" s="1015"/>
    </row>
    <row r="29" spans="1:5" s="109" customFormat="1" ht="14.5">
      <c r="A29" s="141"/>
    </row>
    <row r="30" spans="1:5" ht="51" customHeight="1">
      <c r="A30" s="957" t="s">
        <v>238</v>
      </c>
      <c r="B30" s="957"/>
    </row>
    <row r="31" spans="1:5" s="109" customFormat="1" ht="40.5" customHeight="1">
      <c r="A31" s="1018" t="s">
        <v>57</v>
      </c>
      <c r="B31" s="524" t="s">
        <v>193</v>
      </c>
    </row>
    <row r="32" spans="1:5" s="109" customFormat="1" ht="14.5">
      <c r="A32" s="1018"/>
      <c r="B32" s="525" t="s">
        <v>59</v>
      </c>
    </row>
    <row r="33" spans="1:2" s="109" customFormat="1" ht="14.5">
      <c r="A33" s="512" t="s">
        <v>60</v>
      </c>
      <c r="B33" s="513">
        <v>2705</v>
      </c>
    </row>
    <row r="34" spans="1:2" s="109" customFormat="1" ht="14.5">
      <c r="A34" s="514" t="s">
        <v>61</v>
      </c>
      <c r="B34" s="515">
        <v>810</v>
      </c>
    </row>
    <row r="35" spans="1:2" s="109" customFormat="1" ht="14.5">
      <c r="A35" s="516" t="s">
        <v>64</v>
      </c>
      <c r="B35" s="513">
        <v>68</v>
      </c>
    </row>
    <row r="36" spans="1:2" s="109" customFormat="1" ht="14.5">
      <c r="A36" s="514" t="s">
        <v>225</v>
      </c>
      <c r="B36" s="526" t="s">
        <v>204</v>
      </c>
    </row>
    <row r="37" spans="1:2" s="109" customFormat="1" ht="14.5">
      <c r="A37" s="516" t="s">
        <v>226</v>
      </c>
      <c r="B37" s="534">
        <v>1052</v>
      </c>
    </row>
    <row r="38" spans="1:2" s="109" customFormat="1" ht="14.5">
      <c r="A38" s="517" t="s">
        <v>227</v>
      </c>
      <c r="B38" s="526">
        <v>4431</v>
      </c>
    </row>
    <row r="39" spans="1:2" s="109" customFormat="1" ht="14.5">
      <c r="A39" s="516" t="s">
        <v>199</v>
      </c>
      <c r="B39" s="534" t="s">
        <v>204</v>
      </c>
    </row>
    <row r="40" spans="1:2" s="109" customFormat="1" ht="14.5">
      <c r="A40" s="517" t="s">
        <v>228</v>
      </c>
      <c r="B40" s="535">
        <v>131</v>
      </c>
    </row>
    <row r="41" spans="1:2" s="109" customFormat="1" ht="14.5">
      <c r="A41" s="516" t="s">
        <v>74</v>
      </c>
      <c r="B41" s="536">
        <v>341</v>
      </c>
    </row>
    <row r="42" spans="1:2" s="109" customFormat="1" ht="14.5">
      <c r="A42" s="514" t="s">
        <v>75</v>
      </c>
      <c r="B42" s="526">
        <v>25</v>
      </c>
    </row>
    <row r="43" spans="1:2" s="109" customFormat="1" ht="14.5">
      <c r="A43" s="518" t="s">
        <v>76</v>
      </c>
      <c r="B43" s="519">
        <f>B45-B44</f>
        <v>9407</v>
      </c>
    </row>
    <row r="44" spans="1:2" s="109" customFormat="1" ht="14.5">
      <c r="A44" s="520" t="s">
        <v>77</v>
      </c>
      <c r="B44" s="521">
        <f>SUM(B40,B42)</f>
        <v>156</v>
      </c>
    </row>
    <row r="45" spans="1:2" s="109" customFormat="1" ht="14.5">
      <c r="A45" s="522" t="s">
        <v>78</v>
      </c>
      <c r="B45" s="523">
        <f>SUM(B33:B42)</f>
        <v>9563</v>
      </c>
    </row>
    <row r="46" spans="1:2" s="109" customFormat="1" ht="26.25" customHeight="1">
      <c r="A46" s="965" t="s">
        <v>229</v>
      </c>
      <c r="B46" s="965" t="s">
        <v>230</v>
      </c>
    </row>
    <row r="47" spans="1:2" s="109" customFormat="1" ht="26.25" customHeight="1">
      <c r="A47" s="965" t="s">
        <v>231</v>
      </c>
      <c r="B47" s="965" t="s">
        <v>232</v>
      </c>
    </row>
    <row r="48" spans="1:2" s="109" customFormat="1" ht="26.25" customHeight="1">
      <c r="A48" s="965" t="s">
        <v>233</v>
      </c>
      <c r="B48" s="965" t="s">
        <v>234</v>
      </c>
    </row>
    <row r="49" spans="1:2" s="109" customFormat="1" ht="53.25" customHeight="1">
      <c r="A49" s="965" t="s">
        <v>235</v>
      </c>
      <c r="B49" s="965" t="s">
        <v>236</v>
      </c>
    </row>
    <row r="50" spans="1:2" s="109" customFormat="1" ht="15.75" customHeight="1">
      <c r="A50" s="1019" t="s">
        <v>237</v>
      </c>
      <c r="B50" s="1019"/>
    </row>
    <row r="51" spans="1:2" s="109" customFormat="1" ht="36.75" customHeight="1">
      <c r="A51" s="992" t="s">
        <v>201</v>
      </c>
      <c r="B51" s="992"/>
    </row>
    <row r="52" spans="1:2" ht="14.25" customHeight="1">
      <c r="A52" s="108"/>
    </row>
    <row r="53" spans="1:2" s="109" customFormat="1" ht="23.5">
      <c r="A53" s="1015">
        <v>2023</v>
      </c>
      <c r="B53" s="1015"/>
    </row>
    <row r="54" spans="1:2" s="109" customFormat="1" ht="14.5">
      <c r="A54" s="141"/>
    </row>
    <row r="55" spans="1:2" ht="51" customHeight="1">
      <c r="A55" s="957" t="s">
        <v>239</v>
      </c>
      <c r="B55" s="957"/>
    </row>
    <row r="56" spans="1:2" s="109" customFormat="1" ht="40.5" customHeight="1">
      <c r="A56" s="1018" t="s">
        <v>57</v>
      </c>
      <c r="B56" s="524" t="s">
        <v>193</v>
      </c>
    </row>
    <row r="57" spans="1:2" s="109" customFormat="1" ht="14.5">
      <c r="A57" s="1018"/>
      <c r="B57" s="525" t="s">
        <v>59</v>
      </c>
    </row>
    <row r="58" spans="1:2" s="109" customFormat="1" ht="14.5">
      <c r="A58" s="512" t="s">
        <v>60</v>
      </c>
      <c r="B58" s="513">
        <v>2754</v>
      </c>
    </row>
    <row r="59" spans="1:2" s="109" customFormat="1" ht="14.5">
      <c r="A59" s="514" t="s">
        <v>61</v>
      </c>
      <c r="B59" s="515">
        <v>715</v>
      </c>
    </row>
    <row r="60" spans="1:2" s="109" customFormat="1" ht="14.5">
      <c r="A60" s="516" t="s">
        <v>64</v>
      </c>
      <c r="B60" s="513">
        <v>50</v>
      </c>
    </row>
    <row r="61" spans="1:2" s="109" customFormat="1" ht="14.5">
      <c r="A61" s="514" t="s">
        <v>225</v>
      </c>
      <c r="B61" s="526" t="s">
        <v>204</v>
      </c>
    </row>
    <row r="62" spans="1:2" s="109" customFormat="1" ht="14.5">
      <c r="A62" s="516" t="s">
        <v>226</v>
      </c>
      <c r="B62" s="534">
        <v>1157</v>
      </c>
    </row>
    <row r="63" spans="1:2" s="109" customFormat="1" ht="14.5">
      <c r="A63" s="517" t="s">
        <v>227</v>
      </c>
      <c r="B63" s="526">
        <v>4274</v>
      </c>
    </row>
    <row r="64" spans="1:2" s="109" customFormat="1" ht="14.5">
      <c r="A64" s="516" t="s">
        <v>199</v>
      </c>
      <c r="B64" s="534" t="s">
        <v>204</v>
      </c>
    </row>
    <row r="65" spans="1:2" s="109" customFormat="1" ht="14.5">
      <c r="A65" s="517" t="s">
        <v>228</v>
      </c>
      <c r="B65" s="526" t="s">
        <v>204</v>
      </c>
    </row>
    <row r="66" spans="1:2" s="109" customFormat="1" ht="14.5">
      <c r="A66" s="516" t="s">
        <v>74</v>
      </c>
      <c r="B66" s="534" t="s">
        <v>204</v>
      </c>
    </row>
    <row r="67" spans="1:2" s="109" customFormat="1" ht="14.5">
      <c r="A67" s="514" t="s">
        <v>75</v>
      </c>
      <c r="B67" s="526">
        <v>61</v>
      </c>
    </row>
    <row r="68" spans="1:2" s="109" customFormat="1" ht="14.5">
      <c r="A68" s="518" t="s">
        <v>76</v>
      </c>
      <c r="B68" s="519">
        <v>8950</v>
      </c>
    </row>
    <row r="69" spans="1:2" s="109" customFormat="1" ht="14.5">
      <c r="A69" s="520" t="s">
        <v>77</v>
      </c>
      <c r="B69" s="521">
        <v>61</v>
      </c>
    </row>
    <row r="70" spans="1:2" s="109" customFormat="1" ht="14.5">
      <c r="A70" s="522" t="s">
        <v>78</v>
      </c>
      <c r="B70" s="523">
        <f>B58+B59+B60+B62+B63+B67</f>
        <v>9011</v>
      </c>
    </row>
    <row r="71" spans="1:2" s="109" customFormat="1" ht="26.25" customHeight="1">
      <c r="A71" s="965" t="s">
        <v>229</v>
      </c>
      <c r="B71" s="965" t="s">
        <v>230</v>
      </c>
    </row>
    <row r="72" spans="1:2" s="109" customFormat="1" ht="26.25" customHeight="1">
      <c r="A72" s="965" t="s">
        <v>231</v>
      </c>
      <c r="B72" s="965" t="s">
        <v>232</v>
      </c>
    </row>
    <row r="73" spans="1:2" s="109" customFormat="1" ht="26.25" customHeight="1">
      <c r="A73" s="965" t="s">
        <v>233</v>
      </c>
      <c r="B73" s="965" t="s">
        <v>234</v>
      </c>
    </row>
    <row r="74" spans="1:2" s="109" customFormat="1" ht="53.25" customHeight="1">
      <c r="A74" s="965" t="s">
        <v>235</v>
      </c>
      <c r="B74" s="965" t="s">
        <v>236</v>
      </c>
    </row>
    <row r="75" spans="1:2" s="109" customFormat="1" ht="15.75" customHeight="1">
      <c r="A75" s="1019" t="s">
        <v>237</v>
      </c>
      <c r="B75" s="1019"/>
    </row>
    <row r="76" spans="1:2" s="109" customFormat="1" ht="36.75" customHeight="1">
      <c r="A76" s="992" t="s">
        <v>205</v>
      </c>
      <c r="B76" s="992"/>
    </row>
    <row r="78" spans="1:2" ht="24" customHeight="1">
      <c r="A78" s="1015">
        <v>2022</v>
      </c>
      <c r="B78" s="1015"/>
    </row>
    <row r="80" spans="1:2" ht="51" customHeight="1">
      <c r="A80" s="957" t="s">
        <v>240</v>
      </c>
      <c r="B80" s="957"/>
    </row>
    <row r="81" spans="1:2" ht="30" customHeight="1">
      <c r="A81" s="1018" t="s">
        <v>57</v>
      </c>
      <c r="B81" s="524" t="s">
        <v>193</v>
      </c>
    </row>
    <row r="82" spans="1:2" ht="14.25" customHeight="1">
      <c r="A82" s="1018"/>
      <c r="B82" s="525" t="s">
        <v>59</v>
      </c>
    </row>
    <row r="83" spans="1:2" ht="14.25" customHeight="1">
      <c r="A83" s="512" t="s">
        <v>60</v>
      </c>
      <c r="B83" s="513">
        <v>2845</v>
      </c>
    </row>
    <row r="84" spans="1:2" ht="14.25" customHeight="1">
      <c r="A84" s="514" t="s">
        <v>61</v>
      </c>
      <c r="B84" s="515">
        <v>804</v>
      </c>
    </row>
    <row r="85" spans="1:2" ht="14.25" customHeight="1">
      <c r="A85" s="516" t="s">
        <v>64</v>
      </c>
      <c r="B85" s="513">
        <v>63</v>
      </c>
    </row>
    <row r="86" spans="1:2" ht="14.25" customHeight="1">
      <c r="A86" s="514" t="s">
        <v>225</v>
      </c>
      <c r="B86" s="526" t="s">
        <v>241</v>
      </c>
    </row>
    <row r="87" spans="1:2" ht="14.25" customHeight="1">
      <c r="A87" s="516" t="s">
        <v>226</v>
      </c>
      <c r="B87" s="534">
        <v>1078</v>
      </c>
    </row>
    <row r="88" spans="1:2" ht="14.25" customHeight="1">
      <c r="A88" s="517" t="s">
        <v>227</v>
      </c>
      <c r="B88" s="526">
        <v>4117</v>
      </c>
    </row>
    <row r="89" spans="1:2" ht="14.25" customHeight="1">
      <c r="A89" s="516" t="s">
        <v>199</v>
      </c>
      <c r="B89" s="534" t="s">
        <v>241</v>
      </c>
    </row>
    <row r="90" spans="1:2" ht="14.25" customHeight="1">
      <c r="A90" s="517" t="s">
        <v>228</v>
      </c>
      <c r="B90" s="526" t="s">
        <v>241</v>
      </c>
    </row>
    <row r="91" spans="1:2" ht="14.25" customHeight="1">
      <c r="A91" s="516" t="s">
        <v>74</v>
      </c>
      <c r="B91" s="534" t="s">
        <v>241</v>
      </c>
    </row>
    <row r="92" spans="1:2" ht="14.25" customHeight="1">
      <c r="A92" s="514" t="s">
        <v>75</v>
      </c>
      <c r="B92" s="526">
        <v>71</v>
      </c>
    </row>
    <row r="93" spans="1:2" ht="14.25" customHeight="1">
      <c r="A93" s="518" t="s">
        <v>76</v>
      </c>
      <c r="B93" s="519">
        <v>71</v>
      </c>
    </row>
    <row r="94" spans="1:2" ht="14.25" customHeight="1">
      <c r="A94" s="520" t="s">
        <v>77</v>
      </c>
      <c r="B94" s="521">
        <f>B83+B84+B85+B87+B88</f>
        <v>8907</v>
      </c>
    </row>
    <row r="95" spans="1:2" ht="14.25" customHeight="1">
      <c r="A95" s="522" t="s">
        <v>78</v>
      </c>
      <c r="B95" s="523">
        <f>SUM(B83:B92)</f>
        <v>8978</v>
      </c>
    </row>
    <row r="96" spans="1:2" ht="22.5" customHeight="1">
      <c r="A96" s="965" t="s">
        <v>229</v>
      </c>
      <c r="B96" s="965" t="s">
        <v>230</v>
      </c>
    </row>
    <row r="97" spans="1:3" ht="30" customHeight="1">
      <c r="A97" s="965" t="s">
        <v>231</v>
      </c>
      <c r="B97" s="965" t="s">
        <v>232</v>
      </c>
    </row>
    <row r="98" spans="1:3" ht="22.5" customHeight="1">
      <c r="A98" s="965" t="s">
        <v>233</v>
      </c>
      <c r="B98" s="965" t="s">
        <v>234</v>
      </c>
    </row>
    <row r="99" spans="1:3" ht="45" customHeight="1">
      <c r="A99" s="965" t="s">
        <v>235</v>
      </c>
      <c r="B99" s="965" t="s">
        <v>236</v>
      </c>
    </row>
    <row r="100" spans="1:3" ht="17.25" customHeight="1">
      <c r="A100" s="1019" t="s">
        <v>237</v>
      </c>
      <c r="B100" s="1019"/>
    </row>
    <row r="101" spans="1:3" ht="34.5" customHeight="1">
      <c r="A101" s="992" t="s">
        <v>205</v>
      </c>
      <c r="B101" s="992"/>
    </row>
    <row r="103" spans="1:3" ht="24" customHeight="1">
      <c r="A103" s="1015">
        <v>2021</v>
      </c>
      <c r="B103" s="1015"/>
    </row>
    <row r="104" spans="1:3" ht="14.25" customHeight="1">
      <c r="A104" s="128"/>
    </row>
    <row r="105" spans="1:3" ht="51" customHeight="1">
      <c r="A105" s="957" t="s">
        <v>242</v>
      </c>
      <c r="B105" s="957"/>
    </row>
    <row r="106" spans="1:3" ht="30" customHeight="1">
      <c r="A106" s="1018" t="s">
        <v>57</v>
      </c>
      <c r="B106" s="524" t="s">
        <v>193</v>
      </c>
    </row>
    <row r="107" spans="1:3" ht="14.25" customHeight="1">
      <c r="A107" s="1018"/>
      <c r="B107" s="525" t="s">
        <v>59</v>
      </c>
    </row>
    <row r="108" spans="1:3" ht="14.25" customHeight="1">
      <c r="A108" s="512" t="s">
        <v>60</v>
      </c>
      <c r="B108" s="513">
        <v>2658</v>
      </c>
      <c r="C108" s="140"/>
    </row>
    <row r="109" spans="1:3" ht="14.25" customHeight="1">
      <c r="A109" s="514" t="s">
        <v>61</v>
      </c>
      <c r="B109" s="515">
        <v>596</v>
      </c>
      <c r="C109" s="140"/>
    </row>
    <row r="110" spans="1:3" ht="14.25" customHeight="1">
      <c r="A110" s="516" t="s">
        <v>64</v>
      </c>
      <c r="B110" s="513">
        <v>52</v>
      </c>
      <c r="C110" s="140"/>
    </row>
    <row r="111" spans="1:3" ht="14.25" customHeight="1">
      <c r="A111" s="514" t="s">
        <v>225</v>
      </c>
      <c r="B111" s="526" t="s">
        <v>241</v>
      </c>
      <c r="C111" s="140"/>
    </row>
    <row r="112" spans="1:3" ht="14.25" customHeight="1">
      <c r="A112" s="516" t="s">
        <v>226</v>
      </c>
      <c r="B112" s="534" t="s">
        <v>241</v>
      </c>
      <c r="C112" s="140"/>
    </row>
    <row r="113" spans="1:3" ht="14.25" customHeight="1">
      <c r="A113" s="517" t="s">
        <v>227</v>
      </c>
      <c r="B113" s="526">
        <v>3121</v>
      </c>
      <c r="C113" s="140"/>
    </row>
    <row r="114" spans="1:3" ht="14.25" customHeight="1">
      <c r="A114" s="516" t="s">
        <v>199</v>
      </c>
      <c r="B114" s="534" t="s">
        <v>241</v>
      </c>
      <c r="C114" s="140"/>
    </row>
    <row r="115" spans="1:3" ht="14.25" customHeight="1">
      <c r="A115" s="517" t="s">
        <v>228</v>
      </c>
      <c r="B115" s="526" t="s">
        <v>241</v>
      </c>
      <c r="C115" s="140"/>
    </row>
    <row r="116" spans="1:3" ht="14.25" customHeight="1">
      <c r="A116" s="516" t="s">
        <v>74</v>
      </c>
      <c r="B116" s="534" t="s">
        <v>241</v>
      </c>
      <c r="C116" s="140"/>
    </row>
    <row r="117" spans="1:3" ht="14.25" customHeight="1">
      <c r="A117" s="514" t="s">
        <v>75</v>
      </c>
      <c r="B117" s="526">
        <v>40</v>
      </c>
      <c r="C117" s="140"/>
    </row>
    <row r="118" spans="1:3" ht="14.25" customHeight="1">
      <c r="A118" s="518" t="s">
        <v>76</v>
      </c>
      <c r="B118" s="519">
        <f>B108+B109+B110+B113</f>
        <v>6427</v>
      </c>
      <c r="C118" s="140"/>
    </row>
    <row r="119" spans="1:3" ht="14.25" customHeight="1">
      <c r="A119" s="520" t="s">
        <v>77</v>
      </c>
      <c r="B119" s="521">
        <f>B117</f>
        <v>40</v>
      </c>
      <c r="C119" s="140"/>
    </row>
    <row r="120" spans="1:3" ht="14.25" customHeight="1">
      <c r="A120" s="522" t="s">
        <v>78</v>
      </c>
      <c r="B120" s="523">
        <f>SUM(B118:B119)</f>
        <v>6467</v>
      </c>
      <c r="C120" s="140"/>
    </row>
    <row r="121" spans="1:3" ht="22.5" customHeight="1">
      <c r="A121" s="965" t="s">
        <v>229</v>
      </c>
      <c r="B121" s="965" t="s">
        <v>230</v>
      </c>
    </row>
    <row r="122" spans="1:3" ht="22.5" customHeight="1">
      <c r="A122" s="965" t="s">
        <v>243</v>
      </c>
      <c r="B122" s="965" t="s">
        <v>232</v>
      </c>
    </row>
    <row r="123" spans="1:3" ht="22.5" customHeight="1">
      <c r="A123" s="965" t="s">
        <v>233</v>
      </c>
      <c r="B123" s="965" t="s">
        <v>234</v>
      </c>
    </row>
    <row r="124" spans="1:3" ht="45" customHeight="1">
      <c r="A124" s="965" t="s">
        <v>235</v>
      </c>
      <c r="B124" s="965" t="s">
        <v>236</v>
      </c>
    </row>
    <row r="125" spans="1:3" ht="17.25" customHeight="1">
      <c r="A125" s="1019" t="s">
        <v>237</v>
      </c>
      <c r="B125" s="1019"/>
    </row>
    <row r="126" spans="1:3" ht="33.75" customHeight="1">
      <c r="A126" s="992" t="s">
        <v>211</v>
      </c>
      <c r="B126" s="992"/>
    </row>
    <row r="128" spans="1:3" ht="24" customHeight="1">
      <c r="A128" s="1015">
        <v>2020</v>
      </c>
      <c r="B128" s="1015"/>
    </row>
    <row r="129" spans="1:2" ht="14.25" customHeight="1">
      <c r="A129" s="128"/>
    </row>
    <row r="130" spans="1:2" ht="51" customHeight="1">
      <c r="A130" s="957" t="s">
        <v>244</v>
      </c>
      <c r="B130" s="957"/>
    </row>
    <row r="131" spans="1:2" ht="30" customHeight="1">
      <c r="A131" s="1018" t="s">
        <v>57</v>
      </c>
      <c r="B131" s="524" t="s">
        <v>193</v>
      </c>
    </row>
    <row r="132" spans="1:2" ht="14.25" customHeight="1">
      <c r="A132" s="1018"/>
      <c r="B132" s="525" t="s">
        <v>59</v>
      </c>
    </row>
    <row r="133" spans="1:2" ht="14.25" customHeight="1">
      <c r="A133" s="512" t="s">
        <v>60</v>
      </c>
      <c r="B133" s="513">
        <v>2339</v>
      </c>
    </row>
    <row r="134" spans="1:2" ht="14.25" customHeight="1">
      <c r="A134" s="514" t="s">
        <v>61</v>
      </c>
      <c r="B134" s="515">
        <v>484</v>
      </c>
    </row>
    <row r="135" spans="1:2" ht="14.25" customHeight="1">
      <c r="A135" s="516" t="s">
        <v>64</v>
      </c>
      <c r="B135" s="513">
        <v>52</v>
      </c>
    </row>
    <row r="136" spans="1:2" ht="14.25" customHeight="1">
      <c r="A136" s="514" t="s">
        <v>225</v>
      </c>
      <c r="B136" s="515">
        <v>55</v>
      </c>
    </row>
    <row r="137" spans="1:2" ht="14.25" customHeight="1">
      <c r="A137" s="516" t="s">
        <v>226</v>
      </c>
      <c r="B137" s="534" t="s">
        <v>241</v>
      </c>
    </row>
    <row r="138" spans="1:2" ht="14.25" customHeight="1">
      <c r="A138" s="517" t="s">
        <v>227</v>
      </c>
      <c r="B138" s="515">
        <v>2147</v>
      </c>
    </row>
    <row r="139" spans="1:2" ht="14.25" customHeight="1">
      <c r="A139" s="516" t="s">
        <v>245</v>
      </c>
      <c r="B139" s="534" t="s">
        <v>241</v>
      </c>
    </row>
    <row r="140" spans="1:2" ht="14.25" customHeight="1">
      <c r="A140" s="517" t="s">
        <v>73</v>
      </c>
      <c r="B140" s="515">
        <v>65</v>
      </c>
    </row>
    <row r="141" spans="1:2" ht="14.25" customHeight="1">
      <c r="A141" s="516" t="s">
        <v>246</v>
      </c>
      <c r="B141" s="513">
        <v>24</v>
      </c>
    </row>
    <row r="142" spans="1:2" ht="14.25" customHeight="1">
      <c r="A142" s="514" t="s">
        <v>75</v>
      </c>
      <c r="B142" s="515">
        <v>60</v>
      </c>
    </row>
    <row r="143" spans="1:2" ht="14.25" customHeight="1">
      <c r="A143" s="518" t="s">
        <v>76</v>
      </c>
      <c r="B143" s="519">
        <v>5101</v>
      </c>
    </row>
    <row r="144" spans="1:2" ht="14.25" customHeight="1">
      <c r="A144" s="520" t="s">
        <v>77</v>
      </c>
      <c r="B144" s="521">
        <v>125</v>
      </c>
    </row>
    <row r="145" spans="1:2" ht="14.25" customHeight="1">
      <c r="A145" s="522" t="s">
        <v>78</v>
      </c>
      <c r="B145" s="523">
        <v>5226</v>
      </c>
    </row>
    <row r="146" spans="1:2" ht="22.5" customHeight="1">
      <c r="A146" s="1016" t="s">
        <v>247</v>
      </c>
      <c r="B146" s="1016" t="s">
        <v>248</v>
      </c>
    </row>
    <row r="147" spans="1:2" ht="22.5" customHeight="1">
      <c r="A147" s="1016" t="s">
        <v>249</v>
      </c>
      <c r="B147" s="1016" t="s">
        <v>232</v>
      </c>
    </row>
    <row r="148" spans="1:2" ht="22.5" customHeight="1">
      <c r="A148" s="1016" t="s">
        <v>250</v>
      </c>
      <c r="B148" s="1016" t="s">
        <v>234</v>
      </c>
    </row>
    <row r="149" spans="1:2" ht="22.5" customHeight="1">
      <c r="A149" s="1016" t="s">
        <v>251</v>
      </c>
      <c r="B149" s="1016" t="s">
        <v>230</v>
      </c>
    </row>
    <row r="150" spans="1:2" ht="22.5" customHeight="1">
      <c r="A150" s="1016" t="s">
        <v>252</v>
      </c>
      <c r="B150" s="1016" t="s">
        <v>236</v>
      </c>
    </row>
    <row r="151" spans="1:2" ht="16.5" customHeight="1">
      <c r="A151" s="992" t="s">
        <v>237</v>
      </c>
      <c r="B151" s="992"/>
    </row>
    <row r="152" spans="1:2" ht="33.75" customHeight="1">
      <c r="A152" s="992" t="s">
        <v>217</v>
      </c>
      <c r="B152" s="992"/>
    </row>
  </sheetData>
  <mergeCells count="55">
    <mergeCell ref="A3:B3"/>
    <mergeCell ref="A5:B5"/>
    <mergeCell ref="A6:A7"/>
    <mergeCell ref="A21:B21"/>
    <mergeCell ref="A22:B22"/>
    <mergeCell ref="A23:B23"/>
    <mergeCell ref="A24:B24"/>
    <mergeCell ref="A25:B25"/>
    <mergeCell ref="A26:B26"/>
    <mergeCell ref="A28:B28"/>
    <mergeCell ref="A30:B30"/>
    <mergeCell ref="A31:A32"/>
    <mergeCell ref="A46:B46"/>
    <mergeCell ref="A47:B47"/>
    <mergeCell ref="A48:B48"/>
    <mergeCell ref="A49:B49"/>
    <mergeCell ref="A50:B50"/>
    <mergeCell ref="A51:B51"/>
    <mergeCell ref="A53:B53"/>
    <mergeCell ref="A55:B55"/>
    <mergeCell ref="A56:A57"/>
    <mergeCell ref="A71:B71"/>
    <mergeCell ref="A72:B72"/>
    <mergeCell ref="A73:B73"/>
    <mergeCell ref="A74:B74"/>
    <mergeCell ref="A75:B75"/>
    <mergeCell ref="A76:B76"/>
    <mergeCell ref="A78:B78"/>
    <mergeCell ref="A80:B80"/>
    <mergeCell ref="A81:A82"/>
    <mergeCell ref="A96:B96"/>
    <mergeCell ref="A97:B97"/>
    <mergeCell ref="A98:B98"/>
    <mergeCell ref="A99:B99"/>
    <mergeCell ref="A100:B100"/>
    <mergeCell ref="A101:B101"/>
    <mergeCell ref="A103:B103"/>
    <mergeCell ref="A105:B105"/>
    <mergeCell ref="A106:A107"/>
    <mergeCell ref="A121:B121"/>
    <mergeCell ref="A122:B122"/>
    <mergeCell ref="A123:B123"/>
    <mergeCell ref="A124:B124"/>
    <mergeCell ref="A125:B125"/>
    <mergeCell ref="A126:B126"/>
    <mergeCell ref="A128:B128"/>
    <mergeCell ref="A130:B130"/>
    <mergeCell ref="A131:A132"/>
    <mergeCell ref="A146:B146"/>
    <mergeCell ref="A147:B147"/>
    <mergeCell ref="A148:B148"/>
    <mergeCell ref="A149:B149"/>
    <mergeCell ref="A150:B150"/>
    <mergeCell ref="A151:B151"/>
    <mergeCell ref="A152:B152"/>
  </mergeCells>
  <hyperlinks>
    <hyperlink ref="A1" location="Inhalt!A9" display="Zurück zum Inhalt" xr:uid="{00000000-0004-0000-0900-000000000000}"/>
  </hyperlink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9"/>
  <sheetViews>
    <sheetView showGridLines="0" zoomScale="80" zoomScaleNormal="80" workbookViewId="0"/>
  </sheetViews>
  <sheetFormatPr baseColWidth="10" defaultColWidth="11" defaultRowHeight="14.25" customHeight="1"/>
  <cols>
    <col min="1" max="1" width="23.5" style="106" customWidth="1"/>
    <col min="2" max="8" width="11.08203125" style="106" customWidth="1"/>
    <col min="9" max="16384" width="11" style="106"/>
  </cols>
  <sheetData>
    <row r="1" spans="1:10" ht="14.25" customHeight="1">
      <c r="A1" s="107" t="s">
        <v>55</v>
      </c>
    </row>
    <row r="2" spans="1:10" ht="14.25" customHeight="1">
      <c r="A2" s="108"/>
    </row>
    <row r="3" spans="1:10" customFormat="1" ht="23.5">
      <c r="A3" s="1015">
        <v>2025</v>
      </c>
      <c r="B3" s="1015"/>
      <c r="C3" s="1015"/>
      <c r="D3" s="1015"/>
      <c r="E3" s="1015"/>
      <c r="F3" s="1015"/>
      <c r="G3" s="1015"/>
      <c r="H3" s="1015"/>
    </row>
    <row r="4" spans="1:10" customFormat="1" ht="14.5">
      <c r="A4" s="141"/>
      <c r="B4" s="109"/>
      <c r="C4" s="109"/>
      <c r="D4" s="109"/>
      <c r="E4" s="109"/>
      <c r="F4" s="109"/>
      <c r="G4" s="109"/>
      <c r="H4" s="109"/>
    </row>
    <row r="5" spans="1:10" customFormat="1" ht="29.25" customHeight="1">
      <c r="A5" s="1029" t="s">
        <v>253</v>
      </c>
      <c r="B5" s="1029"/>
      <c r="C5" s="1029"/>
      <c r="D5" s="1029"/>
      <c r="E5" s="1029"/>
      <c r="F5" s="1029"/>
      <c r="G5" s="1029"/>
      <c r="H5" s="1029"/>
    </row>
    <row r="6" spans="1:10" customFormat="1" ht="14.5">
      <c r="A6" s="1030" t="s">
        <v>57</v>
      </c>
      <c r="B6" s="1031" t="s">
        <v>58</v>
      </c>
      <c r="C6" s="1032" t="s">
        <v>96</v>
      </c>
      <c r="D6" s="1032"/>
      <c r="E6" s="1032"/>
      <c r="F6" s="1032"/>
      <c r="G6" s="1032"/>
      <c r="H6" s="1032"/>
    </row>
    <row r="7" spans="1:10" customFormat="1" ht="17.25" customHeight="1">
      <c r="A7" s="1030"/>
      <c r="B7" s="1031"/>
      <c r="C7" s="1033" t="s">
        <v>254</v>
      </c>
      <c r="D7" s="1033"/>
      <c r="E7" s="1034" t="s">
        <v>255</v>
      </c>
      <c r="F7" s="1034"/>
      <c r="G7" s="1035" t="s">
        <v>256</v>
      </c>
      <c r="H7" s="1035"/>
      <c r="I7" s="741"/>
    </row>
    <row r="8" spans="1:10" customFormat="1" ht="15" thickBot="1">
      <c r="A8" s="1030"/>
      <c r="B8" s="537" t="s">
        <v>59</v>
      </c>
      <c r="C8" s="538" t="s">
        <v>59</v>
      </c>
      <c r="D8" s="539" t="s">
        <v>99</v>
      </c>
      <c r="E8" s="540" t="s">
        <v>59</v>
      </c>
      <c r="F8" s="541" t="s">
        <v>99</v>
      </c>
      <c r="G8" s="542" t="s">
        <v>59</v>
      </c>
      <c r="H8" s="543" t="s">
        <v>99</v>
      </c>
    </row>
    <row r="9" spans="1:10" customFormat="1" ht="14">
      <c r="A9" s="147" t="s">
        <v>60</v>
      </c>
      <c r="B9" s="544">
        <v>4789</v>
      </c>
      <c r="C9" s="545">
        <v>2057</v>
      </c>
      <c r="D9" s="546">
        <f t="shared" ref="D9:D27" si="0">C9/B9*100</f>
        <v>42.952599707663396</v>
      </c>
      <c r="E9" s="545">
        <v>2683</v>
      </c>
      <c r="F9" s="546">
        <f>E9/B9*100</f>
        <v>56.024222175819581</v>
      </c>
      <c r="G9" s="545">
        <v>49</v>
      </c>
      <c r="H9" s="547">
        <f t="shared" ref="H9:H27" si="1">G9/B9*100</f>
        <v>1.0231781165170182</v>
      </c>
      <c r="I9" s="763"/>
    </row>
    <row r="10" spans="1:10" customFormat="1" ht="14">
      <c r="A10" s="153" t="s">
        <v>61</v>
      </c>
      <c r="B10" s="548">
        <v>4570</v>
      </c>
      <c r="C10" s="549">
        <v>3746</v>
      </c>
      <c r="D10" s="550">
        <f t="shared" si="0"/>
        <v>81.969365426695845</v>
      </c>
      <c r="E10" s="549">
        <v>719</v>
      </c>
      <c r="F10" s="550">
        <f>E10/B10*100</f>
        <v>15.73304157549234</v>
      </c>
      <c r="G10" s="549">
        <v>105</v>
      </c>
      <c r="H10" s="551">
        <f t="shared" si="1"/>
        <v>2.2975929978118161</v>
      </c>
      <c r="I10" s="763"/>
    </row>
    <row r="11" spans="1:10" customFormat="1" ht="14">
      <c r="A11" s="159" t="s">
        <v>62</v>
      </c>
      <c r="B11" s="552">
        <v>2955</v>
      </c>
      <c r="C11" s="553">
        <v>751</v>
      </c>
      <c r="D11" s="554">
        <f t="shared" si="0"/>
        <v>25.414551607445006</v>
      </c>
      <c r="E11" s="553">
        <v>0</v>
      </c>
      <c r="F11" s="554">
        <f>E11/B11*100</f>
        <v>0</v>
      </c>
      <c r="G11" s="553"/>
      <c r="H11" s="555">
        <f t="shared" si="1"/>
        <v>0</v>
      </c>
      <c r="I11" s="763"/>
    </row>
    <row r="12" spans="1:10" customFormat="1" ht="14">
      <c r="A12" s="153" t="s">
        <v>63</v>
      </c>
      <c r="B12" s="548">
        <v>1414</v>
      </c>
      <c r="C12" s="549">
        <v>895</v>
      </c>
      <c r="D12" s="550">
        <f t="shared" si="0"/>
        <v>63.295615275813297</v>
      </c>
      <c r="E12" s="549">
        <v>0</v>
      </c>
      <c r="F12" s="550">
        <f>E12/B12*100</f>
        <v>0</v>
      </c>
      <c r="G12" s="549">
        <v>519</v>
      </c>
      <c r="H12" s="551">
        <f t="shared" si="1"/>
        <v>36.704384724186703</v>
      </c>
      <c r="I12" s="763"/>
    </row>
    <row r="13" spans="1:10" customFormat="1" ht="14">
      <c r="A13" s="159" t="s">
        <v>64</v>
      </c>
      <c r="B13" s="552">
        <v>463</v>
      </c>
      <c r="C13" s="553">
        <v>319</v>
      </c>
      <c r="D13" s="554">
        <f t="shared" si="0"/>
        <v>68.898488120950319</v>
      </c>
      <c r="E13" s="553">
        <v>71</v>
      </c>
      <c r="F13" s="554">
        <f>E13/B13*100</f>
        <v>15.334773218142548</v>
      </c>
      <c r="G13" s="553">
        <v>73</v>
      </c>
      <c r="H13" s="555">
        <f t="shared" si="1"/>
        <v>15.766738660907128</v>
      </c>
      <c r="I13" s="763"/>
      <c r="J13" s="863"/>
    </row>
    <row r="14" spans="1:10" customFormat="1" ht="14">
      <c r="A14" s="153" t="s">
        <v>65</v>
      </c>
      <c r="B14" s="548">
        <v>778</v>
      </c>
      <c r="C14" s="549">
        <v>541</v>
      </c>
      <c r="D14" s="550">
        <f t="shared" si="0"/>
        <v>69.537275064267362</v>
      </c>
      <c r="E14" s="213" t="s">
        <v>204</v>
      </c>
      <c r="F14" s="556" t="s">
        <v>204</v>
      </c>
      <c r="G14" s="549"/>
      <c r="H14" s="551">
        <f t="shared" si="1"/>
        <v>0</v>
      </c>
      <c r="I14" s="763"/>
    </row>
    <row r="15" spans="1:10" customFormat="1" ht="14">
      <c r="A15" s="159" t="s">
        <v>257</v>
      </c>
      <c r="B15" s="552">
        <v>2345</v>
      </c>
      <c r="C15" s="553">
        <v>1300</v>
      </c>
      <c r="D15" s="554">
        <f t="shared" si="0"/>
        <v>55.437100213219615</v>
      </c>
      <c r="E15" s="553">
        <v>943</v>
      </c>
      <c r="F15" s="557">
        <f>E15/B15*100</f>
        <v>40.21321961620469</v>
      </c>
      <c r="G15" s="553">
        <v>102</v>
      </c>
      <c r="H15" s="555">
        <f t="shared" si="1"/>
        <v>4.3496801705756925</v>
      </c>
      <c r="I15" s="763"/>
    </row>
    <row r="16" spans="1:10" customFormat="1" ht="14">
      <c r="A16" s="153" t="s">
        <v>67</v>
      </c>
      <c r="B16" s="548">
        <v>435</v>
      </c>
      <c r="C16" s="549">
        <v>422</v>
      </c>
      <c r="D16" s="550">
        <f t="shared" si="0"/>
        <v>97.011494252873561</v>
      </c>
      <c r="E16" s="549">
        <v>0</v>
      </c>
      <c r="F16" s="550">
        <f>E16/B16*100</f>
        <v>0</v>
      </c>
      <c r="G16" s="549"/>
      <c r="H16" s="551">
        <f t="shared" si="1"/>
        <v>0</v>
      </c>
      <c r="I16" s="763"/>
    </row>
    <row r="17" spans="1:10" customFormat="1" ht="14">
      <c r="A17" s="159" t="s">
        <v>68</v>
      </c>
      <c r="B17" s="552">
        <v>3012</v>
      </c>
      <c r="C17" s="553">
        <v>2443</v>
      </c>
      <c r="D17" s="554">
        <f t="shared" si="0"/>
        <v>81.108897742363865</v>
      </c>
      <c r="E17" s="553">
        <v>0</v>
      </c>
      <c r="F17" s="554">
        <f>E17/B17*100</f>
        <v>0</v>
      </c>
      <c r="G17" s="553">
        <v>569</v>
      </c>
      <c r="H17" s="555">
        <f t="shared" si="1"/>
        <v>18.89110225763612</v>
      </c>
      <c r="I17" s="763"/>
    </row>
    <row r="18" spans="1:10" customFormat="1" ht="14">
      <c r="A18" s="153" t="s">
        <v>258</v>
      </c>
      <c r="B18" s="548">
        <v>8176</v>
      </c>
      <c r="C18" s="549">
        <v>3823</v>
      </c>
      <c r="D18" s="550">
        <f t="shared" si="0"/>
        <v>46.75880626223092</v>
      </c>
      <c r="E18" s="549">
        <v>4353</v>
      </c>
      <c r="F18" s="550">
        <f>E18/B18*100</f>
        <v>53.24119373776908</v>
      </c>
      <c r="G18" s="549"/>
      <c r="H18" s="551">
        <f t="shared" si="1"/>
        <v>0</v>
      </c>
      <c r="I18" s="763"/>
    </row>
    <row r="19" spans="1:10" customFormat="1" ht="14">
      <c r="A19" s="159" t="s">
        <v>70</v>
      </c>
      <c r="B19" s="552">
        <v>1977</v>
      </c>
      <c r="C19" s="553">
        <v>852</v>
      </c>
      <c r="D19" s="554">
        <f t="shared" si="0"/>
        <v>43.095599393019732</v>
      </c>
      <c r="E19" s="553"/>
      <c r="F19" s="554">
        <f>E19/B19*100</f>
        <v>0</v>
      </c>
      <c r="G19" s="553">
        <v>1125</v>
      </c>
      <c r="H19" s="555">
        <f t="shared" si="1"/>
        <v>56.904400606980275</v>
      </c>
      <c r="I19" s="763"/>
    </row>
    <row r="20" spans="1:10" customFormat="1" ht="14">
      <c r="A20" s="153" t="s">
        <v>259</v>
      </c>
      <c r="B20" s="548">
        <v>346</v>
      </c>
      <c r="C20" s="549">
        <v>346</v>
      </c>
      <c r="D20" s="550">
        <f t="shared" si="0"/>
        <v>100</v>
      </c>
      <c r="E20" s="213" t="s">
        <v>204</v>
      </c>
      <c r="F20" s="556" t="s">
        <v>204</v>
      </c>
      <c r="G20" s="213"/>
      <c r="H20" s="558">
        <f t="shared" si="1"/>
        <v>0</v>
      </c>
      <c r="I20" s="763"/>
    </row>
    <row r="21" spans="1:10" customFormat="1" ht="14">
      <c r="A21" s="159" t="s">
        <v>72</v>
      </c>
      <c r="B21" s="552">
        <v>2381</v>
      </c>
      <c r="C21" s="553">
        <v>1934</v>
      </c>
      <c r="D21" s="554">
        <f t="shared" si="0"/>
        <v>81.22637547249056</v>
      </c>
      <c r="E21" s="553"/>
      <c r="F21" s="554">
        <f t="shared" ref="F21:F27" si="2">E21/B21*100</f>
        <v>0</v>
      </c>
      <c r="G21" s="553">
        <v>447</v>
      </c>
      <c r="H21" s="555">
        <f t="shared" si="1"/>
        <v>18.773624527509451</v>
      </c>
      <c r="I21" s="763"/>
    </row>
    <row r="22" spans="1:10" customFormat="1" ht="14">
      <c r="A22" s="153" t="s">
        <v>73</v>
      </c>
      <c r="B22" s="548">
        <v>1164</v>
      </c>
      <c r="C22" s="549">
        <v>1014</v>
      </c>
      <c r="D22" s="550">
        <f t="shared" si="0"/>
        <v>87.113402061855666</v>
      </c>
      <c r="E22" s="535"/>
      <c r="F22" s="556">
        <f t="shared" si="2"/>
        <v>0</v>
      </c>
      <c r="G22" s="549">
        <v>150</v>
      </c>
      <c r="H22" s="551">
        <f t="shared" si="1"/>
        <v>12.886597938144329</v>
      </c>
      <c r="I22" s="763"/>
    </row>
    <row r="23" spans="1:10" customFormat="1" ht="14">
      <c r="A23" s="159" t="s">
        <v>74</v>
      </c>
      <c r="B23" s="552">
        <v>1263</v>
      </c>
      <c r="C23" s="553">
        <v>1017</v>
      </c>
      <c r="D23" s="554">
        <f t="shared" si="0"/>
        <v>80.52256532066508</v>
      </c>
      <c r="E23" s="536">
        <v>159</v>
      </c>
      <c r="F23" s="557">
        <f t="shared" si="2"/>
        <v>12.589073634204276</v>
      </c>
      <c r="G23" s="553">
        <v>87</v>
      </c>
      <c r="H23" s="555">
        <f t="shared" si="1"/>
        <v>6.8883610451306403</v>
      </c>
      <c r="I23" s="763"/>
    </row>
    <row r="24" spans="1:10" customFormat="1" ht="14.5" thickBot="1">
      <c r="A24" s="153" t="s">
        <v>75</v>
      </c>
      <c r="B24" s="559">
        <v>844</v>
      </c>
      <c r="C24" s="560">
        <v>788</v>
      </c>
      <c r="D24" s="550">
        <f t="shared" si="0"/>
        <v>93.36492890995261</v>
      </c>
      <c r="E24" s="560">
        <v>15</v>
      </c>
      <c r="F24" s="550">
        <f t="shared" si="2"/>
        <v>1.7772511848341233</v>
      </c>
      <c r="G24" s="560">
        <v>41</v>
      </c>
      <c r="H24" s="551">
        <f>G24/B24*100</f>
        <v>4.8578199052132707</v>
      </c>
      <c r="I24" s="763"/>
    </row>
    <row r="25" spans="1:10" customFormat="1" ht="14">
      <c r="A25" s="163" t="s">
        <v>76</v>
      </c>
      <c r="B25" s="561">
        <f>B27-B26</f>
        <v>27719</v>
      </c>
      <c r="C25" s="867">
        <f>C27-C26</f>
        <v>16444</v>
      </c>
      <c r="D25" s="865">
        <f t="shared" si="0"/>
        <v>59.323929434683784</v>
      </c>
      <c r="E25" s="867">
        <f>E27-E26</f>
        <v>8928</v>
      </c>
      <c r="F25" s="865">
        <f t="shared" si="2"/>
        <v>32.208954146975003</v>
      </c>
      <c r="G25" s="867">
        <f>G27-G26</f>
        <v>2110</v>
      </c>
      <c r="H25" s="869">
        <f>G25/B25*100</f>
        <v>7.6121072188751402</v>
      </c>
      <c r="I25" s="763"/>
    </row>
    <row r="26" spans="1:10" customFormat="1" ht="14">
      <c r="A26" s="169" t="s">
        <v>77</v>
      </c>
      <c r="B26" s="565">
        <f>B11+B12+B16+B21+B22+B24</f>
        <v>9193</v>
      </c>
      <c r="C26" s="868">
        <f>C11+C12+C16+C21+C22+C24</f>
        <v>5804</v>
      </c>
      <c r="D26" s="866">
        <f t="shared" si="0"/>
        <v>63.134994017186983</v>
      </c>
      <c r="E26" s="868">
        <f>E11+E12+E16+E21+E22+E24</f>
        <v>15</v>
      </c>
      <c r="F26" s="866">
        <f t="shared" si="2"/>
        <v>0.16316762754269551</v>
      </c>
      <c r="G26" s="868">
        <f>G11+G12+G16+G21+G22+G24</f>
        <v>1157</v>
      </c>
      <c r="H26" s="870">
        <f t="shared" si="1"/>
        <v>12.585663004459915</v>
      </c>
      <c r="I26" s="763"/>
    </row>
    <row r="27" spans="1:10" customFormat="1" ht="14">
      <c r="A27" s="175" t="s">
        <v>78</v>
      </c>
      <c r="B27" s="569">
        <v>36912</v>
      </c>
      <c r="C27" s="570">
        <v>22248</v>
      </c>
      <c r="D27" s="571">
        <f t="shared" si="0"/>
        <v>60.273081924577376</v>
      </c>
      <c r="E27" s="570">
        <v>8943</v>
      </c>
      <c r="F27" s="571">
        <f t="shared" si="2"/>
        <v>24.227893368010402</v>
      </c>
      <c r="G27" s="570">
        <v>3267</v>
      </c>
      <c r="H27" s="572">
        <f t="shared" si="1"/>
        <v>8.8507802340702213</v>
      </c>
      <c r="I27" s="763"/>
      <c r="J27" s="863"/>
    </row>
    <row r="28" spans="1:10" customFormat="1" ht="15" customHeight="1">
      <c r="A28" s="965" t="s">
        <v>260</v>
      </c>
      <c r="B28" s="965"/>
      <c r="C28" s="965"/>
      <c r="D28" s="965"/>
      <c r="E28" s="965"/>
      <c r="F28" s="965"/>
      <c r="G28" s="965"/>
      <c r="H28" s="965"/>
    </row>
    <row r="29" spans="1:10" customFormat="1" ht="15" customHeight="1">
      <c r="A29" s="965" t="s">
        <v>261</v>
      </c>
      <c r="B29" s="965"/>
      <c r="C29" s="965"/>
      <c r="D29" s="965"/>
      <c r="E29" s="965"/>
      <c r="F29" s="965"/>
      <c r="G29" s="965"/>
      <c r="H29" s="965"/>
    </row>
    <row r="30" spans="1:10" customFormat="1" ht="15" customHeight="1">
      <c r="A30" s="965" t="s">
        <v>262</v>
      </c>
      <c r="B30" s="965"/>
      <c r="C30" s="965"/>
      <c r="D30" s="965"/>
      <c r="E30" s="965"/>
      <c r="F30" s="965"/>
      <c r="G30" s="965"/>
      <c r="H30" s="965"/>
    </row>
    <row r="31" spans="1:10" customFormat="1" ht="15" customHeight="1">
      <c r="A31" s="1019" t="s">
        <v>237</v>
      </c>
      <c r="B31" s="1019"/>
      <c r="C31" s="1019"/>
      <c r="D31" s="1019"/>
      <c r="E31" s="1019"/>
      <c r="F31" s="1019"/>
      <c r="G31" s="1019"/>
      <c r="H31" s="1019"/>
    </row>
    <row r="32" spans="1:10" customFormat="1" ht="14.25" customHeight="1">
      <c r="A32" s="992" t="s">
        <v>263</v>
      </c>
      <c r="B32" s="992"/>
      <c r="C32" s="992"/>
      <c r="D32" s="992"/>
      <c r="E32" s="992"/>
      <c r="F32" s="992"/>
      <c r="G32" s="992"/>
      <c r="H32" s="992"/>
    </row>
    <row r="33" spans="1:8" ht="14.25" customHeight="1">
      <c r="A33" s="108"/>
    </row>
    <row r="34" spans="1:8" s="109" customFormat="1" ht="23.5">
      <c r="A34" s="1020">
        <v>2024</v>
      </c>
      <c r="B34" s="1020"/>
      <c r="C34" s="1020"/>
      <c r="D34" s="1020"/>
      <c r="E34" s="1020"/>
      <c r="F34" s="1020"/>
      <c r="G34" s="1020"/>
      <c r="H34" s="1020"/>
    </row>
    <row r="35" spans="1:8" s="109" customFormat="1" ht="13.5" customHeight="1">
      <c r="A35" s="573"/>
      <c r="B35" s="573"/>
      <c r="C35" s="573"/>
      <c r="D35" s="573"/>
      <c r="E35" s="573"/>
      <c r="F35" s="573"/>
      <c r="G35" s="573"/>
      <c r="H35" s="573"/>
    </row>
    <row r="36" spans="1:8" s="109" customFormat="1" ht="14.25" customHeight="1">
      <c r="A36" s="1028" t="s">
        <v>264</v>
      </c>
      <c r="B36" s="1028"/>
      <c r="C36" s="1028"/>
      <c r="D36" s="1028"/>
      <c r="E36" s="1028"/>
      <c r="F36" s="1028"/>
      <c r="G36" s="1028"/>
      <c r="H36" s="1028"/>
    </row>
    <row r="37" spans="1:8" s="109" customFormat="1" ht="18.75" customHeight="1">
      <c r="A37" s="1028"/>
      <c r="B37" s="1028"/>
      <c r="C37" s="1028"/>
      <c r="D37" s="1028"/>
      <c r="E37" s="1028"/>
      <c r="F37" s="1028"/>
      <c r="G37" s="1028"/>
      <c r="H37" s="1028"/>
    </row>
    <row r="38" spans="1:8" s="109" customFormat="1" ht="14.5">
      <c r="A38" s="1022" t="s">
        <v>57</v>
      </c>
      <c r="B38" s="1023" t="s">
        <v>58</v>
      </c>
      <c r="C38" s="1024" t="s">
        <v>96</v>
      </c>
      <c r="D38" s="1024"/>
      <c r="E38" s="1024"/>
      <c r="F38" s="1024"/>
      <c r="G38" s="1024"/>
      <c r="H38" s="1024"/>
    </row>
    <row r="39" spans="1:8" s="109" customFormat="1" ht="17.25" customHeight="1">
      <c r="A39" s="1022"/>
      <c r="B39" s="1023"/>
      <c r="C39" s="1025" t="s">
        <v>254</v>
      </c>
      <c r="D39" s="1025"/>
      <c r="E39" s="1026" t="s">
        <v>255</v>
      </c>
      <c r="F39" s="1026"/>
      <c r="G39" s="1027" t="s">
        <v>256</v>
      </c>
      <c r="H39" s="1027"/>
    </row>
    <row r="40" spans="1:8" s="109" customFormat="1" ht="14.5">
      <c r="A40" s="1022"/>
      <c r="B40" s="574" t="s">
        <v>59</v>
      </c>
      <c r="C40" s="575" t="s">
        <v>59</v>
      </c>
      <c r="D40" s="576" t="s">
        <v>99</v>
      </c>
      <c r="E40" s="577" t="s">
        <v>59</v>
      </c>
      <c r="F40" s="578" t="s">
        <v>99</v>
      </c>
      <c r="G40" s="579" t="s">
        <v>59</v>
      </c>
      <c r="H40" s="580" t="s">
        <v>99</v>
      </c>
    </row>
    <row r="41" spans="1:8" s="109" customFormat="1" ht="14.5">
      <c r="A41" s="147" t="s">
        <v>60</v>
      </c>
      <c r="B41" s="544">
        <v>4818</v>
      </c>
      <c r="C41" s="545">
        <v>2047</v>
      </c>
      <c r="D41" s="546">
        <f t="shared" ref="D41:D59" si="3">C41/B41*100</f>
        <v>42.486508924865092</v>
      </c>
      <c r="E41" s="545">
        <v>2705</v>
      </c>
      <c r="F41" s="546">
        <f>E41/B41*100</f>
        <v>56.143628061436281</v>
      </c>
      <c r="G41" s="545">
        <v>66</v>
      </c>
      <c r="H41" s="547">
        <f t="shared" ref="H41:H59" si="4">G41/B41*100</f>
        <v>1.3698630136986301</v>
      </c>
    </row>
    <row r="42" spans="1:8" s="109" customFormat="1" ht="14.5">
      <c r="A42" s="153" t="s">
        <v>61</v>
      </c>
      <c r="B42" s="548">
        <v>4508</v>
      </c>
      <c r="C42" s="549">
        <v>3633</v>
      </c>
      <c r="D42" s="550">
        <f t="shared" si="3"/>
        <v>80.590062111801245</v>
      </c>
      <c r="E42" s="549">
        <v>810</v>
      </c>
      <c r="F42" s="550">
        <f>E42/B42*100</f>
        <v>17.968056787932564</v>
      </c>
      <c r="G42" s="549">
        <v>65</v>
      </c>
      <c r="H42" s="551">
        <f t="shared" si="4"/>
        <v>1.4418811002661935</v>
      </c>
    </row>
    <row r="43" spans="1:8" s="109" customFormat="1" ht="14.5">
      <c r="A43" s="159" t="s">
        <v>62</v>
      </c>
      <c r="B43" s="552">
        <v>3442</v>
      </c>
      <c r="C43" s="553">
        <v>984</v>
      </c>
      <c r="D43" s="554">
        <f t="shared" si="3"/>
        <v>28.588030214991285</v>
      </c>
      <c r="E43" s="553">
        <v>0</v>
      </c>
      <c r="F43" s="554">
        <f>E43/B43*100</f>
        <v>0</v>
      </c>
      <c r="G43" s="553">
        <v>2458</v>
      </c>
      <c r="H43" s="555">
        <f t="shared" si="4"/>
        <v>71.411969785008708</v>
      </c>
    </row>
    <row r="44" spans="1:8" s="109" customFormat="1" ht="14.5">
      <c r="A44" s="153" t="s">
        <v>63</v>
      </c>
      <c r="B44" s="548">
        <v>1667</v>
      </c>
      <c r="C44" s="549">
        <v>1059</v>
      </c>
      <c r="D44" s="550">
        <f t="shared" si="3"/>
        <v>63.527294541091784</v>
      </c>
      <c r="E44" s="549">
        <v>0</v>
      </c>
      <c r="F44" s="550">
        <f>E44/B44*100</f>
        <v>0</v>
      </c>
      <c r="G44" s="549">
        <v>608</v>
      </c>
      <c r="H44" s="551">
        <f t="shared" si="4"/>
        <v>36.472705458908216</v>
      </c>
    </row>
    <row r="45" spans="1:8" s="109" customFormat="1" ht="14.5">
      <c r="A45" s="159" t="s">
        <v>64</v>
      </c>
      <c r="B45" s="552">
        <v>486</v>
      </c>
      <c r="C45" s="553">
        <v>401</v>
      </c>
      <c r="D45" s="554">
        <f t="shared" si="3"/>
        <v>82.510288065843611</v>
      </c>
      <c r="E45" s="553">
        <v>68</v>
      </c>
      <c r="F45" s="554">
        <f>E45/B45*100</f>
        <v>13.991769547325102</v>
      </c>
      <c r="G45" s="553">
        <v>17</v>
      </c>
      <c r="H45" s="555">
        <f t="shared" si="4"/>
        <v>3.4979423868312756</v>
      </c>
    </row>
    <row r="46" spans="1:8" s="109" customFormat="1" ht="14.5">
      <c r="A46" s="153" t="s">
        <v>65</v>
      </c>
      <c r="B46" s="548">
        <v>942</v>
      </c>
      <c r="C46" s="549">
        <v>625</v>
      </c>
      <c r="D46" s="550">
        <f t="shared" si="3"/>
        <v>66.348195329087048</v>
      </c>
      <c r="E46" s="213" t="s">
        <v>204</v>
      </c>
      <c r="F46" s="556" t="s">
        <v>204</v>
      </c>
      <c r="G46" s="549">
        <v>317</v>
      </c>
      <c r="H46" s="551">
        <f t="shared" si="4"/>
        <v>33.651804670912952</v>
      </c>
    </row>
    <row r="47" spans="1:8" s="109" customFormat="1" ht="14.5">
      <c r="A47" s="159" t="s">
        <v>257</v>
      </c>
      <c r="B47" s="552">
        <v>2584</v>
      </c>
      <c r="C47" s="553">
        <v>1421</v>
      </c>
      <c r="D47" s="554">
        <f t="shared" si="3"/>
        <v>54.992260061919509</v>
      </c>
      <c r="E47" s="553">
        <v>1052</v>
      </c>
      <c r="F47" s="557">
        <f>E47/B47*100</f>
        <v>40.712074303405572</v>
      </c>
      <c r="G47" s="553">
        <v>111</v>
      </c>
      <c r="H47" s="555">
        <f t="shared" si="4"/>
        <v>4.2956656346749229</v>
      </c>
    </row>
    <row r="48" spans="1:8" s="109" customFormat="1" ht="14.5">
      <c r="A48" s="153" t="s">
        <v>67</v>
      </c>
      <c r="B48" s="548">
        <v>538</v>
      </c>
      <c r="C48" s="549">
        <v>480</v>
      </c>
      <c r="D48" s="550">
        <f t="shared" si="3"/>
        <v>89.219330855018583</v>
      </c>
      <c r="E48" s="549">
        <v>0</v>
      </c>
      <c r="F48" s="550">
        <f>E48/B48*100</f>
        <v>0</v>
      </c>
      <c r="G48" s="549">
        <v>58</v>
      </c>
      <c r="H48" s="551">
        <f t="shared" si="4"/>
        <v>10.780669144981413</v>
      </c>
    </row>
    <row r="49" spans="1:8" s="109" customFormat="1" ht="14.5">
      <c r="A49" s="159" t="s">
        <v>265</v>
      </c>
      <c r="B49" s="552">
        <v>3283</v>
      </c>
      <c r="C49" s="553">
        <v>2666</v>
      </c>
      <c r="D49" s="554">
        <f t="shared" si="3"/>
        <v>81.206213828815109</v>
      </c>
      <c r="E49" s="553">
        <v>0</v>
      </c>
      <c r="F49" s="554">
        <f>E49/B49*100</f>
        <v>0</v>
      </c>
      <c r="G49" s="553">
        <v>617</v>
      </c>
      <c r="H49" s="555">
        <f t="shared" si="4"/>
        <v>18.793786171184891</v>
      </c>
    </row>
    <row r="50" spans="1:8" s="109" customFormat="1" ht="14.5">
      <c r="A50" s="153" t="s">
        <v>258</v>
      </c>
      <c r="B50" s="548">
        <v>8747</v>
      </c>
      <c r="C50" s="549">
        <v>4316</v>
      </c>
      <c r="D50" s="550">
        <f t="shared" si="3"/>
        <v>49.342631759460389</v>
      </c>
      <c r="E50" s="549">
        <v>4431</v>
      </c>
      <c r="F50" s="550">
        <f>E50/B50*100</f>
        <v>50.657368240539611</v>
      </c>
      <c r="G50" s="549">
        <v>0</v>
      </c>
      <c r="H50" s="551">
        <f t="shared" si="4"/>
        <v>0</v>
      </c>
    </row>
    <row r="51" spans="1:8" s="109" customFormat="1" ht="14.5">
      <c r="A51" s="159" t="s">
        <v>70</v>
      </c>
      <c r="B51" s="552">
        <v>2139</v>
      </c>
      <c r="C51" s="553">
        <v>968</v>
      </c>
      <c r="D51" s="554">
        <f t="shared" si="3"/>
        <v>45.254791958859279</v>
      </c>
      <c r="E51" s="553">
        <v>0</v>
      </c>
      <c r="F51" s="554">
        <f>E51/B51*100</f>
        <v>0</v>
      </c>
      <c r="G51" s="553">
        <v>1171</v>
      </c>
      <c r="H51" s="555">
        <f t="shared" si="4"/>
        <v>54.745208041140728</v>
      </c>
    </row>
    <row r="52" spans="1:8" s="109" customFormat="1" ht="14.5">
      <c r="A52" s="153" t="s">
        <v>259</v>
      </c>
      <c r="B52" s="548">
        <v>343</v>
      </c>
      <c r="C52" s="549">
        <v>343</v>
      </c>
      <c r="D52" s="550">
        <f t="shared" si="3"/>
        <v>100</v>
      </c>
      <c r="E52" s="213" t="s">
        <v>204</v>
      </c>
      <c r="F52" s="556" t="s">
        <v>204</v>
      </c>
      <c r="G52" s="213">
        <v>0</v>
      </c>
      <c r="H52" s="558">
        <f t="shared" si="4"/>
        <v>0</v>
      </c>
    </row>
    <row r="53" spans="1:8" s="109" customFormat="1" ht="14.5">
      <c r="A53" s="159" t="s">
        <v>266</v>
      </c>
      <c r="B53" s="552">
        <v>2734</v>
      </c>
      <c r="C53" s="553">
        <v>2220</v>
      </c>
      <c r="D53" s="554">
        <f t="shared" si="3"/>
        <v>81.199707388441851</v>
      </c>
      <c r="E53" s="553">
        <v>0</v>
      </c>
      <c r="F53" s="554">
        <f t="shared" ref="F53:F59" si="5">E53/B53*100</f>
        <v>0</v>
      </c>
      <c r="G53" s="553">
        <v>514</v>
      </c>
      <c r="H53" s="555">
        <f t="shared" si="4"/>
        <v>18.800292611558156</v>
      </c>
    </row>
    <row r="54" spans="1:8" s="109" customFormat="1" ht="14.5">
      <c r="A54" s="153" t="s">
        <v>73</v>
      </c>
      <c r="B54" s="548">
        <v>1203</v>
      </c>
      <c r="C54" s="549">
        <v>1053</v>
      </c>
      <c r="D54" s="550">
        <f t="shared" si="3"/>
        <v>87.531172069825431</v>
      </c>
      <c r="E54" s="581">
        <v>131</v>
      </c>
      <c r="F54" s="556">
        <f t="shared" si="5"/>
        <v>10.889443059019118</v>
      </c>
      <c r="G54" s="549">
        <v>150</v>
      </c>
      <c r="H54" s="551">
        <f t="shared" si="4"/>
        <v>12.468827930174564</v>
      </c>
    </row>
    <row r="55" spans="1:8" s="109" customFormat="1" ht="14.5">
      <c r="A55" s="159" t="s">
        <v>74</v>
      </c>
      <c r="B55" s="552">
        <v>1458</v>
      </c>
      <c r="C55" s="553">
        <v>1284</v>
      </c>
      <c r="D55" s="554">
        <f t="shared" si="3"/>
        <v>88.065843621399182</v>
      </c>
      <c r="E55" s="582">
        <v>341</v>
      </c>
      <c r="F55" s="557">
        <f t="shared" si="5"/>
        <v>23.388203017832648</v>
      </c>
      <c r="G55" s="553">
        <v>174</v>
      </c>
      <c r="H55" s="555">
        <f t="shared" si="4"/>
        <v>11.934156378600823</v>
      </c>
    </row>
    <row r="56" spans="1:8" s="109" customFormat="1" ht="14.5">
      <c r="A56" s="153" t="s">
        <v>75</v>
      </c>
      <c r="B56" s="559">
        <v>925</v>
      </c>
      <c r="C56" s="560">
        <v>900</v>
      </c>
      <c r="D56" s="550">
        <f t="shared" si="3"/>
        <v>97.297297297297305</v>
      </c>
      <c r="E56" s="560">
        <v>25</v>
      </c>
      <c r="F56" s="550">
        <f t="shared" si="5"/>
        <v>2.7027027027027026</v>
      </c>
      <c r="G56" s="560">
        <v>0</v>
      </c>
      <c r="H56" s="551">
        <f t="shared" si="4"/>
        <v>0</v>
      </c>
    </row>
    <row r="57" spans="1:8" s="109" customFormat="1" ht="14.5">
      <c r="A57" s="163" t="s">
        <v>76</v>
      </c>
      <c r="B57" s="561">
        <v>29308</v>
      </c>
      <c r="C57" s="562">
        <f>C59-C58</f>
        <v>17704</v>
      </c>
      <c r="D57" s="563">
        <f t="shared" si="3"/>
        <v>60.406714890132385</v>
      </c>
      <c r="E57" s="562">
        <f>E59-E58</f>
        <v>9538</v>
      </c>
      <c r="F57" s="563">
        <f t="shared" si="5"/>
        <v>32.544015285928758</v>
      </c>
      <c r="G57" s="562">
        <f>G59-G58</f>
        <v>2538</v>
      </c>
      <c r="H57" s="564">
        <f t="shared" si="4"/>
        <v>8.6597516036577051</v>
      </c>
    </row>
    <row r="58" spans="1:8" s="109" customFormat="1" ht="14.5">
      <c r="A58" s="169" t="s">
        <v>77</v>
      </c>
      <c r="B58" s="565">
        <v>10509</v>
      </c>
      <c r="C58" s="566">
        <f>SUM(C43,C44,C48,C53,C54,C56)</f>
        <v>6696</v>
      </c>
      <c r="D58" s="567">
        <f t="shared" si="3"/>
        <v>63.716814159292035</v>
      </c>
      <c r="E58" s="566">
        <f>E56</f>
        <v>25</v>
      </c>
      <c r="F58" s="567">
        <f t="shared" si="5"/>
        <v>0.23789133123988962</v>
      </c>
      <c r="G58" s="566">
        <f>SUM(G43,G44,G48,G53,G54,G56)</f>
        <v>3788</v>
      </c>
      <c r="H58" s="568">
        <f t="shared" si="4"/>
        <v>36.045294509468071</v>
      </c>
    </row>
    <row r="59" spans="1:8" s="109" customFormat="1" ht="14.5">
      <c r="A59" s="175" t="s">
        <v>78</v>
      </c>
      <c r="B59" s="569">
        <v>39817</v>
      </c>
      <c r="C59" s="570">
        <f>SUM(C41:C56)</f>
        <v>24400</v>
      </c>
      <c r="D59" s="571">
        <f t="shared" si="3"/>
        <v>61.280357636185542</v>
      </c>
      <c r="E59" s="570">
        <f>SUM(E41:E56)</f>
        <v>9563</v>
      </c>
      <c r="F59" s="571">
        <f t="shared" si="5"/>
        <v>24.017379511264032</v>
      </c>
      <c r="G59" s="570">
        <f>SUM(G41:G56)</f>
        <v>6326</v>
      </c>
      <c r="H59" s="572">
        <f t="shared" si="4"/>
        <v>15.88768616420122</v>
      </c>
    </row>
    <row r="60" spans="1:8" s="109" customFormat="1" ht="15" customHeight="1">
      <c r="A60" s="965" t="s">
        <v>260</v>
      </c>
      <c r="B60" s="965"/>
      <c r="C60" s="965"/>
      <c r="D60" s="965"/>
      <c r="E60" s="965"/>
      <c r="F60" s="965"/>
      <c r="G60" s="965"/>
      <c r="H60" s="965"/>
    </row>
    <row r="61" spans="1:8" s="109" customFormat="1" ht="15" customHeight="1">
      <c r="A61" s="965" t="s">
        <v>261</v>
      </c>
      <c r="B61" s="965"/>
      <c r="C61" s="965"/>
      <c r="D61" s="965"/>
      <c r="E61" s="965"/>
      <c r="F61" s="965"/>
      <c r="G61" s="965"/>
      <c r="H61" s="965"/>
    </row>
    <row r="62" spans="1:8" s="109" customFormat="1" ht="15" customHeight="1">
      <c r="A62" s="965" t="s">
        <v>262</v>
      </c>
      <c r="B62" s="965"/>
      <c r="C62" s="965"/>
      <c r="D62" s="965"/>
      <c r="E62" s="965"/>
      <c r="F62" s="965"/>
      <c r="G62" s="965"/>
      <c r="H62" s="965"/>
    </row>
    <row r="63" spans="1:8" s="109" customFormat="1" ht="15" customHeight="1">
      <c r="A63" s="965" t="s">
        <v>267</v>
      </c>
      <c r="B63" s="965"/>
      <c r="C63" s="965"/>
      <c r="D63" s="965"/>
      <c r="E63" s="965"/>
      <c r="F63" s="965"/>
      <c r="G63" s="583"/>
      <c r="H63" s="583"/>
    </row>
    <row r="64" spans="1:8" s="109" customFormat="1" ht="14.25" customHeight="1">
      <c r="A64" s="1019" t="s">
        <v>237</v>
      </c>
      <c r="B64" s="1019"/>
      <c r="C64" s="1019"/>
      <c r="D64" s="1019"/>
      <c r="E64" s="1019"/>
      <c r="F64" s="1019"/>
      <c r="G64" s="1019"/>
      <c r="H64" s="1019"/>
    </row>
    <row r="65" spans="1:8" ht="22.5" customHeight="1">
      <c r="A65" s="992" t="s">
        <v>268</v>
      </c>
      <c r="B65" s="992"/>
      <c r="C65" s="992"/>
      <c r="D65" s="992"/>
      <c r="E65" s="992"/>
      <c r="F65" s="992"/>
      <c r="G65" s="992"/>
      <c r="H65" s="992"/>
    </row>
    <row r="66" spans="1:8" s="109" customFormat="1" ht="14.5">
      <c r="A66" s="584"/>
      <c r="B66" s="585"/>
      <c r="C66" s="585"/>
      <c r="D66" s="585"/>
      <c r="E66" s="585"/>
      <c r="F66" s="585"/>
      <c r="G66" s="585"/>
      <c r="H66" s="585"/>
    </row>
    <row r="67" spans="1:8" s="109" customFormat="1" ht="23.5">
      <c r="A67" s="1020">
        <v>2023</v>
      </c>
      <c r="B67" s="1020"/>
      <c r="C67" s="1020"/>
      <c r="D67" s="1020"/>
      <c r="E67" s="1020"/>
      <c r="F67" s="1020"/>
      <c r="G67" s="1020"/>
      <c r="H67" s="1020"/>
    </row>
    <row r="68" spans="1:8" s="109" customFormat="1" ht="11.25" customHeight="1">
      <c r="A68" s="573"/>
      <c r="B68" s="573"/>
      <c r="C68" s="573"/>
      <c r="D68" s="573"/>
      <c r="E68" s="573"/>
      <c r="F68" s="573"/>
      <c r="G68" s="573"/>
      <c r="H68" s="573"/>
    </row>
    <row r="69" spans="1:8" s="109" customFormat="1" ht="29.25" customHeight="1">
      <c r="A69" s="1028" t="s">
        <v>269</v>
      </c>
      <c r="B69" s="1028"/>
      <c r="C69" s="1028"/>
      <c r="D69" s="1028"/>
      <c r="E69" s="1028"/>
      <c r="F69" s="1028"/>
      <c r="G69" s="1028"/>
      <c r="H69" s="1028"/>
    </row>
    <row r="70" spans="1:8" s="109" customFormat="1" ht="3.75" customHeight="1">
      <c r="A70" s="1028"/>
      <c r="B70" s="1028"/>
      <c r="C70" s="1028"/>
      <c r="D70" s="1028"/>
      <c r="E70" s="1028"/>
      <c r="F70" s="1028"/>
      <c r="G70" s="1028"/>
      <c r="H70" s="1028"/>
    </row>
    <row r="71" spans="1:8" s="109" customFormat="1" ht="14.5">
      <c r="A71" s="1022" t="s">
        <v>57</v>
      </c>
      <c r="B71" s="1023" t="s">
        <v>58</v>
      </c>
      <c r="C71" s="1024" t="s">
        <v>96</v>
      </c>
      <c r="D71" s="1024"/>
      <c r="E71" s="1024"/>
      <c r="F71" s="1024"/>
      <c r="G71" s="1024"/>
      <c r="H71" s="1024"/>
    </row>
    <row r="72" spans="1:8" s="109" customFormat="1" ht="14.5">
      <c r="A72" s="1022"/>
      <c r="B72" s="1023"/>
      <c r="C72" s="1025" t="s">
        <v>254</v>
      </c>
      <c r="D72" s="1025"/>
      <c r="E72" s="1026" t="s">
        <v>255</v>
      </c>
      <c r="F72" s="1026"/>
      <c r="G72" s="1027" t="s">
        <v>256</v>
      </c>
      <c r="H72" s="1027"/>
    </row>
    <row r="73" spans="1:8" s="109" customFormat="1" ht="14.5">
      <c r="A73" s="1022"/>
      <c r="B73" s="574" t="s">
        <v>59</v>
      </c>
      <c r="C73" s="575" t="s">
        <v>59</v>
      </c>
      <c r="D73" s="576" t="s">
        <v>99</v>
      </c>
      <c r="E73" s="577" t="s">
        <v>59</v>
      </c>
      <c r="F73" s="578" t="s">
        <v>99</v>
      </c>
      <c r="G73" s="579" t="s">
        <v>59</v>
      </c>
      <c r="H73" s="580" t="s">
        <v>99</v>
      </c>
    </row>
    <row r="74" spans="1:8" s="109" customFormat="1" ht="14.5">
      <c r="A74" s="147" t="s">
        <v>60</v>
      </c>
      <c r="B74" s="544">
        <f t="shared" ref="B74:B92" si="6">SUM(C74,E74,G74)</f>
        <v>5135</v>
      </c>
      <c r="C74" s="545">
        <v>2274</v>
      </c>
      <c r="D74" s="546">
        <f t="shared" ref="D74:D92" si="7">C74/B74*100</f>
        <v>44.284323271665045</v>
      </c>
      <c r="E74" s="545">
        <v>2754</v>
      </c>
      <c r="F74" s="546">
        <f>E74/B74*100</f>
        <v>53.631937682570594</v>
      </c>
      <c r="G74" s="545">
        <v>107</v>
      </c>
      <c r="H74" s="547">
        <f t="shared" ref="H74:H92" si="8">G74/B74*100</f>
        <v>2.0837390457643621</v>
      </c>
    </row>
    <row r="75" spans="1:8" s="109" customFormat="1" ht="14.5">
      <c r="A75" s="153" t="s">
        <v>61</v>
      </c>
      <c r="B75" s="548">
        <f t="shared" si="6"/>
        <v>4945</v>
      </c>
      <c r="C75" s="549">
        <v>4141</v>
      </c>
      <c r="D75" s="550">
        <f t="shared" si="7"/>
        <v>83.741152679474212</v>
      </c>
      <c r="E75" s="549">
        <v>715</v>
      </c>
      <c r="F75" s="550">
        <f>E75/B75*100</f>
        <v>14.459049544994945</v>
      </c>
      <c r="G75" s="549">
        <v>89</v>
      </c>
      <c r="H75" s="551">
        <f t="shared" si="8"/>
        <v>1.7997977755308394</v>
      </c>
    </row>
    <row r="76" spans="1:8" s="109" customFormat="1" ht="14.5">
      <c r="A76" s="159" t="s">
        <v>62</v>
      </c>
      <c r="B76" s="552">
        <f t="shared" si="6"/>
        <v>3587</v>
      </c>
      <c r="C76" s="553">
        <v>1281</v>
      </c>
      <c r="D76" s="554">
        <f t="shared" si="7"/>
        <v>35.71229439643156</v>
      </c>
      <c r="E76" s="553">
        <v>0</v>
      </c>
      <c r="F76" s="554">
        <f>E76/B76*100</f>
        <v>0</v>
      </c>
      <c r="G76" s="553">
        <v>2306</v>
      </c>
      <c r="H76" s="555">
        <f t="shared" si="8"/>
        <v>64.28770560356844</v>
      </c>
    </row>
    <row r="77" spans="1:8" s="109" customFormat="1" ht="14.5">
      <c r="A77" s="153" t="s">
        <v>63</v>
      </c>
      <c r="B77" s="548">
        <f t="shared" si="6"/>
        <v>1666</v>
      </c>
      <c r="C77" s="549">
        <v>1077</v>
      </c>
      <c r="D77" s="550">
        <f t="shared" si="7"/>
        <v>64.645858343337338</v>
      </c>
      <c r="E77" s="549">
        <v>0</v>
      </c>
      <c r="F77" s="550">
        <f>E77/B77*100</f>
        <v>0</v>
      </c>
      <c r="G77" s="549">
        <v>589</v>
      </c>
      <c r="H77" s="551">
        <f t="shared" si="8"/>
        <v>35.354141656662662</v>
      </c>
    </row>
    <row r="78" spans="1:8" s="109" customFormat="1" ht="14.5">
      <c r="A78" s="159" t="s">
        <v>64</v>
      </c>
      <c r="B78" s="552">
        <f t="shared" si="6"/>
        <v>443</v>
      </c>
      <c r="C78" s="553">
        <v>373</v>
      </c>
      <c r="D78" s="554">
        <f t="shared" si="7"/>
        <v>84.198645598194133</v>
      </c>
      <c r="E78" s="553">
        <v>50</v>
      </c>
      <c r="F78" s="554">
        <f>E78/B78*100</f>
        <v>11.286681715575622</v>
      </c>
      <c r="G78" s="553">
        <v>20</v>
      </c>
      <c r="H78" s="555">
        <f t="shared" si="8"/>
        <v>4.5146726862302486</v>
      </c>
    </row>
    <row r="79" spans="1:8" s="109" customFormat="1" ht="14.5">
      <c r="A79" s="153" t="s">
        <v>65</v>
      </c>
      <c r="B79" s="548">
        <f t="shared" si="6"/>
        <v>1037</v>
      </c>
      <c r="C79" s="549">
        <v>718</v>
      </c>
      <c r="D79" s="550">
        <f t="shared" si="7"/>
        <v>69.238187078109931</v>
      </c>
      <c r="E79" s="213" t="s">
        <v>204</v>
      </c>
      <c r="F79" s="556" t="s">
        <v>204</v>
      </c>
      <c r="G79" s="549">
        <v>319</v>
      </c>
      <c r="H79" s="551">
        <f t="shared" si="8"/>
        <v>30.761812921890069</v>
      </c>
    </row>
    <row r="80" spans="1:8" s="109" customFormat="1" ht="14.5">
      <c r="A80" s="159" t="s">
        <v>257</v>
      </c>
      <c r="B80" s="552">
        <f t="shared" si="6"/>
        <v>2928</v>
      </c>
      <c r="C80" s="553">
        <v>1573</v>
      </c>
      <c r="D80" s="554">
        <f t="shared" si="7"/>
        <v>53.722677595628419</v>
      </c>
      <c r="E80" s="553">
        <v>1157</v>
      </c>
      <c r="F80" s="557">
        <f>E80/B80*100</f>
        <v>39.515027322404372</v>
      </c>
      <c r="G80" s="553">
        <v>198</v>
      </c>
      <c r="H80" s="555">
        <f t="shared" si="8"/>
        <v>6.7622950819672134</v>
      </c>
    </row>
    <row r="81" spans="1:8" s="109" customFormat="1" ht="14.5">
      <c r="A81" s="153" t="s">
        <v>67</v>
      </c>
      <c r="B81" s="548">
        <f t="shared" si="6"/>
        <v>612</v>
      </c>
      <c r="C81" s="549">
        <v>566</v>
      </c>
      <c r="D81" s="550">
        <f t="shared" si="7"/>
        <v>92.48366013071896</v>
      </c>
      <c r="E81" s="549">
        <v>0</v>
      </c>
      <c r="F81" s="550">
        <f>E81/B81*100</f>
        <v>0</v>
      </c>
      <c r="G81" s="549">
        <v>46</v>
      </c>
      <c r="H81" s="551">
        <f t="shared" si="8"/>
        <v>7.5163398692810457</v>
      </c>
    </row>
    <row r="82" spans="1:8" s="109" customFormat="1" ht="14.5">
      <c r="A82" s="159" t="s">
        <v>265</v>
      </c>
      <c r="B82" s="552">
        <f t="shared" si="6"/>
        <v>3368</v>
      </c>
      <c r="C82" s="553">
        <v>2882</v>
      </c>
      <c r="D82" s="554">
        <f t="shared" si="7"/>
        <v>85.570071258907362</v>
      </c>
      <c r="E82" s="553">
        <v>0</v>
      </c>
      <c r="F82" s="554">
        <f>E82/B82*100</f>
        <v>0</v>
      </c>
      <c r="G82" s="553">
        <v>486</v>
      </c>
      <c r="H82" s="555">
        <f t="shared" si="8"/>
        <v>14.429928741092638</v>
      </c>
    </row>
    <row r="83" spans="1:8" s="109" customFormat="1" ht="14.5">
      <c r="A83" s="153" t="s">
        <v>258</v>
      </c>
      <c r="B83" s="548">
        <f t="shared" si="6"/>
        <v>8930</v>
      </c>
      <c r="C83" s="549">
        <v>4631</v>
      </c>
      <c r="D83" s="550">
        <f t="shared" si="7"/>
        <v>51.858902575587905</v>
      </c>
      <c r="E83" s="549">
        <v>4274</v>
      </c>
      <c r="F83" s="550">
        <f>E83/B83*100</f>
        <v>47.861142217245238</v>
      </c>
      <c r="G83" s="549">
        <v>25</v>
      </c>
      <c r="H83" s="551">
        <f t="shared" si="8"/>
        <v>0.27995520716685329</v>
      </c>
    </row>
    <row r="84" spans="1:8" s="109" customFormat="1" ht="14.5">
      <c r="A84" s="159" t="s">
        <v>70</v>
      </c>
      <c r="B84" s="552">
        <f t="shared" si="6"/>
        <v>2168</v>
      </c>
      <c r="C84" s="553">
        <v>1058</v>
      </c>
      <c r="D84" s="554">
        <f t="shared" si="7"/>
        <v>48.800738007380076</v>
      </c>
      <c r="E84" s="553">
        <v>0</v>
      </c>
      <c r="F84" s="554">
        <f>E84/B84*100</f>
        <v>0</v>
      </c>
      <c r="G84" s="553">
        <v>1110</v>
      </c>
      <c r="H84" s="555">
        <f t="shared" si="8"/>
        <v>51.199261992619924</v>
      </c>
    </row>
    <row r="85" spans="1:8" s="109" customFormat="1" ht="14.5">
      <c r="A85" s="153" t="s">
        <v>259</v>
      </c>
      <c r="B85" s="548">
        <f t="shared" si="6"/>
        <v>501</v>
      </c>
      <c r="C85" s="549">
        <v>501</v>
      </c>
      <c r="D85" s="550">
        <f t="shared" si="7"/>
        <v>100</v>
      </c>
      <c r="E85" s="213" t="s">
        <v>204</v>
      </c>
      <c r="F85" s="556" t="s">
        <v>204</v>
      </c>
      <c r="G85" s="213">
        <v>0</v>
      </c>
      <c r="H85" s="558">
        <f t="shared" si="8"/>
        <v>0</v>
      </c>
    </row>
    <row r="86" spans="1:8" s="109" customFormat="1" ht="14.5">
      <c r="A86" s="159" t="s">
        <v>270</v>
      </c>
      <c r="B86" s="552">
        <f t="shared" si="6"/>
        <v>2886</v>
      </c>
      <c r="C86" s="553">
        <v>2282</v>
      </c>
      <c r="D86" s="554">
        <f t="shared" si="7"/>
        <v>79.07137907137907</v>
      </c>
      <c r="E86" s="553">
        <v>0</v>
      </c>
      <c r="F86" s="554">
        <f t="shared" ref="F86:F92" si="9">E86/B86*100</f>
        <v>0</v>
      </c>
      <c r="G86" s="553">
        <v>604</v>
      </c>
      <c r="H86" s="555">
        <f t="shared" si="8"/>
        <v>20.928620928620926</v>
      </c>
    </row>
    <row r="87" spans="1:8" s="109" customFormat="1" ht="14.5">
      <c r="A87" s="153" t="s">
        <v>73</v>
      </c>
      <c r="B87" s="548">
        <f t="shared" si="6"/>
        <v>1287</v>
      </c>
      <c r="C87" s="549">
        <v>1086</v>
      </c>
      <c r="D87" s="550">
        <f t="shared" si="7"/>
        <v>84.382284382284382</v>
      </c>
      <c r="E87" s="213">
        <v>0</v>
      </c>
      <c r="F87" s="556">
        <f t="shared" si="9"/>
        <v>0</v>
      </c>
      <c r="G87" s="549">
        <v>201</v>
      </c>
      <c r="H87" s="551">
        <f t="shared" si="8"/>
        <v>15.61771561771562</v>
      </c>
    </row>
    <row r="88" spans="1:8" s="109" customFormat="1" ht="14.5">
      <c r="A88" s="159" t="s">
        <v>74</v>
      </c>
      <c r="B88" s="552">
        <f t="shared" si="6"/>
        <v>1410</v>
      </c>
      <c r="C88" s="553">
        <v>1302</v>
      </c>
      <c r="D88" s="554">
        <f t="shared" si="7"/>
        <v>92.340425531914889</v>
      </c>
      <c r="E88" s="202">
        <v>0</v>
      </c>
      <c r="F88" s="557">
        <f t="shared" si="9"/>
        <v>0</v>
      </c>
      <c r="G88" s="553">
        <v>108</v>
      </c>
      <c r="H88" s="555">
        <f t="shared" si="8"/>
        <v>7.6595744680851059</v>
      </c>
    </row>
    <row r="89" spans="1:8" s="109" customFormat="1" ht="14.5">
      <c r="A89" s="153" t="s">
        <v>75</v>
      </c>
      <c r="B89" s="559">
        <f t="shared" si="6"/>
        <v>1027</v>
      </c>
      <c r="C89" s="560">
        <v>919</v>
      </c>
      <c r="D89" s="550">
        <f t="shared" si="7"/>
        <v>89.483933787731246</v>
      </c>
      <c r="E89" s="560">
        <v>61</v>
      </c>
      <c r="F89" s="550">
        <f t="shared" si="9"/>
        <v>5.9396299902629019</v>
      </c>
      <c r="G89" s="560">
        <v>47</v>
      </c>
      <c r="H89" s="551">
        <f t="shared" si="8"/>
        <v>4.5764362220058423</v>
      </c>
    </row>
    <row r="90" spans="1:8" s="109" customFormat="1" ht="14.5">
      <c r="A90" s="163" t="s">
        <v>76</v>
      </c>
      <c r="B90" s="561">
        <f t="shared" si="6"/>
        <v>30865</v>
      </c>
      <c r="C90" s="562">
        <f>C74+C75+C78+C79+C80+C82+C83+C84+C85+C88</f>
        <v>19453</v>
      </c>
      <c r="D90" s="563">
        <f t="shared" si="7"/>
        <v>63.026081321885627</v>
      </c>
      <c r="E90" s="562">
        <f>E92-E91</f>
        <v>8950</v>
      </c>
      <c r="F90" s="563">
        <f t="shared" si="9"/>
        <v>28.997246071602138</v>
      </c>
      <c r="G90" s="562">
        <f>G74+G75+G78+G79+G80+G82+G83+G84+G85+G88</f>
        <v>2462</v>
      </c>
      <c r="H90" s="564">
        <f t="shared" si="8"/>
        <v>7.9766726065122304</v>
      </c>
    </row>
    <row r="91" spans="1:8" s="109" customFormat="1" ht="14.5">
      <c r="A91" s="169" t="s">
        <v>77</v>
      </c>
      <c r="B91" s="565">
        <f t="shared" si="6"/>
        <v>11065</v>
      </c>
      <c r="C91" s="566">
        <f>SUM(C76,C77,C81,C86,C87,C89)</f>
        <v>7211</v>
      </c>
      <c r="D91" s="567">
        <f t="shared" si="7"/>
        <v>65.169453230908275</v>
      </c>
      <c r="E91" s="566">
        <f>SUM(E76,E77,E81,E86,E87,E89)</f>
        <v>61</v>
      </c>
      <c r="F91" s="567">
        <f t="shared" si="9"/>
        <v>0.55128784455490287</v>
      </c>
      <c r="G91" s="566">
        <f>SUM(G76,G77,G81,G86,G87,G89)</f>
        <v>3793</v>
      </c>
      <c r="H91" s="568">
        <f t="shared" si="8"/>
        <v>34.279258924536826</v>
      </c>
    </row>
    <row r="92" spans="1:8" s="109" customFormat="1" ht="15" customHeight="1">
      <c r="A92" s="175" t="s">
        <v>78</v>
      </c>
      <c r="B92" s="569">
        <f t="shared" si="6"/>
        <v>41930</v>
      </c>
      <c r="C92" s="570">
        <f>SUM(C74:C89)</f>
        <v>26664</v>
      </c>
      <c r="D92" s="571">
        <f t="shared" si="7"/>
        <v>63.591700453136177</v>
      </c>
      <c r="E92" s="570">
        <f>SUM(E74:E89)</f>
        <v>9011</v>
      </c>
      <c r="F92" s="571">
        <f t="shared" si="9"/>
        <v>21.490579537324113</v>
      </c>
      <c r="G92" s="570">
        <f>SUM(G74:G89)</f>
        <v>6255</v>
      </c>
      <c r="H92" s="572">
        <f t="shared" si="8"/>
        <v>14.917720009539709</v>
      </c>
    </row>
    <row r="93" spans="1:8" s="109" customFormat="1" ht="15" customHeight="1">
      <c r="A93" s="965" t="s">
        <v>260</v>
      </c>
      <c r="B93" s="965"/>
      <c r="C93" s="965"/>
      <c r="D93" s="965"/>
      <c r="E93" s="965"/>
      <c r="F93" s="965"/>
      <c r="G93" s="965"/>
      <c r="H93" s="965"/>
    </row>
    <row r="94" spans="1:8" s="109" customFormat="1" ht="15" customHeight="1">
      <c r="A94" s="965" t="s">
        <v>261</v>
      </c>
      <c r="B94" s="965"/>
      <c r="C94" s="965"/>
      <c r="D94" s="965"/>
      <c r="E94" s="965"/>
      <c r="F94" s="965"/>
      <c r="G94" s="965"/>
      <c r="H94" s="965"/>
    </row>
    <row r="95" spans="1:8" s="109" customFormat="1" ht="15" customHeight="1">
      <c r="A95" s="965" t="s">
        <v>262</v>
      </c>
      <c r="B95" s="965"/>
      <c r="C95" s="965"/>
      <c r="D95" s="965"/>
      <c r="E95" s="965"/>
      <c r="F95" s="965"/>
      <c r="G95" s="965"/>
      <c r="H95" s="965"/>
    </row>
    <row r="96" spans="1:8" s="109" customFormat="1" ht="14.25" customHeight="1">
      <c r="A96" s="965" t="s">
        <v>267</v>
      </c>
      <c r="B96" s="965"/>
      <c r="C96" s="965"/>
      <c r="D96" s="965"/>
      <c r="E96" s="965"/>
      <c r="F96" s="965"/>
      <c r="G96" s="583"/>
      <c r="H96" s="583"/>
    </row>
    <row r="97" spans="1:8" ht="14.25" customHeight="1">
      <c r="A97" s="1019" t="s">
        <v>237</v>
      </c>
      <c r="B97" s="1019"/>
      <c r="C97" s="1019"/>
      <c r="D97" s="1019"/>
      <c r="E97" s="1019"/>
      <c r="F97" s="1019"/>
      <c r="G97" s="1019"/>
      <c r="H97" s="1019"/>
    </row>
    <row r="98" spans="1:8" ht="24" customHeight="1">
      <c r="A98" s="992" t="s">
        <v>201</v>
      </c>
      <c r="B98" s="992"/>
      <c r="C98" s="992"/>
      <c r="D98" s="992"/>
      <c r="E98" s="992"/>
      <c r="F98" s="992"/>
      <c r="G98" s="992"/>
      <c r="H98" s="992"/>
    </row>
    <row r="99" spans="1:8" ht="14.25" customHeight="1">
      <c r="A99" s="585"/>
      <c r="B99" s="585"/>
      <c r="C99" s="585"/>
      <c r="D99" s="585"/>
      <c r="E99" s="585"/>
      <c r="F99" s="585"/>
      <c r="G99" s="585"/>
      <c r="H99" s="585"/>
    </row>
    <row r="100" spans="1:8" ht="30" customHeight="1">
      <c r="A100" s="1020">
        <v>2022</v>
      </c>
      <c r="B100" s="1020"/>
      <c r="C100" s="1020"/>
      <c r="D100" s="1020"/>
      <c r="E100" s="1020"/>
      <c r="F100" s="1020"/>
      <c r="G100" s="1020"/>
      <c r="H100" s="1020"/>
    </row>
    <row r="101" spans="1:8" ht="13.5" customHeight="1">
      <c r="A101" s="573"/>
      <c r="B101" s="573"/>
      <c r="C101" s="573"/>
      <c r="D101" s="573"/>
      <c r="E101" s="573"/>
      <c r="F101" s="573"/>
      <c r="G101" s="573"/>
      <c r="H101" s="573"/>
    </row>
    <row r="102" spans="1:8" ht="14.25" customHeight="1">
      <c r="A102" s="1021" t="s">
        <v>271</v>
      </c>
      <c r="B102" s="1021"/>
      <c r="C102" s="1021"/>
      <c r="D102" s="1021"/>
      <c r="E102" s="1021"/>
      <c r="F102" s="1021"/>
      <c r="G102" s="1021"/>
      <c r="H102" s="1021"/>
    </row>
    <row r="103" spans="1:8" ht="14.25" customHeight="1">
      <c r="A103" s="1021"/>
      <c r="B103" s="1021"/>
      <c r="C103" s="1021"/>
      <c r="D103" s="1021"/>
      <c r="E103" s="1021"/>
      <c r="F103" s="1021"/>
      <c r="G103" s="1021"/>
      <c r="H103" s="1021"/>
    </row>
    <row r="104" spans="1:8" ht="14.25" customHeight="1">
      <c r="A104" s="1022" t="s">
        <v>57</v>
      </c>
      <c r="B104" s="1023" t="s">
        <v>58</v>
      </c>
      <c r="C104" s="1024" t="s">
        <v>96</v>
      </c>
      <c r="D104" s="1024"/>
      <c r="E104" s="1024"/>
      <c r="F104" s="1024"/>
      <c r="G104" s="1024"/>
      <c r="H104" s="1024"/>
    </row>
    <row r="105" spans="1:8" ht="14.25" customHeight="1">
      <c r="A105" s="1022"/>
      <c r="B105" s="1023"/>
      <c r="C105" s="1025" t="s">
        <v>254</v>
      </c>
      <c r="D105" s="1025"/>
      <c r="E105" s="1026" t="s">
        <v>255</v>
      </c>
      <c r="F105" s="1026"/>
      <c r="G105" s="1027" t="s">
        <v>256</v>
      </c>
      <c r="H105" s="1027"/>
    </row>
    <row r="106" spans="1:8" ht="14.25" customHeight="1">
      <c r="A106" s="1022"/>
      <c r="B106" s="574" t="s">
        <v>59</v>
      </c>
      <c r="C106" s="575" t="s">
        <v>59</v>
      </c>
      <c r="D106" s="576" t="s">
        <v>99</v>
      </c>
      <c r="E106" s="577" t="s">
        <v>59</v>
      </c>
      <c r="F106" s="578" t="s">
        <v>99</v>
      </c>
      <c r="G106" s="579" t="s">
        <v>59</v>
      </c>
      <c r="H106" s="580" t="s">
        <v>99</v>
      </c>
    </row>
    <row r="107" spans="1:8" ht="14.25" customHeight="1">
      <c r="A107" s="147" t="s">
        <v>60</v>
      </c>
      <c r="B107" s="544">
        <v>5547</v>
      </c>
      <c r="C107" s="545">
        <v>2594</v>
      </c>
      <c r="D107" s="546">
        <f t="shared" ref="D107:D125" si="10">C107/B107*100</f>
        <v>46.764016585541732</v>
      </c>
      <c r="E107" s="545">
        <v>2845</v>
      </c>
      <c r="F107" s="546">
        <f>E107/B107*100</f>
        <v>51.288985036956916</v>
      </c>
      <c r="G107" s="545">
        <v>108</v>
      </c>
      <c r="H107" s="547">
        <f t="shared" ref="H107:H125" si="11">G107/B107*100</f>
        <v>1.9469983775013522</v>
      </c>
    </row>
    <row r="108" spans="1:8" ht="14.25" customHeight="1">
      <c r="A108" s="153" t="s">
        <v>61</v>
      </c>
      <c r="B108" s="548">
        <v>4203</v>
      </c>
      <c r="C108" s="549">
        <v>3301</v>
      </c>
      <c r="D108" s="550">
        <f t="shared" si="10"/>
        <v>78.539138710444917</v>
      </c>
      <c r="E108" s="549">
        <v>804</v>
      </c>
      <c r="F108" s="550">
        <f>E108/B108*100</f>
        <v>19.129193433261957</v>
      </c>
      <c r="G108" s="549">
        <v>98</v>
      </c>
      <c r="H108" s="551">
        <f t="shared" si="11"/>
        <v>2.3316678562931239</v>
      </c>
    </row>
    <row r="109" spans="1:8" ht="14.25" customHeight="1">
      <c r="A109" s="159" t="s">
        <v>62</v>
      </c>
      <c r="B109" s="552">
        <v>3960</v>
      </c>
      <c r="C109" s="553">
        <v>1557</v>
      </c>
      <c r="D109" s="554">
        <f t="shared" si="10"/>
        <v>39.31818181818182</v>
      </c>
      <c r="E109" s="553">
        <v>0</v>
      </c>
      <c r="F109" s="554">
        <f>E109/B109*100</f>
        <v>0</v>
      </c>
      <c r="G109" s="553">
        <v>2403</v>
      </c>
      <c r="H109" s="555">
        <f t="shared" si="11"/>
        <v>60.68181818181818</v>
      </c>
    </row>
    <row r="110" spans="1:8" ht="14.25" customHeight="1">
      <c r="A110" s="153" t="s">
        <v>63</v>
      </c>
      <c r="B110" s="548">
        <v>1745</v>
      </c>
      <c r="C110" s="549">
        <v>1197</v>
      </c>
      <c r="D110" s="550">
        <f t="shared" si="10"/>
        <v>68.595988538681951</v>
      </c>
      <c r="E110" s="549">
        <v>0</v>
      </c>
      <c r="F110" s="550">
        <f>E110/B110*100</f>
        <v>0</v>
      </c>
      <c r="G110" s="549">
        <v>548</v>
      </c>
      <c r="H110" s="551">
        <f t="shared" si="11"/>
        <v>31.404011461318053</v>
      </c>
    </row>
    <row r="111" spans="1:8" ht="14.25" customHeight="1">
      <c r="A111" s="159" t="s">
        <v>64</v>
      </c>
      <c r="B111" s="552">
        <v>378</v>
      </c>
      <c r="C111" s="553">
        <v>272</v>
      </c>
      <c r="D111" s="554">
        <f t="shared" si="10"/>
        <v>71.957671957671948</v>
      </c>
      <c r="E111" s="553">
        <v>63</v>
      </c>
      <c r="F111" s="554">
        <f>E111/B111*100</f>
        <v>16.666666666666664</v>
      </c>
      <c r="G111" s="553">
        <v>43</v>
      </c>
      <c r="H111" s="555">
        <f t="shared" si="11"/>
        <v>11.375661375661375</v>
      </c>
    </row>
    <row r="112" spans="1:8" ht="14.25" customHeight="1">
      <c r="A112" s="153" t="s">
        <v>65</v>
      </c>
      <c r="B112" s="548">
        <v>1243</v>
      </c>
      <c r="C112" s="549">
        <v>763</v>
      </c>
      <c r="D112" s="550">
        <f t="shared" si="10"/>
        <v>61.38374899436846</v>
      </c>
      <c r="E112" s="213" t="s">
        <v>241</v>
      </c>
      <c r="F112" s="556" t="s">
        <v>241</v>
      </c>
      <c r="G112" s="549">
        <v>480</v>
      </c>
      <c r="H112" s="551">
        <f t="shared" si="11"/>
        <v>38.616251005631533</v>
      </c>
    </row>
    <row r="113" spans="1:8" ht="14.25" customHeight="1">
      <c r="A113" s="159" t="s">
        <v>257</v>
      </c>
      <c r="B113" s="552">
        <v>2874</v>
      </c>
      <c r="C113" s="553">
        <v>1642</v>
      </c>
      <c r="D113" s="554">
        <f t="shared" si="10"/>
        <v>57.132915796798891</v>
      </c>
      <c r="E113" s="553">
        <v>1078</v>
      </c>
      <c r="F113" s="557">
        <f>E113/B113*100</f>
        <v>37.508698677800972</v>
      </c>
      <c r="G113" s="553">
        <v>154</v>
      </c>
      <c r="H113" s="555">
        <f t="shared" si="11"/>
        <v>5.3583855254001387</v>
      </c>
    </row>
    <row r="114" spans="1:8" ht="14.25" customHeight="1">
      <c r="A114" s="153" t="s">
        <v>67</v>
      </c>
      <c r="B114" s="548">
        <v>692</v>
      </c>
      <c r="C114" s="549">
        <v>652</v>
      </c>
      <c r="D114" s="550">
        <f t="shared" si="10"/>
        <v>94.219653179190757</v>
      </c>
      <c r="E114" s="549">
        <v>0</v>
      </c>
      <c r="F114" s="550">
        <f>E114/B114*100</f>
        <v>0</v>
      </c>
      <c r="G114" s="549">
        <v>40</v>
      </c>
      <c r="H114" s="551">
        <f t="shared" si="11"/>
        <v>5.7803468208092488</v>
      </c>
    </row>
    <row r="115" spans="1:8" ht="14.25" customHeight="1">
      <c r="A115" s="159" t="s">
        <v>265</v>
      </c>
      <c r="B115" s="552">
        <v>3228</v>
      </c>
      <c r="C115" s="553">
        <v>2769</v>
      </c>
      <c r="D115" s="554">
        <f t="shared" si="10"/>
        <v>85.780669144981417</v>
      </c>
      <c r="E115" s="553">
        <v>0</v>
      </c>
      <c r="F115" s="554">
        <f>E115/B115*100</f>
        <v>0</v>
      </c>
      <c r="G115" s="553">
        <v>459</v>
      </c>
      <c r="H115" s="555">
        <f t="shared" si="11"/>
        <v>14.219330855018589</v>
      </c>
    </row>
    <row r="116" spans="1:8" ht="14.25" customHeight="1">
      <c r="A116" s="153" t="s">
        <v>258</v>
      </c>
      <c r="B116" s="548">
        <v>9561</v>
      </c>
      <c r="C116" s="549">
        <v>5417</v>
      </c>
      <c r="D116" s="550">
        <f t="shared" si="10"/>
        <v>56.657253425373909</v>
      </c>
      <c r="E116" s="549">
        <v>4117</v>
      </c>
      <c r="F116" s="550">
        <f>E116/B116*100</f>
        <v>43.060349335843526</v>
      </c>
      <c r="G116" s="549">
        <v>27</v>
      </c>
      <c r="H116" s="551">
        <f t="shared" si="11"/>
        <v>0.28239723878255413</v>
      </c>
    </row>
    <row r="117" spans="1:8" ht="14.25" customHeight="1">
      <c r="A117" s="159" t="s">
        <v>70</v>
      </c>
      <c r="B117" s="552">
        <v>2225</v>
      </c>
      <c r="C117" s="553">
        <v>1194</v>
      </c>
      <c r="D117" s="554">
        <f t="shared" si="10"/>
        <v>53.662921348314605</v>
      </c>
      <c r="E117" s="553">
        <v>0</v>
      </c>
      <c r="F117" s="554">
        <f>E117/B117*100</f>
        <v>0</v>
      </c>
      <c r="G117" s="553">
        <v>1031</v>
      </c>
      <c r="H117" s="555">
        <f t="shared" si="11"/>
        <v>46.337078651685395</v>
      </c>
    </row>
    <row r="118" spans="1:8" ht="14.25" customHeight="1">
      <c r="A118" s="153" t="s">
        <v>259</v>
      </c>
      <c r="B118" s="548">
        <v>501</v>
      </c>
      <c r="C118" s="549">
        <v>501</v>
      </c>
      <c r="D118" s="550">
        <f t="shared" si="10"/>
        <v>100</v>
      </c>
      <c r="E118" s="213" t="s">
        <v>241</v>
      </c>
      <c r="F118" s="556" t="s">
        <v>241</v>
      </c>
      <c r="G118" s="213"/>
      <c r="H118" s="558">
        <f t="shared" si="11"/>
        <v>0</v>
      </c>
    </row>
    <row r="119" spans="1:8" ht="14.25" customHeight="1">
      <c r="A119" s="159" t="s">
        <v>266</v>
      </c>
      <c r="B119" s="552">
        <v>3524</v>
      </c>
      <c r="C119" s="553">
        <v>2542</v>
      </c>
      <c r="D119" s="554">
        <f t="shared" si="10"/>
        <v>72.133938706015883</v>
      </c>
      <c r="E119" s="553">
        <v>0</v>
      </c>
      <c r="F119" s="554">
        <f>E119/B119*100</f>
        <v>0</v>
      </c>
      <c r="G119" s="553">
        <v>982</v>
      </c>
      <c r="H119" s="555">
        <f t="shared" si="11"/>
        <v>27.866061293984107</v>
      </c>
    </row>
    <row r="120" spans="1:8" ht="14.25" customHeight="1">
      <c r="A120" s="153" t="s">
        <v>73</v>
      </c>
      <c r="B120" s="548">
        <v>1401</v>
      </c>
      <c r="C120" s="549">
        <v>1191</v>
      </c>
      <c r="D120" s="550">
        <f t="shared" si="10"/>
        <v>85.010706638115636</v>
      </c>
      <c r="E120" s="213" t="s">
        <v>241</v>
      </c>
      <c r="F120" s="556" t="s">
        <v>241</v>
      </c>
      <c r="G120" s="549">
        <v>210</v>
      </c>
      <c r="H120" s="551">
        <f t="shared" si="11"/>
        <v>14.989293361884368</v>
      </c>
    </row>
    <row r="121" spans="1:8" ht="14.25" customHeight="1">
      <c r="A121" s="159" t="s">
        <v>74</v>
      </c>
      <c r="B121" s="552">
        <v>1479</v>
      </c>
      <c r="C121" s="553">
        <v>1365</v>
      </c>
      <c r="D121" s="554">
        <f t="shared" si="10"/>
        <v>92.292089249492903</v>
      </c>
      <c r="E121" s="202" t="s">
        <v>241</v>
      </c>
      <c r="F121" s="557" t="s">
        <v>241</v>
      </c>
      <c r="G121" s="553">
        <v>114</v>
      </c>
      <c r="H121" s="555">
        <f t="shared" si="11"/>
        <v>7.7079107505070992</v>
      </c>
    </row>
    <row r="122" spans="1:8" ht="14.25" customHeight="1">
      <c r="A122" s="153" t="s">
        <v>75</v>
      </c>
      <c r="B122" s="559">
        <v>1140</v>
      </c>
      <c r="C122" s="560">
        <v>1065</v>
      </c>
      <c r="D122" s="550">
        <f t="shared" si="10"/>
        <v>93.421052631578945</v>
      </c>
      <c r="E122" s="560">
        <v>71</v>
      </c>
      <c r="F122" s="550">
        <f>E122/B122*100</f>
        <v>6.2280701754385968</v>
      </c>
      <c r="G122" s="560">
        <v>4</v>
      </c>
      <c r="H122" s="551">
        <f t="shared" si="11"/>
        <v>0.35087719298245612</v>
      </c>
    </row>
    <row r="123" spans="1:8" ht="14.25" customHeight="1">
      <c r="A123" s="163" t="s">
        <v>76</v>
      </c>
      <c r="B123" s="561">
        <v>31239</v>
      </c>
      <c r="C123" s="562">
        <f>C107+C108+C111+C112+C113+C115+C116+C117+C118+C121</f>
        <v>19818</v>
      </c>
      <c r="D123" s="563">
        <f t="shared" si="10"/>
        <v>63.439930855661196</v>
      </c>
      <c r="E123" s="562">
        <f>E107+E108+E111+E116+E113</f>
        <v>8907</v>
      </c>
      <c r="F123" s="563">
        <f>E123/B123*100</f>
        <v>28.512436377604917</v>
      </c>
      <c r="G123" s="562">
        <f>G107+G108+G111+G112+G113+G115+G116+G117+G118+G121</f>
        <v>2514</v>
      </c>
      <c r="H123" s="564">
        <f t="shared" si="11"/>
        <v>8.0476327667338907</v>
      </c>
    </row>
    <row r="124" spans="1:8" ht="14.25" customHeight="1">
      <c r="A124" s="169" t="s">
        <v>77</v>
      </c>
      <c r="B124" s="565">
        <v>12462</v>
      </c>
      <c r="C124" s="566">
        <f>C110+C109+C114+C119+C120+C122</f>
        <v>8204</v>
      </c>
      <c r="D124" s="567">
        <f t="shared" si="10"/>
        <v>65.832129674209597</v>
      </c>
      <c r="E124" s="566">
        <f>E110+E109+E114+E119+E122</f>
        <v>71</v>
      </c>
      <c r="F124" s="567">
        <f>E124/B124*100</f>
        <v>0.5697319852351147</v>
      </c>
      <c r="G124" s="566">
        <f>G109+G110+G114+G119+G120+G122</f>
        <v>4187</v>
      </c>
      <c r="H124" s="568">
        <f t="shared" si="11"/>
        <v>33.598138340555288</v>
      </c>
    </row>
    <row r="125" spans="1:8" ht="14.25" customHeight="1">
      <c r="A125" s="175" t="s">
        <v>78</v>
      </c>
      <c r="B125" s="569">
        <v>43701</v>
      </c>
      <c r="C125" s="570">
        <v>28022</v>
      </c>
      <c r="D125" s="571">
        <f t="shared" si="10"/>
        <v>64.122102469051057</v>
      </c>
      <c r="E125" s="570">
        <f>SUM(E107:E122)</f>
        <v>8978</v>
      </c>
      <c r="F125" s="571">
        <f>E125/B125*100</f>
        <v>20.544152307727511</v>
      </c>
      <c r="G125" s="570">
        <v>6701</v>
      </c>
      <c r="H125" s="572">
        <f t="shared" si="11"/>
        <v>15.333745223221436</v>
      </c>
    </row>
    <row r="126" spans="1:8" ht="14.25" customHeight="1">
      <c r="A126" s="965" t="s">
        <v>260</v>
      </c>
      <c r="B126" s="965"/>
      <c r="C126" s="965"/>
      <c r="D126" s="965"/>
      <c r="E126" s="965"/>
      <c r="F126" s="965"/>
      <c r="G126" s="965"/>
      <c r="H126" s="965"/>
    </row>
    <row r="127" spans="1:8" ht="14.25" customHeight="1">
      <c r="A127" s="965" t="s">
        <v>261</v>
      </c>
      <c r="B127" s="965"/>
      <c r="C127" s="965"/>
      <c r="D127" s="965"/>
      <c r="E127" s="965"/>
      <c r="F127" s="965"/>
      <c r="G127" s="965"/>
      <c r="H127" s="965"/>
    </row>
    <row r="128" spans="1:8" ht="14.25" customHeight="1">
      <c r="A128" s="965" t="s">
        <v>262</v>
      </c>
      <c r="B128" s="965"/>
      <c r="C128" s="965"/>
      <c r="D128" s="965"/>
      <c r="E128" s="965"/>
      <c r="F128" s="965"/>
      <c r="G128" s="965"/>
      <c r="H128" s="965"/>
    </row>
    <row r="129" spans="1:8" ht="14.25" customHeight="1">
      <c r="A129" s="965" t="s">
        <v>267</v>
      </c>
      <c r="B129" s="965"/>
      <c r="C129" s="965"/>
      <c r="D129" s="965"/>
      <c r="E129" s="965"/>
      <c r="F129" s="965"/>
      <c r="G129" s="583"/>
      <c r="H129" s="583"/>
    </row>
    <row r="130" spans="1:8" ht="15.75" customHeight="1">
      <c r="A130" s="1019" t="s">
        <v>237</v>
      </c>
      <c r="B130" s="1019"/>
      <c r="C130" s="1019"/>
      <c r="D130" s="1019"/>
      <c r="E130" s="1019"/>
      <c r="F130" s="1019"/>
      <c r="G130" s="1019"/>
      <c r="H130" s="1019"/>
    </row>
    <row r="131" spans="1:8" ht="22.5" customHeight="1">
      <c r="A131" s="992" t="s">
        <v>205</v>
      </c>
      <c r="B131" s="992"/>
      <c r="C131" s="992"/>
      <c r="D131" s="992"/>
      <c r="E131" s="992"/>
      <c r="F131" s="992"/>
      <c r="G131" s="992"/>
      <c r="H131" s="992"/>
    </row>
    <row r="132" spans="1:8" ht="13.5" customHeight="1">
      <c r="A132" s="585"/>
      <c r="B132" s="585"/>
      <c r="C132" s="585"/>
      <c r="D132" s="585"/>
      <c r="E132" s="585"/>
      <c r="F132" s="585"/>
      <c r="G132" s="585"/>
      <c r="H132" s="585"/>
    </row>
    <row r="133" spans="1:8" ht="30" customHeight="1">
      <c r="A133" s="1020">
        <v>2021</v>
      </c>
      <c r="B133" s="1020"/>
      <c r="C133" s="1020"/>
      <c r="D133" s="1020"/>
      <c r="E133" s="1020"/>
      <c r="F133" s="1020"/>
      <c r="G133" s="1020"/>
      <c r="H133" s="1020"/>
    </row>
    <row r="134" spans="1:8" ht="16.5" customHeight="1">
      <c r="A134" s="573"/>
      <c r="B134" s="573"/>
      <c r="C134" s="573"/>
      <c r="D134" s="573"/>
      <c r="E134" s="573"/>
      <c r="F134" s="573"/>
      <c r="G134" s="573"/>
      <c r="H134" s="573"/>
    </row>
    <row r="135" spans="1:8" ht="14.25" customHeight="1">
      <c r="A135" s="1021" t="s">
        <v>272</v>
      </c>
      <c r="B135" s="1021"/>
      <c r="C135" s="1021"/>
      <c r="D135" s="1021"/>
      <c r="E135" s="1021"/>
      <c r="F135" s="1021"/>
      <c r="G135" s="1021"/>
      <c r="H135" s="1021"/>
    </row>
    <row r="136" spans="1:8" ht="14.25" customHeight="1">
      <c r="A136" s="1021"/>
      <c r="B136" s="1021"/>
      <c r="C136" s="1021"/>
      <c r="D136" s="1021"/>
      <c r="E136" s="1021"/>
      <c r="F136" s="1021"/>
      <c r="G136" s="1021"/>
      <c r="H136" s="1021"/>
    </row>
    <row r="137" spans="1:8" ht="14.25" customHeight="1">
      <c r="A137" s="1022" t="s">
        <v>57</v>
      </c>
      <c r="B137" s="1023" t="s">
        <v>58</v>
      </c>
      <c r="C137" s="1024" t="s">
        <v>96</v>
      </c>
      <c r="D137" s="1024"/>
      <c r="E137" s="1024"/>
      <c r="F137" s="1024"/>
      <c r="G137" s="1024"/>
      <c r="H137" s="1024"/>
    </row>
    <row r="138" spans="1:8" ht="14.25" customHeight="1">
      <c r="A138" s="1022"/>
      <c r="B138" s="1023"/>
      <c r="C138" s="1025" t="s">
        <v>254</v>
      </c>
      <c r="D138" s="1025"/>
      <c r="E138" s="1026" t="s">
        <v>255</v>
      </c>
      <c r="F138" s="1026"/>
      <c r="G138" s="1027" t="s">
        <v>256</v>
      </c>
      <c r="H138" s="1027"/>
    </row>
    <row r="139" spans="1:8" ht="14.25" customHeight="1">
      <c r="A139" s="1022"/>
      <c r="B139" s="574" t="s">
        <v>59</v>
      </c>
      <c r="C139" s="575" t="s">
        <v>59</v>
      </c>
      <c r="D139" s="576" t="s">
        <v>99</v>
      </c>
      <c r="E139" s="577" t="s">
        <v>59</v>
      </c>
      <c r="F139" s="578" t="s">
        <v>99</v>
      </c>
      <c r="G139" s="579" t="s">
        <v>59</v>
      </c>
      <c r="H139" s="580" t="s">
        <v>99</v>
      </c>
    </row>
    <row r="140" spans="1:8" ht="14.25" customHeight="1">
      <c r="A140" s="147" t="s">
        <v>60</v>
      </c>
      <c r="B140" s="544">
        <v>5425</v>
      </c>
      <c r="C140" s="545">
        <v>2665</v>
      </c>
      <c r="D140" s="546">
        <f t="shared" ref="D140:D158" si="12">C140/B140*100</f>
        <v>49.124423963133637</v>
      </c>
      <c r="E140" s="545">
        <v>2658</v>
      </c>
      <c r="F140" s="546">
        <f>E140/B140*100</f>
        <v>48.995391705069125</v>
      </c>
      <c r="G140" s="545">
        <v>102</v>
      </c>
      <c r="H140" s="547">
        <f t="shared" ref="H140:H158" si="13">G140/B140*100</f>
        <v>1.8801843317972351</v>
      </c>
    </row>
    <row r="141" spans="1:8" ht="14.25" customHeight="1">
      <c r="A141" s="153" t="s">
        <v>61</v>
      </c>
      <c r="B141" s="548">
        <v>3797</v>
      </c>
      <c r="C141" s="549">
        <v>3100</v>
      </c>
      <c r="D141" s="550">
        <f t="shared" si="12"/>
        <v>81.643402686331314</v>
      </c>
      <c r="E141" s="549">
        <v>596</v>
      </c>
      <c r="F141" s="550">
        <f>E141/B141*100</f>
        <v>15.696602580984989</v>
      </c>
      <c r="G141" s="549">
        <v>101</v>
      </c>
      <c r="H141" s="551">
        <f t="shared" si="13"/>
        <v>2.6599947326836975</v>
      </c>
    </row>
    <row r="142" spans="1:8" ht="14.25" customHeight="1">
      <c r="A142" s="159" t="s">
        <v>62</v>
      </c>
      <c r="B142" s="552">
        <v>3674</v>
      </c>
      <c r="C142" s="553">
        <v>1468</v>
      </c>
      <c r="D142" s="554">
        <f t="shared" si="12"/>
        <v>39.956450734893849</v>
      </c>
      <c r="E142" s="553">
        <v>0</v>
      </c>
      <c r="F142" s="554">
        <f>E142/B142*100</f>
        <v>0</v>
      </c>
      <c r="G142" s="553">
        <v>2206</v>
      </c>
      <c r="H142" s="555">
        <f t="shared" si="13"/>
        <v>60.043549265106158</v>
      </c>
    </row>
    <row r="143" spans="1:8" ht="14.25" customHeight="1">
      <c r="A143" s="153" t="s">
        <v>63</v>
      </c>
      <c r="B143" s="548">
        <v>1852</v>
      </c>
      <c r="C143" s="549">
        <v>1255</v>
      </c>
      <c r="D143" s="550">
        <f t="shared" si="12"/>
        <v>67.764578833693307</v>
      </c>
      <c r="E143" s="549">
        <v>0</v>
      </c>
      <c r="F143" s="550">
        <f>E143/B143*100</f>
        <v>0</v>
      </c>
      <c r="G143" s="549">
        <v>597</v>
      </c>
      <c r="H143" s="551">
        <f t="shared" si="13"/>
        <v>32.235421166306693</v>
      </c>
    </row>
    <row r="144" spans="1:8" ht="14.25" customHeight="1">
      <c r="A144" s="159" t="s">
        <v>64</v>
      </c>
      <c r="B144" s="552">
        <v>420</v>
      </c>
      <c r="C144" s="553">
        <f>365-52</f>
        <v>313</v>
      </c>
      <c r="D144" s="554">
        <f t="shared" si="12"/>
        <v>74.523809523809518</v>
      </c>
      <c r="E144" s="553">
        <v>52</v>
      </c>
      <c r="F144" s="554">
        <f>E144/B144*100</f>
        <v>12.380952380952381</v>
      </c>
      <c r="G144" s="553">
        <v>55</v>
      </c>
      <c r="H144" s="555">
        <f t="shared" si="13"/>
        <v>13.095238095238097</v>
      </c>
    </row>
    <row r="145" spans="1:8" ht="14.25" customHeight="1">
      <c r="A145" s="153" t="s">
        <v>65</v>
      </c>
      <c r="B145" s="548">
        <v>1196</v>
      </c>
      <c r="C145" s="549">
        <v>695</v>
      </c>
      <c r="D145" s="550">
        <f t="shared" si="12"/>
        <v>58.110367892976591</v>
      </c>
      <c r="E145" s="213" t="s">
        <v>241</v>
      </c>
      <c r="F145" s="556" t="s">
        <v>241</v>
      </c>
      <c r="G145" s="549">
        <v>501</v>
      </c>
      <c r="H145" s="551">
        <f t="shared" si="13"/>
        <v>41.889632107023409</v>
      </c>
    </row>
    <row r="146" spans="1:8" ht="14.25" customHeight="1">
      <c r="A146" s="159" t="s">
        <v>257</v>
      </c>
      <c r="B146" s="552">
        <v>2915</v>
      </c>
      <c r="C146" s="553">
        <v>2711</v>
      </c>
      <c r="D146" s="554">
        <f t="shared" si="12"/>
        <v>93.00171526586621</v>
      </c>
      <c r="E146" s="586" t="s">
        <v>241</v>
      </c>
      <c r="F146" s="557" t="s">
        <v>241</v>
      </c>
      <c r="G146" s="553">
        <v>204</v>
      </c>
      <c r="H146" s="555">
        <f t="shared" si="13"/>
        <v>6.9982847341337902</v>
      </c>
    </row>
    <row r="147" spans="1:8" ht="14.25" customHeight="1">
      <c r="A147" s="153" t="s">
        <v>67</v>
      </c>
      <c r="B147" s="548">
        <v>699</v>
      </c>
      <c r="C147" s="549">
        <v>644</v>
      </c>
      <c r="D147" s="550">
        <f t="shared" si="12"/>
        <v>92.13161659513591</v>
      </c>
      <c r="E147" s="549">
        <v>0</v>
      </c>
      <c r="F147" s="550">
        <f>E147/B147*100</f>
        <v>0</v>
      </c>
      <c r="G147" s="549">
        <v>55</v>
      </c>
      <c r="H147" s="551">
        <f t="shared" si="13"/>
        <v>7.8683834048640922</v>
      </c>
    </row>
    <row r="148" spans="1:8" ht="14.25" customHeight="1">
      <c r="A148" s="159" t="s">
        <v>265</v>
      </c>
      <c r="B148" s="552">
        <v>3417</v>
      </c>
      <c r="C148" s="553">
        <v>2836</v>
      </c>
      <c r="D148" s="554">
        <f t="shared" si="12"/>
        <v>82.996780801872987</v>
      </c>
      <c r="E148" s="553">
        <v>0</v>
      </c>
      <c r="F148" s="554">
        <f>E148/B148*100</f>
        <v>0</v>
      </c>
      <c r="G148" s="553">
        <v>581</v>
      </c>
      <c r="H148" s="555">
        <f t="shared" si="13"/>
        <v>17.003219198127013</v>
      </c>
    </row>
    <row r="149" spans="1:8" ht="14.25" customHeight="1">
      <c r="A149" s="153" t="s">
        <v>258</v>
      </c>
      <c r="B149" s="548">
        <v>8976</v>
      </c>
      <c r="C149" s="549">
        <v>5799</v>
      </c>
      <c r="D149" s="550">
        <f t="shared" si="12"/>
        <v>64.605614973262021</v>
      </c>
      <c r="E149" s="549">
        <v>3121</v>
      </c>
      <c r="F149" s="550">
        <f>E149/B149*100</f>
        <v>34.770499108734406</v>
      </c>
      <c r="G149" s="549">
        <v>56</v>
      </c>
      <c r="H149" s="551">
        <f t="shared" si="13"/>
        <v>0.62388591800356508</v>
      </c>
    </row>
    <row r="150" spans="1:8" ht="14.25" customHeight="1">
      <c r="A150" s="159" t="s">
        <v>70</v>
      </c>
      <c r="B150" s="552">
        <v>1986</v>
      </c>
      <c r="C150" s="553">
        <v>1092</v>
      </c>
      <c r="D150" s="554">
        <f t="shared" si="12"/>
        <v>54.984894259818731</v>
      </c>
      <c r="E150" s="553">
        <v>0</v>
      </c>
      <c r="F150" s="554">
        <f>E150/B150*100</f>
        <v>0</v>
      </c>
      <c r="G150" s="553">
        <v>894</v>
      </c>
      <c r="H150" s="555">
        <f t="shared" si="13"/>
        <v>45.015105740181269</v>
      </c>
    </row>
    <row r="151" spans="1:8" ht="14.25" customHeight="1">
      <c r="A151" s="153" t="s">
        <v>259</v>
      </c>
      <c r="B151" s="548">
        <v>587</v>
      </c>
      <c r="C151" s="549">
        <v>587</v>
      </c>
      <c r="D151" s="550">
        <f t="shared" si="12"/>
        <v>100</v>
      </c>
      <c r="E151" s="213" t="s">
        <v>241</v>
      </c>
      <c r="F151" s="556" t="s">
        <v>241</v>
      </c>
      <c r="G151" s="213">
        <v>0</v>
      </c>
      <c r="H151" s="558">
        <f t="shared" si="13"/>
        <v>0</v>
      </c>
    </row>
    <row r="152" spans="1:8" ht="14.25" customHeight="1">
      <c r="A152" s="159" t="s">
        <v>266</v>
      </c>
      <c r="B152" s="552">
        <v>3668</v>
      </c>
      <c r="C152" s="553">
        <v>2227</v>
      </c>
      <c r="D152" s="554">
        <f t="shared" si="12"/>
        <v>60.714285714285708</v>
      </c>
      <c r="E152" s="553">
        <v>0</v>
      </c>
      <c r="F152" s="554">
        <f>E152/B152*100</f>
        <v>0</v>
      </c>
      <c r="G152" s="553">
        <v>1441</v>
      </c>
      <c r="H152" s="555">
        <f t="shared" si="13"/>
        <v>39.285714285714285</v>
      </c>
    </row>
    <row r="153" spans="1:8" ht="14.25" customHeight="1">
      <c r="A153" s="153" t="s">
        <v>73</v>
      </c>
      <c r="B153" s="548">
        <v>1431</v>
      </c>
      <c r="C153" s="549">
        <v>1197</v>
      </c>
      <c r="D153" s="550">
        <f t="shared" si="12"/>
        <v>83.647798742138363</v>
      </c>
      <c r="E153" s="213" t="s">
        <v>241</v>
      </c>
      <c r="F153" s="556" t="s">
        <v>241</v>
      </c>
      <c r="G153" s="549">
        <v>234</v>
      </c>
      <c r="H153" s="551">
        <f t="shared" si="13"/>
        <v>16.352201257861633</v>
      </c>
    </row>
    <row r="154" spans="1:8" ht="14.25" customHeight="1">
      <c r="A154" s="159" t="s">
        <v>74</v>
      </c>
      <c r="B154" s="552">
        <v>1410</v>
      </c>
      <c r="C154" s="553">
        <v>1311</v>
      </c>
      <c r="D154" s="554">
        <f t="shared" si="12"/>
        <v>92.978723404255319</v>
      </c>
      <c r="E154" s="202" t="s">
        <v>241</v>
      </c>
      <c r="F154" s="557" t="s">
        <v>241</v>
      </c>
      <c r="G154" s="553">
        <v>99</v>
      </c>
      <c r="H154" s="555">
        <f t="shared" si="13"/>
        <v>7.0212765957446814</v>
      </c>
    </row>
    <row r="155" spans="1:8" ht="14.25" customHeight="1">
      <c r="A155" s="153" t="s">
        <v>75</v>
      </c>
      <c r="B155" s="559">
        <v>1156</v>
      </c>
      <c r="C155" s="560">
        <v>1051</v>
      </c>
      <c r="D155" s="550">
        <f t="shared" si="12"/>
        <v>90.916955017301035</v>
      </c>
      <c r="E155" s="560">
        <v>40</v>
      </c>
      <c r="F155" s="550">
        <f>E155/B155*100</f>
        <v>3.4602076124567476</v>
      </c>
      <c r="G155" s="560">
        <v>65</v>
      </c>
      <c r="H155" s="551">
        <f t="shared" si="13"/>
        <v>5.6228373702422143</v>
      </c>
    </row>
    <row r="156" spans="1:8" ht="14.25" customHeight="1">
      <c r="A156" s="163" t="s">
        <v>76</v>
      </c>
      <c r="B156" s="561">
        <f>B140+B141+B144+B145+B146+B148+B149+B150+B151+B154</f>
        <v>30129</v>
      </c>
      <c r="C156" s="562">
        <f>C140+C141+C144+C145+C146+C148+C149+C150+C151+C154</f>
        <v>21109</v>
      </c>
      <c r="D156" s="563">
        <f t="shared" si="12"/>
        <v>70.062066447608615</v>
      </c>
      <c r="E156" s="562">
        <f>E140+E141+E144+E149</f>
        <v>6427</v>
      </c>
      <c r="F156" s="563">
        <f>E156/B156*100</f>
        <v>21.331607421421221</v>
      </c>
      <c r="G156" s="562">
        <f>G140+G141+G144+G145+G146+G148+G149+G150+G151+G154</f>
        <v>2593</v>
      </c>
      <c r="H156" s="564">
        <f t="shared" si="13"/>
        <v>8.606326130970162</v>
      </c>
    </row>
    <row r="157" spans="1:8" ht="14.25" customHeight="1">
      <c r="A157" s="169" t="s">
        <v>77</v>
      </c>
      <c r="B157" s="565">
        <f>B142+B143+B147+B152+B153+B155</f>
        <v>12480</v>
      </c>
      <c r="C157" s="566">
        <f>C143+C142+C147+C152+C153+C155</f>
        <v>7842</v>
      </c>
      <c r="D157" s="567">
        <f t="shared" si="12"/>
        <v>62.83653846153846</v>
      </c>
      <c r="E157" s="566">
        <v>40</v>
      </c>
      <c r="F157" s="567">
        <f>E157/B157*100</f>
        <v>0.32051282051282048</v>
      </c>
      <c r="G157" s="566">
        <f>G142+G143+G147+G152+G153+G155</f>
        <v>4598</v>
      </c>
      <c r="H157" s="568">
        <f t="shared" si="13"/>
        <v>36.842948717948723</v>
      </c>
    </row>
    <row r="158" spans="1:8" ht="14.25" customHeight="1">
      <c r="A158" s="175" t="s">
        <v>78</v>
      </c>
      <c r="B158" s="569">
        <f>SUM(B140:B155)</f>
        <v>42609</v>
      </c>
      <c r="C158" s="570">
        <f>SUM(C140:C155)</f>
        <v>28951</v>
      </c>
      <c r="D158" s="571">
        <f t="shared" si="12"/>
        <v>67.945739163087609</v>
      </c>
      <c r="E158" s="570">
        <f>E140+E141+E144+E149+E155</f>
        <v>6467</v>
      </c>
      <c r="F158" s="571">
        <f>E158/B158*100</f>
        <v>15.177544650191274</v>
      </c>
      <c r="G158" s="570">
        <f>SUM(G140:G155)</f>
        <v>7191</v>
      </c>
      <c r="H158" s="572">
        <f t="shared" si="13"/>
        <v>16.876716186721115</v>
      </c>
    </row>
    <row r="159" spans="1:8" ht="14.25" customHeight="1">
      <c r="A159" s="965" t="s">
        <v>273</v>
      </c>
      <c r="B159" s="965"/>
      <c r="C159" s="965"/>
      <c r="D159" s="965"/>
      <c r="E159" s="965"/>
      <c r="F159" s="965"/>
      <c r="G159" s="965"/>
      <c r="H159" s="965"/>
    </row>
    <row r="160" spans="1:8" ht="14.25" customHeight="1">
      <c r="A160" s="965" t="s">
        <v>261</v>
      </c>
      <c r="B160" s="965"/>
      <c r="C160" s="965"/>
      <c r="D160" s="965"/>
      <c r="E160" s="965"/>
      <c r="F160" s="965"/>
      <c r="G160" s="965"/>
      <c r="H160" s="965"/>
    </row>
    <row r="161" spans="1:8" ht="14.25" customHeight="1">
      <c r="A161" s="965" t="s">
        <v>262</v>
      </c>
      <c r="B161" s="965"/>
      <c r="C161" s="965"/>
      <c r="D161" s="965"/>
      <c r="E161" s="965"/>
      <c r="F161" s="965"/>
      <c r="G161" s="965"/>
      <c r="H161" s="965"/>
    </row>
    <row r="162" spans="1:8" ht="15.75" customHeight="1">
      <c r="A162" s="965" t="s">
        <v>267</v>
      </c>
      <c r="B162" s="965"/>
      <c r="C162" s="965"/>
      <c r="D162" s="965"/>
      <c r="E162" s="965"/>
      <c r="F162" s="965"/>
      <c r="G162" s="583"/>
      <c r="H162" s="583"/>
    </row>
    <row r="163" spans="1:8" ht="14.25" customHeight="1">
      <c r="A163" s="1019" t="s">
        <v>237</v>
      </c>
      <c r="B163" s="1019"/>
      <c r="C163" s="1019"/>
      <c r="D163" s="1019"/>
      <c r="E163" s="1019"/>
      <c r="F163" s="1019"/>
      <c r="G163" s="1019"/>
      <c r="H163" s="1019"/>
    </row>
    <row r="164" spans="1:8" ht="22.5" customHeight="1">
      <c r="A164" s="992" t="s">
        <v>211</v>
      </c>
      <c r="B164" s="992"/>
      <c r="C164" s="992"/>
      <c r="D164" s="992"/>
      <c r="E164" s="992"/>
      <c r="F164" s="992"/>
      <c r="G164" s="992"/>
      <c r="H164" s="992"/>
    </row>
    <row r="165" spans="1:8" ht="14.25" customHeight="1">
      <c r="A165" s="585"/>
      <c r="B165" s="585"/>
      <c r="C165" s="585"/>
      <c r="D165" s="585"/>
      <c r="E165" s="585"/>
      <c r="F165" s="585"/>
      <c r="G165" s="585"/>
      <c r="H165" s="585"/>
    </row>
    <row r="166" spans="1:8" ht="22.5" customHeight="1">
      <c r="A166" s="1020">
        <v>2020</v>
      </c>
      <c r="B166" s="1020"/>
      <c r="C166" s="1020"/>
      <c r="D166" s="1020"/>
      <c r="E166" s="1020"/>
      <c r="F166" s="1020"/>
      <c r="G166" s="1020"/>
      <c r="H166" s="1020"/>
    </row>
    <row r="167" spans="1:8" ht="14.25" customHeight="1">
      <c r="A167" s="573"/>
      <c r="B167" s="573"/>
      <c r="C167" s="573"/>
      <c r="D167" s="573"/>
      <c r="E167" s="573"/>
      <c r="F167" s="573"/>
      <c r="G167" s="573"/>
      <c r="H167" s="573"/>
    </row>
    <row r="168" spans="1:8" ht="14.25" customHeight="1">
      <c r="A168" s="1021" t="s">
        <v>274</v>
      </c>
      <c r="B168" s="1021"/>
      <c r="C168" s="1021"/>
      <c r="D168" s="1021"/>
      <c r="E168" s="1021"/>
      <c r="F168" s="1021"/>
      <c r="G168" s="1021"/>
      <c r="H168" s="1021"/>
    </row>
    <row r="169" spans="1:8" ht="14.25" customHeight="1">
      <c r="A169" s="1021"/>
      <c r="B169" s="1021"/>
      <c r="C169" s="1021"/>
      <c r="D169" s="1021"/>
      <c r="E169" s="1021"/>
      <c r="F169" s="1021"/>
      <c r="G169" s="1021"/>
      <c r="H169" s="1021"/>
    </row>
    <row r="170" spans="1:8" ht="14.25" customHeight="1">
      <c r="A170" s="1022" t="s">
        <v>57</v>
      </c>
      <c r="B170" s="1023" t="s">
        <v>58</v>
      </c>
      <c r="C170" s="1024" t="s">
        <v>96</v>
      </c>
      <c r="D170" s="1024"/>
      <c r="E170" s="1024"/>
      <c r="F170" s="1024"/>
      <c r="G170" s="1024"/>
      <c r="H170" s="1024"/>
    </row>
    <row r="171" spans="1:8" ht="14.25" customHeight="1">
      <c r="A171" s="1022"/>
      <c r="B171" s="1023"/>
      <c r="C171" s="1025" t="s">
        <v>254</v>
      </c>
      <c r="D171" s="1025"/>
      <c r="E171" s="1026" t="s">
        <v>255</v>
      </c>
      <c r="F171" s="1026"/>
      <c r="G171" s="1027" t="s">
        <v>256</v>
      </c>
      <c r="H171" s="1027"/>
    </row>
    <row r="172" spans="1:8" ht="14.25" customHeight="1">
      <c r="A172" s="1022"/>
      <c r="B172" s="574" t="s">
        <v>59</v>
      </c>
      <c r="C172" s="575" t="s">
        <v>59</v>
      </c>
      <c r="D172" s="576" t="s">
        <v>99</v>
      </c>
      <c r="E172" s="577" t="s">
        <v>59</v>
      </c>
      <c r="F172" s="578" t="s">
        <v>99</v>
      </c>
      <c r="G172" s="579" t="s">
        <v>59</v>
      </c>
      <c r="H172" s="580" t="s">
        <v>99</v>
      </c>
    </row>
    <row r="173" spans="1:8" ht="14.25" customHeight="1">
      <c r="A173" s="147" t="s">
        <v>60</v>
      </c>
      <c r="B173" s="544">
        <v>5204</v>
      </c>
      <c r="C173" s="545">
        <v>2746</v>
      </c>
      <c r="D173" s="546">
        <v>52.767102229054601</v>
      </c>
      <c r="E173" s="545">
        <v>2339</v>
      </c>
      <c r="F173" s="546">
        <v>44.946195234435102</v>
      </c>
      <c r="G173" s="545">
        <v>119</v>
      </c>
      <c r="H173" s="547">
        <v>2.2867025365103801</v>
      </c>
    </row>
    <row r="174" spans="1:8" ht="14.25" customHeight="1">
      <c r="A174" s="153" t="s">
        <v>61</v>
      </c>
      <c r="B174" s="548">
        <v>3690</v>
      </c>
      <c r="C174" s="549">
        <v>3066</v>
      </c>
      <c r="D174" s="550">
        <v>83.089430894309004</v>
      </c>
      <c r="E174" s="549">
        <v>484</v>
      </c>
      <c r="F174" s="550">
        <v>13.1165311653117</v>
      </c>
      <c r="G174" s="549">
        <v>140</v>
      </c>
      <c r="H174" s="551">
        <v>3.7940379403794</v>
      </c>
    </row>
    <row r="175" spans="1:8" ht="14.25" customHeight="1">
      <c r="A175" s="159" t="s">
        <v>62</v>
      </c>
      <c r="B175" s="552">
        <v>3873</v>
      </c>
      <c r="C175" s="553">
        <v>1575</v>
      </c>
      <c r="D175" s="554">
        <v>40.666150271107703</v>
      </c>
      <c r="E175" s="553">
        <v>0</v>
      </c>
      <c r="F175" s="554">
        <v>0</v>
      </c>
      <c r="G175" s="553">
        <v>2298</v>
      </c>
      <c r="H175" s="555">
        <v>59.333849728892297</v>
      </c>
    </row>
    <row r="176" spans="1:8" ht="14.25" customHeight="1">
      <c r="A176" s="153" t="s">
        <v>63</v>
      </c>
      <c r="B176" s="548">
        <v>1836</v>
      </c>
      <c r="C176" s="549">
        <v>1084</v>
      </c>
      <c r="D176" s="550">
        <v>59.041394335512003</v>
      </c>
      <c r="E176" s="549">
        <v>0</v>
      </c>
      <c r="F176" s="550">
        <v>0</v>
      </c>
      <c r="G176" s="549">
        <v>752</v>
      </c>
      <c r="H176" s="551">
        <v>40.958605664487997</v>
      </c>
    </row>
    <row r="177" spans="1:8" ht="14.25" customHeight="1">
      <c r="A177" s="159" t="s">
        <v>64</v>
      </c>
      <c r="B177" s="552">
        <v>333</v>
      </c>
      <c r="C177" s="553">
        <v>238</v>
      </c>
      <c r="D177" s="554">
        <v>71.471471471471503</v>
      </c>
      <c r="E177" s="553">
        <v>52</v>
      </c>
      <c r="F177" s="554">
        <v>15.615615615615599</v>
      </c>
      <c r="G177" s="553">
        <v>43</v>
      </c>
      <c r="H177" s="555">
        <v>12.912912912912899</v>
      </c>
    </row>
    <row r="178" spans="1:8" ht="14.25" customHeight="1">
      <c r="A178" s="153" t="s">
        <v>225</v>
      </c>
      <c r="B178" s="548">
        <v>1174</v>
      </c>
      <c r="C178" s="549">
        <v>695</v>
      </c>
      <c r="D178" s="550">
        <v>59.199318568994897</v>
      </c>
      <c r="E178" s="549">
        <v>55</v>
      </c>
      <c r="F178" s="550">
        <v>4.6848381601362901</v>
      </c>
      <c r="G178" s="549">
        <v>424</v>
      </c>
      <c r="H178" s="551">
        <v>36.115843270868801</v>
      </c>
    </row>
    <row r="179" spans="1:8" ht="14.25" customHeight="1">
      <c r="A179" s="159" t="s">
        <v>226</v>
      </c>
      <c r="B179" s="552">
        <v>2842</v>
      </c>
      <c r="C179" s="553">
        <v>2484</v>
      </c>
      <c r="D179" s="554">
        <v>87.403237156931695</v>
      </c>
      <c r="E179" s="586" t="s">
        <v>204</v>
      </c>
      <c r="F179" s="557" t="s">
        <v>204</v>
      </c>
      <c r="G179" s="553">
        <v>358</v>
      </c>
      <c r="H179" s="555">
        <v>12.5967628430683</v>
      </c>
    </row>
    <row r="180" spans="1:8" ht="14.25" customHeight="1">
      <c r="A180" s="153" t="s">
        <v>67</v>
      </c>
      <c r="B180" s="548">
        <v>687</v>
      </c>
      <c r="C180" s="549">
        <v>620</v>
      </c>
      <c r="D180" s="550">
        <v>90.247452692867498</v>
      </c>
      <c r="E180" s="549">
        <v>0</v>
      </c>
      <c r="F180" s="550">
        <v>0</v>
      </c>
      <c r="G180" s="549">
        <v>67</v>
      </c>
      <c r="H180" s="551">
        <v>9.7525473071324598</v>
      </c>
    </row>
    <row r="181" spans="1:8" ht="14.25" customHeight="1">
      <c r="A181" s="159" t="s">
        <v>275</v>
      </c>
      <c r="B181" s="552">
        <v>2978</v>
      </c>
      <c r="C181" s="553">
        <v>2581</v>
      </c>
      <c r="D181" s="554">
        <v>86.668905305574199</v>
      </c>
      <c r="E181" s="553">
        <v>0</v>
      </c>
      <c r="F181" s="554">
        <v>0</v>
      </c>
      <c r="G181" s="553">
        <v>397</v>
      </c>
      <c r="H181" s="555">
        <v>13.331094694425801</v>
      </c>
    </row>
    <row r="182" spans="1:8" ht="14.25" customHeight="1">
      <c r="A182" s="153" t="s">
        <v>227</v>
      </c>
      <c r="B182" s="548">
        <v>9093</v>
      </c>
      <c r="C182" s="549">
        <v>6907</v>
      </c>
      <c r="D182" s="550">
        <v>75.959529308259107</v>
      </c>
      <c r="E182" s="549">
        <v>2147</v>
      </c>
      <c r="F182" s="550">
        <v>23.611569339052</v>
      </c>
      <c r="G182" s="549">
        <v>39</v>
      </c>
      <c r="H182" s="551">
        <v>0.42890135268888202</v>
      </c>
    </row>
    <row r="183" spans="1:8" ht="14.25" customHeight="1">
      <c r="A183" s="159" t="s">
        <v>70</v>
      </c>
      <c r="B183" s="552">
        <v>1972</v>
      </c>
      <c r="C183" s="553">
        <v>1207</v>
      </c>
      <c r="D183" s="554">
        <v>61.2068965517241</v>
      </c>
      <c r="E183" s="553">
        <v>0</v>
      </c>
      <c r="F183" s="554">
        <v>0</v>
      </c>
      <c r="G183" s="553">
        <v>765</v>
      </c>
      <c r="H183" s="555">
        <v>38.7931034482759</v>
      </c>
    </row>
    <row r="184" spans="1:8" ht="14.25" customHeight="1">
      <c r="A184" s="153" t="s">
        <v>245</v>
      </c>
      <c r="B184" s="548">
        <v>433</v>
      </c>
      <c r="C184" s="549">
        <v>433</v>
      </c>
      <c r="D184" s="550">
        <v>100</v>
      </c>
      <c r="E184" s="587" t="s">
        <v>204</v>
      </c>
      <c r="F184" s="588" t="s">
        <v>204</v>
      </c>
      <c r="G184" s="213" t="s">
        <v>204</v>
      </c>
      <c r="H184" s="558" t="s">
        <v>204</v>
      </c>
    </row>
    <row r="185" spans="1:8" ht="14.25" customHeight="1">
      <c r="A185" s="159" t="s">
        <v>276</v>
      </c>
      <c r="B185" s="552">
        <v>3473</v>
      </c>
      <c r="C185" s="553">
        <v>2193</v>
      </c>
      <c r="D185" s="554">
        <v>63.144255686726197</v>
      </c>
      <c r="E185" s="553">
        <v>0</v>
      </c>
      <c r="F185" s="554">
        <v>0</v>
      </c>
      <c r="G185" s="553">
        <v>1280</v>
      </c>
      <c r="H185" s="555">
        <v>36.855744313273803</v>
      </c>
    </row>
    <row r="186" spans="1:8" ht="14.25" customHeight="1">
      <c r="A186" s="153" t="s">
        <v>73</v>
      </c>
      <c r="B186" s="548">
        <v>1338</v>
      </c>
      <c r="C186" s="549">
        <v>1057</v>
      </c>
      <c r="D186" s="550">
        <v>78.998505231689094</v>
      </c>
      <c r="E186" s="549">
        <v>65</v>
      </c>
      <c r="F186" s="550">
        <v>4.8579970104633796</v>
      </c>
      <c r="G186" s="549">
        <v>216</v>
      </c>
      <c r="H186" s="551">
        <v>16.143497757847499</v>
      </c>
    </row>
    <row r="187" spans="1:8" ht="14.25" customHeight="1">
      <c r="A187" s="159" t="s">
        <v>246</v>
      </c>
      <c r="B187" s="552">
        <v>1570</v>
      </c>
      <c r="C187" s="553">
        <v>1387</v>
      </c>
      <c r="D187" s="554">
        <v>88.343949044585997</v>
      </c>
      <c r="E187" s="553">
        <v>24</v>
      </c>
      <c r="F187" s="554">
        <v>1.5286624203821699</v>
      </c>
      <c r="G187" s="553">
        <v>159</v>
      </c>
      <c r="H187" s="555">
        <v>10.1273885350318</v>
      </c>
    </row>
    <row r="188" spans="1:8" ht="14.25" customHeight="1">
      <c r="A188" s="153" t="s">
        <v>75</v>
      </c>
      <c r="B188" s="559">
        <v>987</v>
      </c>
      <c r="C188" s="560">
        <v>871</v>
      </c>
      <c r="D188" s="550">
        <v>88.2472137791287</v>
      </c>
      <c r="E188" s="560">
        <v>60</v>
      </c>
      <c r="F188" s="550">
        <v>6.0790273556230998</v>
      </c>
      <c r="G188" s="560">
        <v>56</v>
      </c>
      <c r="H188" s="551">
        <v>5.6737588652482298</v>
      </c>
    </row>
    <row r="189" spans="1:8" ht="14.25" customHeight="1">
      <c r="A189" s="163" t="s">
        <v>76</v>
      </c>
      <c r="B189" s="561">
        <v>29289</v>
      </c>
      <c r="C189" s="562">
        <v>21744</v>
      </c>
      <c r="D189" s="563">
        <v>74.239475571033495</v>
      </c>
      <c r="E189" s="562">
        <v>5101</v>
      </c>
      <c r="F189" s="563">
        <v>17.416094779610098</v>
      </c>
      <c r="G189" s="562">
        <v>2444</v>
      </c>
      <c r="H189" s="564">
        <v>8.3444296493564103</v>
      </c>
    </row>
    <row r="190" spans="1:8" ht="14.25" customHeight="1">
      <c r="A190" s="169" t="s">
        <v>77</v>
      </c>
      <c r="B190" s="565">
        <v>12194</v>
      </c>
      <c r="C190" s="566">
        <v>7400</v>
      </c>
      <c r="D190" s="567">
        <v>60.685583073642803</v>
      </c>
      <c r="E190" s="566">
        <v>125</v>
      </c>
      <c r="F190" s="567">
        <v>1.0250943086763999</v>
      </c>
      <c r="G190" s="566">
        <v>4669</v>
      </c>
      <c r="H190" s="568">
        <v>38.289322617680803</v>
      </c>
    </row>
    <row r="191" spans="1:8" ht="14.25" customHeight="1">
      <c r="A191" s="175" t="s">
        <v>78</v>
      </c>
      <c r="B191" s="569">
        <v>41483</v>
      </c>
      <c r="C191" s="570">
        <v>29144</v>
      </c>
      <c r="D191" s="571">
        <v>70.255285297591797</v>
      </c>
      <c r="E191" s="570">
        <v>5226</v>
      </c>
      <c r="F191" s="571">
        <v>12.597931682858</v>
      </c>
      <c r="G191" s="570">
        <v>7113</v>
      </c>
      <c r="H191" s="572">
        <v>17.146783019550199</v>
      </c>
    </row>
    <row r="192" spans="1:8" ht="14.25" customHeight="1">
      <c r="A192" s="1016" t="s">
        <v>247</v>
      </c>
      <c r="B192" s="1016"/>
      <c r="C192" s="1016"/>
      <c r="D192" s="1016"/>
      <c r="E192" s="1016"/>
      <c r="F192" s="1016"/>
      <c r="G192" s="1016"/>
      <c r="H192" s="1016"/>
    </row>
    <row r="193" spans="1:8" ht="14.25" customHeight="1">
      <c r="A193" s="1016" t="s">
        <v>249</v>
      </c>
      <c r="B193" s="1016"/>
      <c r="C193" s="1016"/>
      <c r="D193" s="1016"/>
      <c r="E193" s="1016"/>
      <c r="F193" s="1016"/>
      <c r="G193" s="1016"/>
      <c r="H193" s="1016"/>
    </row>
    <row r="194" spans="1:8" ht="14.25" customHeight="1">
      <c r="A194" s="1016" t="s">
        <v>250</v>
      </c>
      <c r="B194" s="1016"/>
      <c r="C194" s="1016"/>
      <c r="D194" s="1016"/>
      <c r="E194" s="1016"/>
      <c r="F194" s="1016"/>
      <c r="G194" s="1016"/>
      <c r="H194" s="1016"/>
    </row>
    <row r="195" spans="1:8" ht="14.25" customHeight="1">
      <c r="A195" s="1016" t="s">
        <v>251</v>
      </c>
      <c r="B195" s="1016"/>
      <c r="C195" s="1016"/>
      <c r="D195" s="1016"/>
      <c r="E195" s="1016"/>
      <c r="F195" s="1016"/>
      <c r="G195" s="1016"/>
      <c r="H195" s="1016"/>
    </row>
    <row r="196" spans="1:8" ht="14.25" customHeight="1">
      <c r="A196" s="1016" t="s">
        <v>252</v>
      </c>
      <c r="B196" s="1016"/>
      <c r="C196" s="1016"/>
      <c r="D196" s="1016"/>
      <c r="E196" s="1016"/>
      <c r="F196" s="1016"/>
      <c r="G196" s="1016"/>
      <c r="H196" s="1016"/>
    </row>
    <row r="197" spans="1:8" ht="14.25" customHeight="1">
      <c r="A197" s="965" t="s">
        <v>277</v>
      </c>
      <c r="B197" s="965"/>
      <c r="C197" s="965"/>
      <c r="D197" s="965"/>
      <c r="E197" s="965"/>
      <c r="F197" s="965"/>
      <c r="G197" s="585"/>
      <c r="H197" s="585"/>
    </row>
    <row r="198" spans="1:8" ht="14.25" customHeight="1">
      <c r="A198" s="992" t="s">
        <v>237</v>
      </c>
      <c r="B198" s="992"/>
      <c r="C198" s="992"/>
      <c r="D198" s="992"/>
      <c r="E198" s="992"/>
      <c r="F198" s="992"/>
      <c r="G198" s="992"/>
      <c r="H198" s="992"/>
    </row>
    <row r="199" spans="1:8" ht="22.5" customHeight="1">
      <c r="A199" s="992" t="s">
        <v>217</v>
      </c>
      <c r="B199" s="992"/>
      <c r="C199" s="992"/>
      <c r="D199" s="992"/>
      <c r="E199" s="992"/>
      <c r="F199" s="992"/>
      <c r="G199" s="992"/>
      <c r="H199" s="992"/>
    </row>
  </sheetData>
  <mergeCells count="85">
    <mergeCell ref="A3:H3"/>
    <mergeCell ref="A5:H5"/>
    <mergeCell ref="A6:A8"/>
    <mergeCell ref="B6:B7"/>
    <mergeCell ref="C6:H6"/>
    <mergeCell ref="C7:D7"/>
    <mergeCell ref="E7:F7"/>
    <mergeCell ref="G7:H7"/>
    <mergeCell ref="A28:H28"/>
    <mergeCell ref="A29:H29"/>
    <mergeCell ref="A30:H30"/>
    <mergeCell ref="A31:H31"/>
    <mergeCell ref="A32:H32"/>
    <mergeCell ref="A34:H34"/>
    <mergeCell ref="A36:H37"/>
    <mergeCell ref="A38:A40"/>
    <mergeCell ref="B38:B39"/>
    <mergeCell ref="C38:H38"/>
    <mergeCell ref="C39:D39"/>
    <mergeCell ref="E39:F39"/>
    <mergeCell ref="G39:H39"/>
    <mergeCell ref="A60:H60"/>
    <mergeCell ref="A61:H61"/>
    <mergeCell ref="A62:H62"/>
    <mergeCell ref="A63:F63"/>
    <mergeCell ref="A64:H64"/>
    <mergeCell ref="A65:H65"/>
    <mergeCell ref="A67:H67"/>
    <mergeCell ref="A69:H70"/>
    <mergeCell ref="A71:A73"/>
    <mergeCell ref="B71:B72"/>
    <mergeCell ref="C71:H71"/>
    <mergeCell ref="C72:D72"/>
    <mergeCell ref="E72:F72"/>
    <mergeCell ref="G72:H72"/>
    <mergeCell ref="A93:H93"/>
    <mergeCell ref="A94:H94"/>
    <mergeCell ref="A95:H95"/>
    <mergeCell ref="A96:F96"/>
    <mergeCell ref="A97:H97"/>
    <mergeCell ref="A98:H98"/>
    <mergeCell ref="A100:H100"/>
    <mergeCell ref="A102:H103"/>
    <mergeCell ref="A104:A106"/>
    <mergeCell ref="B104:B105"/>
    <mergeCell ref="C104:H104"/>
    <mergeCell ref="C105:D105"/>
    <mergeCell ref="E105:F105"/>
    <mergeCell ref="G105:H105"/>
    <mergeCell ref="A126:H126"/>
    <mergeCell ref="A127:H127"/>
    <mergeCell ref="A128:H128"/>
    <mergeCell ref="A129:F129"/>
    <mergeCell ref="A130:H130"/>
    <mergeCell ref="A131:H131"/>
    <mergeCell ref="A133:H133"/>
    <mergeCell ref="A135:H136"/>
    <mergeCell ref="A137:A139"/>
    <mergeCell ref="B137:B138"/>
    <mergeCell ref="C137:H137"/>
    <mergeCell ref="C138:D138"/>
    <mergeCell ref="E138:F138"/>
    <mergeCell ref="G138:H138"/>
    <mergeCell ref="A159:H159"/>
    <mergeCell ref="A160:H160"/>
    <mergeCell ref="A161:H161"/>
    <mergeCell ref="A162:F162"/>
    <mergeCell ref="A163:H163"/>
    <mergeCell ref="A164:H164"/>
    <mergeCell ref="A166:H166"/>
    <mergeCell ref="A168:H169"/>
    <mergeCell ref="A170:A172"/>
    <mergeCell ref="B170:B171"/>
    <mergeCell ref="C170:H170"/>
    <mergeCell ref="C171:D171"/>
    <mergeCell ref="E171:F171"/>
    <mergeCell ref="G171:H171"/>
    <mergeCell ref="A197:F197"/>
    <mergeCell ref="A198:H198"/>
    <mergeCell ref="A199:H199"/>
    <mergeCell ref="A192:H192"/>
    <mergeCell ref="A193:H193"/>
    <mergeCell ref="A194:H194"/>
    <mergeCell ref="A195:H195"/>
    <mergeCell ref="A196:H196"/>
  </mergeCells>
  <hyperlinks>
    <hyperlink ref="A1" location="Inhalt!A9" display="Zurück zum Inhalt" xr:uid="{00000000-0004-0000-0A00-000000000000}"/>
  </hyperlinks>
  <pageMargins left="0.7" right="0.7" top="0.78749999999999998" bottom="0.78749999999999998" header="0.511811023622047" footer="0.511811023622047"/>
  <pageSetup paperSize="9" orientation="portrait" horizontalDpi="300" verticalDpi="300"/>
  <ignoredErrors>
    <ignoredError sqref="D25:D26 F25:F26 D57:F59 D91:F9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48"/>
  <sheetViews>
    <sheetView showGridLines="0" zoomScale="80" zoomScaleNormal="80" workbookViewId="0"/>
  </sheetViews>
  <sheetFormatPr baseColWidth="10" defaultColWidth="10.5" defaultRowHeight="14.25" customHeight="1"/>
  <cols>
    <col min="1" max="2" width="23.5" style="106" customWidth="1"/>
    <col min="3" max="16384" width="10.5" style="106"/>
  </cols>
  <sheetData>
    <row r="1" spans="1:3" ht="14.25" customHeight="1">
      <c r="A1" s="107" t="s">
        <v>55</v>
      </c>
    </row>
    <row r="2" spans="1:3" ht="14.25" customHeight="1">
      <c r="A2" s="108"/>
    </row>
    <row r="3" spans="1:3" customFormat="1" ht="23.5">
      <c r="A3" s="1015">
        <v>2025</v>
      </c>
      <c r="B3" s="1015"/>
      <c r="C3" s="109"/>
    </row>
    <row r="4" spans="1:3" customFormat="1" ht="14.5">
      <c r="A4" s="141"/>
      <c r="B4" s="109"/>
      <c r="C4" s="109"/>
    </row>
    <row r="5" spans="1:3" customFormat="1" ht="52.5" customHeight="1">
      <c r="A5" s="1037" t="s">
        <v>278</v>
      </c>
      <c r="B5" s="1037"/>
      <c r="C5" s="109"/>
    </row>
    <row r="6" spans="1:3" customFormat="1" ht="49.5" customHeight="1">
      <c r="A6" s="1018" t="s">
        <v>57</v>
      </c>
      <c r="B6" s="510" t="s">
        <v>279</v>
      </c>
      <c r="C6" s="109"/>
    </row>
    <row r="7" spans="1:3" customFormat="1" ht="15" thickBot="1">
      <c r="A7" s="1018"/>
      <c r="B7" s="511" t="s">
        <v>59</v>
      </c>
      <c r="C7" s="741"/>
    </row>
    <row r="8" spans="1:3" customFormat="1" ht="14.5">
      <c r="A8" s="516" t="s">
        <v>280</v>
      </c>
      <c r="B8" s="589">
        <v>2528</v>
      </c>
      <c r="C8" s="109"/>
    </row>
    <row r="9" spans="1:3" customFormat="1" ht="14.5">
      <c r="A9" s="514" t="s">
        <v>62</v>
      </c>
      <c r="B9" s="590">
        <v>2418</v>
      </c>
      <c r="C9" s="109"/>
    </row>
    <row r="10" spans="1:3" customFormat="1" ht="14.5">
      <c r="A10" s="516" t="s">
        <v>63</v>
      </c>
      <c r="B10" s="589">
        <v>1227</v>
      </c>
      <c r="C10" s="109"/>
    </row>
    <row r="11" spans="1:3" customFormat="1" ht="14.5">
      <c r="A11" s="514" t="s">
        <v>64</v>
      </c>
      <c r="B11" s="590">
        <v>303</v>
      </c>
      <c r="C11" s="109"/>
    </row>
    <row r="12" spans="1:3" customFormat="1" ht="14.5">
      <c r="A12" s="516" t="s">
        <v>65</v>
      </c>
      <c r="B12" s="589">
        <v>930</v>
      </c>
      <c r="C12" s="109"/>
    </row>
    <row r="13" spans="1:3" customFormat="1" ht="14.5">
      <c r="A13" s="517" t="s">
        <v>66</v>
      </c>
      <c r="B13" s="590">
        <v>1915</v>
      </c>
      <c r="C13" s="109"/>
    </row>
    <row r="14" spans="1:3" customFormat="1" ht="14.5">
      <c r="A14" s="516" t="s">
        <v>67</v>
      </c>
      <c r="B14" s="589">
        <v>584</v>
      </c>
      <c r="C14" s="109"/>
    </row>
    <row r="15" spans="1:3" customFormat="1" ht="14.5">
      <c r="A15" s="517" t="s">
        <v>68</v>
      </c>
      <c r="B15" s="590">
        <v>3579</v>
      </c>
      <c r="C15" s="109"/>
    </row>
    <row r="16" spans="1:3" customFormat="1" ht="14.5">
      <c r="A16" s="516" t="s">
        <v>69</v>
      </c>
      <c r="B16" s="589">
        <v>2583</v>
      </c>
      <c r="C16" s="109"/>
    </row>
    <row r="17" spans="1:3" customFormat="1" ht="14.5">
      <c r="A17" s="514" t="s">
        <v>70</v>
      </c>
      <c r="B17" s="590">
        <v>1692</v>
      </c>
      <c r="C17" s="109"/>
    </row>
    <row r="18" spans="1:3" customFormat="1" ht="14.5">
      <c r="A18" s="591" t="s">
        <v>72</v>
      </c>
      <c r="B18" s="592">
        <v>1977</v>
      </c>
      <c r="C18" s="109"/>
    </row>
    <row r="19" spans="1:3" customFormat="1" ht="14.5">
      <c r="A19" s="514" t="s">
        <v>73</v>
      </c>
      <c r="B19" s="590">
        <v>831</v>
      </c>
      <c r="C19" s="109"/>
    </row>
    <row r="20" spans="1:3" customFormat="1" ht="14.5">
      <c r="A20" s="593" t="s">
        <v>74</v>
      </c>
      <c r="B20" s="592">
        <v>1845</v>
      </c>
      <c r="C20" s="109"/>
    </row>
    <row r="21" spans="1:3" customFormat="1" ht="15" thickBot="1">
      <c r="A21" s="514" t="s">
        <v>75</v>
      </c>
      <c r="B21" s="590">
        <v>659</v>
      </c>
      <c r="C21" s="109"/>
    </row>
    <row r="22" spans="1:3" customFormat="1" ht="14.5">
      <c r="A22" s="518" t="s">
        <v>76</v>
      </c>
      <c r="B22" s="519">
        <v>15375</v>
      </c>
      <c r="C22" s="109"/>
    </row>
    <row r="23" spans="1:3" customFormat="1" ht="14.5">
      <c r="A23" s="520" t="s">
        <v>77</v>
      </c>
      <c r="B23" s="521">
        <f>B9+B10+B14+B18+B19+B21</f>
        <v>7696</v>
      </c>
      <c r="C23" s="142"/>
    </row>
    <row r="24" spans="1:3" customFormat="1" ht="14.5">
      <c r="A24" s="522" t="s">
        <v>78</v>
      </c>
      <c r="B24" s="533">
        <v>23071</v>
      </c>
      <c r="C24" s="142"/>
    </row>
    <row r="25" spans="1:3" customFormat="1" ht="52.5" customHeight="1">
      <c r="A25" s="965" t="s">
        <v>281</v>
      </c>
      <c r="B25" s="965"/>
      <c r="C25" s="109"/>
    </row>
    <row r="26" spans="1:3" customFormat="1" ht="28.5" customHeight="1">
      <c r="A26" s="965" t="s">
        <v>282</v>
      </c>
      <c r="B26" s="965"/>
      <c r="C26" s="109"/>
    </row>
    <row r="27" spans="1:3" customFormat="1" ht="33.75" customHeight="1">
      <c r="A27" s="992" t="s">
        <v>283</v>
      </c>
      <c r="B27" s="992"/>
      <c r="C27" s="109"/>
    </row>
    <row r="28" spans="1:3" customFormat="1" ht="17.25" customHeight="1">
      <c r="A28" s="349"/>
      <c r="B28" s="349"/>
      <c r="C28" s="109"/>
    </row>
    <row r="29" spans="1:3" customFormat="1" ht="52.5" customHeight="1">
      <c r="A29" s="1037" t="s">
        <v>284</v>
      </c>
      <c r="B29" s="1037"/>
      <c r="C29" s="109"/>
    </row>
    <row r="30" spans="1:3" customFormat="1" ht="38.25" customHeight="1">
      <c r="A30" s="1018" t="s">
        <v>57</v>
      </c>
      <c r="B30" s="510" t="s">
        <v>198</v>
      </c>
      <c r="C30" s="109"/>
    </row>
    <row r="31" spans="1:3" customFormat="1" ht="14.25" customHeight="1" thickBot="1">
      <c r="A31" s="1018"/>
      <c r="B31" s="511" t="s">
        <v>59</v>
      </c>
      <c r="C31" s="109"/>
    </row>
    <row r="32" spans="1:3" customFormat="1" ht="15" customHeight="1">
      <c r="A32" s="516" t="s">
        <v>280</v>
      </c>
      <c r="B32" s="589">
        <v>594</v>
      </c>
      <c r="C32" s="741"/>
    </row>
    <row r="33" spans="1:3" customFormat="1" ht="15" customHeight="1">
      <c r="A33" s="514" t="s">
        <v>62</v>
      </c>
      <c r="B33" s="590">
        <v>1574</v>
      </c>
      <c r="C33" s="109"/>
    </row>
    <row r="34" spans="1:3" customFormat="1" ht="15" customHeight="1">
      <c r="A34" s="516" t="s">
        <v>63</v>
      </c>
      <c r="B34" s="589">
        <v>727</v>
      </c>
      <c r="C34" s="109"/>
    </row>
    <row r="35" spans="1:3" customFormat="1" ht="15" customHeight="1">
      <c r="A35" s="514" t="s">
        <v>64</v>
      </c>
      <c r="B35" s="590">
        <v>210</v>
      </c>
      <c r="C35" s="109"/>
    </row>
    <row r="36" spans="1:3" customFormat="1" ht="15" customHeight="1">
      <c r="A36" s="516" t="s">
        <v>65</v>
      </c>
      <c r="B36" s="589">
        <v>589</v>
      </c>
      <c r="C36" s="109"/>
    </row>
    <row r="37" spans="1:3" customFormat="1" ht="15" customHeight="1">
      <c r="A37" s="517" t="s">
        <v>66</v>
      </c>
      <c r="B37" s="590">
        <v>1336</v>
      </c>
      <c r="C37" s="109"/>
    </row>
    <row r="38" spans="1:3" customFormat="1" ht="15" customHeight="1">
      <c r="A38" s="516" t="s">
        <v>67</v>
      </c>
      <c r="B38" s="589">
        <v>566</v>
      </c>
      <c r="C38" s="109"/>
    </row>
    <row r="39" spans="1:3" customFormat="1" ht="15" customHeight="1">
      <c r="A39" s="517" t="s">
        <v>68</v>
      </c>
      <c r="B39" s="590">
        <v>4085</v>
      </c>
      <c r="C39" s="109"/>
    </row>
    <row r="40" spans="1:3" customFormat="1" ht="15" customHeight="1">
      <c r="A40" s="516" t="s">
        <v>69</v>
      </c>
      <c r="B40" s="589">
        <v>826</v>
      </c>
      <c r="C40" s="109"/>
    </row>
    <row r="41" spans="1:3" customFormat="1" ht="15" customHeight="1">
      <c r="A41" s="514" t="s">
        <v>70</v>
      </c>
      <c r="B41" s="590">
        <v>980</v>
      </c>
      <c r="C41" s="109"/>
    </row>
    <row r="42" spans="1:3" customFormat="1" ht="15" customHeight="1">
      <c r="A42" s="591" t="s">
        <v>72</v>
      </c>
      <c r="B42" s="592">
        <v>1665</v>
      </c>
      <c r="C42" s="109"/>
    </row>
    <row r="43" spans="1:3" customFormat="1" ht="15" customHeight="1">
      <c r="A43" s="514" t="s">
        <v>73</v>
      </c>
      <c r="B43" s="590">
        <v>621</v>
      </c>
      <c r="C43" s="109"/>
    </row>
    <row r="44" spans="1:3" customFormat="1" ht="15" customHeight="1">
      <c r="A44" s="593" t="s">
        <v>74</v>
      </c>
      <c r="B44" s="592">
        <v>963</v>
      </c>
      <c r="C44" s="109"/>
    </row>
    <row r="45" spans="1:3" customFormat="1" ht="15" customHeight="1" thickBot="1">
      <c r="A45" s="514" t="s">
        <v>75</v>
      </c>
      <c r="B45" s="590">
        <v>576</v>
      </c>
      <c r="C45" s="109"/>
    </row>
    <row r="46" spans="1:3" customFormat="1" ht="15" customHeight="1">
      <c r="A46" s="518" t="s">
        <v>76</v>
      </c>
      <c r="B46" s="519">
        <v>9583</v>
      </c>
      <c r="C46" s="109"/>
    </row>
    <row r="47" spans="1:3" customFormat="1" ht="15" customHeight="1">
      <c r="A47" s="520" t="s">
        <v>77</v>
      </c>
      <c r="B47" s="521">
        <f>B33+B34+B38+B42+B43+B45</f>
        <v>5729</v>
      </c>
      <c r="C47" s="142"/>
    </row>
    <row r="48" spans="1:3" customFormat="1" ht="15" customHeight="1">
      <c r="A48" s="522" t="s">
        <v>78</v>
      </c>
      <c r="B48" s="533">
        <v>15312</v>
      </c>
      <c r="C48" s="109"/>
    </row>
    <row r="49" spans="1:3" customFormat="1" ht="48.75" customHeight="1">
      <c r="A49" s="965" t="s">
        <v>285</v>
      </c>
      <c r="B49" s="965"/>
      <c r="C49" s="109"/>
    </row>
    <row r="50" spans="1:3" customFormat="1" ht="30" customHeight="1">
      <c r="A50" s="965" t="s">
        <v>282</v>
      </c>
      <c r="B50" s="965"/>
      <c r="C50" s="109"/>
    </row>
    <row r="51" spans="1:3" customFormat="1" ht="34.5" customHeight="1">
      <c r="A51" s="992" t="s">
        <v>196</v>
      </c>
      <c r="B51" s="992"/>
      <c r="C51" s="109"/>
    </row>
    <row r="52" spans="1:3" ht="14.25" customHeight="1">
      <c r="A52" s="108"/>
    </row>
    <row r="53" spans="1:3" s="109" customFormat="1" ht="23.5">
      <c r="A53" s="1015">
        <v>2024</v>
      </c>
      <c r="B53" s="1015"/>
    </row>
    <row r="54" spans="1:3" s="109" customFormat="1" ht="14.5">
      <c r="A54" s="141"/>
    </row>
    <row r="55" spans="1:3" s="109" customFormat="1" ht="52.5" customHeight="1">
      <c r="A55" s="1037" t="s">
        <v>286</v>
      </c>
      <c r="B55" s="1037"/>
    </row>
    <row r="56" spans="1:3" s="109" customFormat="1" ht="49.5" customHeight="1">
      <c r="A56" s="1018" t="s">
        <v>57</v>
      </c>
      <c r="B56" s="510" t="s">
        <v>279</v>
      </c>
    </row>
    <row r="57" spans="1:3" s="109" customFormat="1" ht="14.5">
      <c r="A57" s="1018"/>
      <c r="B57" s="511" t="s">
        <v>59</v>
      </c>
    </row>
    <row r="58" spans="1:3" s="109" customFormat="1" ht="14.5">
      <c r="A58" s="516" t="s">
        <v>280</v>
      </c>
      <c r="B58" s="589">
        <v>1889</v>
      </c>
    </row>
    <row r="59" spans="1:3" s="109" customFormat="1" ht="14.5">
      <c r="A59" s="514" t="s">
        <v>62</v>
      </c>
      <c r="B59" s="590">
        <v>2321</v>
      </c>
    </row>
    <row r="60" spans="1:3" s="109" customFormat="1" ht="14.5">
      <c r="A60" s="516" t="s">
        <v>63</v>
      </c>
      <c r="B60" s="589">
        <v>1234</v>
      </c>
    </row>
    <row r="61" spans="1:3" s="109" customFormat="1" ht="14.5">
      <c r="A61" s="514" t="s">
        <v>64</v>
      </c>
      <c r="B61" s="590">
        <v>317</v>
      </c>
    </row>
    <row r="62" spans="1:3" s="109" customFormat="1" ht="14.5">
      <c r="A62" s="516" t="s">
        <v>65</v>
      </c>
      <c r="B62" s="589">
        <v>960</v>
      </c>
    </row>
    <row r="63" spans="1:3" s="109" customFormat="1" ht="14.5">
      <c r="A63" s="517" t="s">
        <v>66</v>
      </c>
      <c r="B63" s="590">
        <v>1940</v>
      </c>
    </row>
    <row r="64" spans="1:3" s="109" customFormat="1" ht="14.5">
      <c r="A64" s="516" t="s">
        <v>67</v>
      </c>
      <c r="B64" s="589">
        <v>565</v>
      </c>
    </row>
    <row r="65" spans="1:2" s="109" customFormat="1" ht="14.5">
      <c r="A65" s="517" t="s">
        <v>68</v>
      </c>
      <c r="B65" s="590">
        <v>3662</v>
      </c>
    </row>
    <row r="66" spans="1:2" s="109" customFormat="1" ht="14.5">
      <c r="A66" s="516" t="s">
        <v>69</v>
      </c>
      <c r="B66" s="589">
        <v>2352</v>
      </c>
    </row>
    <row r="67" spans="1:2" s="109" customFormat="1" ht="14.5">
      <c r="A67" s="514" t="s">
        <v>70</v>
      </c>
      <c r="B67" s="590">
        <v>1514</v>
      </c>
    </row>
    <row r="68" spans="1:2" s="109" customFormat="1" ht="14.5">
      <c r="A68" s="591" t="s">
        <v>72</v>
      </c>
      <c r="B68" s="592">
        <v>2050</v>
      </c>
    </row>
    <row r="69" spans="1:2" s="109" customFormat="1" ht="14.5">
      <c r="A69" s="514" t="s">
        <v>73</v>
      </c>
      <c r="B69" s="590">
        <v>858</v>
      </c>
    </row>
    <row r="70" spans="1:2" s="109" customFormat="1" ht="14.5">
      <c r="A70" s="593" t="s">
        <v>74</v>
      </c>
      <c r="B70" s="592">
        <v>1752</v>
      </c>
    </row>
    <row r="71" spans="1:2" s="109" customFormat="1" ht="14.5">
      <c r="A71" s="514" t="s">
        <v>75</v>
      </c>
      <c r="B71" s="590">
        <v>708</v>
      </c>
    </row>
    <row r="72" spans="1:2" s="109" customFormat="1" ht="14.5">
      <c r="A72" s="518" t="s">
        <v>76</v>
      </c>
      <c r="B72" s="519">
        <f>B74-B73</f>
        <v>14386</v>
      </c>
    </row>
    <row r="73" spans="1:2" s="109" customFormat="1" ht="14.5">
      <c r="A73" s="520" t="s">
        <v>77</v>
      </c>
      <c r="B73" s="521">
        <f>SUM(B59,B60,B64,B68,B69,B71)</f>
        <v>7736</v>
      </c>
    </row>
    <row r="74" spans="1:2" s="109" customFormat="1" ht="14.5">
      <c r="A74" s="522" t="s">
        <v>78</v>
      </c>
      <c r="B74" s="533">
        <f>SUM(B58:B71)</f>
        <v>22122</v>
      </c>
    </row>
    <row r="75" spans="1:2" s="109" customFormat="1" ht="52.5" customHeight="1">
      <c r="A75" s="965" t="s">
        <v>281</v>
      </c>
      <c r="B75" s="965"/>
    </row>
    <row r="76" spans="1:2" s="109" customFormat="1" ht="28.5" customHeight="1">
      <c r="A76" s="965" t="s">
        <v>282</v>
      </c>
      <c r="B76" s="965"/>
    </row>
    <row r="77" spans="1:2" s="109" customFormat="1" ht="33.75" customHeight="1">
      <c r="A77" s="992" t="s">
        <v>196</v>
      </c>
      <c r="B77" s="992"/>
    </row>
    <row r="78" spans="1:2" s="109" customFormat="1" ht="17.25" customHeight="1">
      <c r="A78" s="349"/>
      <c r="B78" s="349"/>
    </row>
    <row r="79" spans="1:2" s="109" customFormat="1" ht="52.5" customHeight="1">
      <c r="A79" s="1037" t="s">
        <v>287</v>
      </c>
      <c r="B79" s="1037"/>
    </row>
    <row r="80" spans="1:2" s="109" customFormat="1" ht="38.25" customHeight="1">
      <c r="A80" s="1018" t="s">
        <v>57</v>
      </c>
      <c r="B80" s="510" t="s">
        <v>198</v>
      </c>
    </row>
    <row r="81" spans="1:2" s="109" customFormat="1" ht="14.25" customHeight="1">
      <c r="A81" s="1018"/>
      <c r="B81" s="511" t="s">
        <v>59</v>
      </c>
    </row>
    <row r="82" spans="1:2" s="109" customFormat="1" ht="15" customHeight="1">
      <c r="A82" s="516" t="s">
        <v>280</v>
      </c>
      <c r="B82" s="589">
        <v>573</v>
      </c>
    </row>
    <row r="83" spans="1:2" s="109" customFormat="1" ht="15" customHeight="1">
      <c r="A83" s="514" t="s">
        <v>62</v>
      </c>
      <c r="B83" s="590">
        <v>1521</v>
      </c>
    </row>
    <row r="84" spans="1:2" s="109" customFormat="1" ht="15" customHeight="1">
      <c r="A84" s="516" t="s">
        <v>63</v>
      </c>
      <c r="B84" s="589">
        <v>773</v>
      </c>
    </row>
    <row r="85" spans="1:2" s="109" customFormat="1" ht="15" customHeight="1">
      <c r="A85" s="514" t="s">
        <v>64</v>
      </c>
      <c r="B85" s="590">
        <v>207</v>
      </c>
    </row>
    <row r="86" spans="1:2" s="109" customFormat="1" ht="15" customHeight="1">
      <c r="A86" s="516" t="s">
        <v>65</v>
      </c>
      <c r="B86" s="589">
        <v>726</v>
      </c>
    </row>
    <row r="87" spans="1:2" s="109" customFormat="1" ht="15" customHeight="1">
      <c r="A87" s="517" t="s">
        <v>66</v>
      </c>
      <c r="B87" s="590">
        <v>1365</v>
      </c>
    </row>
    <row r="88" spans="1:2" s="109" customFormat="1" ht="15" customHeight="1">
      <c r="A88" s="516" t="s">
        <v>67</v>
      </c>
      <c r="B88" s="589">
        <v>590</v>
      </c>
    </row>
    <row r="89" spans="1:2" s="109" customFormat="1" ht="15" customHeight="1">
      <c r="A89" s="517" t="s">
        <v>68</v>
      </c>
      <c r="B89" s="590">
        <v>4407</v>
      </c>
    </row>
    <row r="90" spans="1:2" s="109" customFormat="1" ht="15" customHeight="1">
      <c r="A90" s="516" t="s">
        <v>69</v>
      </c>
      <c r="B90" s="589">
        <v>898</v>
      </c>
    </row>
    <row r="91" spans="1:2" s="109" customFormat="1" ht="15" customHeight="1">
      <c r="A91" s="514" t="s">
        <v>70</v>
      </c>
      <c r="B91" s="590">
        <v>949</v>
      </c>
    </row>
    <row r="92" spans="1:2" s="109" customFormat="1" ht="15" customHeight="1">
      <c r="A92" s="591" t="s">
        <v>72</v>
      </c>
      <c r="B92" s="592">
        <v>1900</v>
      </c>
    </row>
    <row r="93" spans="1:2" s="109" customFormat="1" ht="15" customHeight="1">
      <c r="A93" s="514" t="s">
        <v>73</v>
      </c>
      <c r="B93" s="590">
        <v>645</v>
      </c>
    </row>
    <row r="94" spans="1:2" s="109" customFormat="1" ht="15" customHeight="1">
      <c r="A94" s="593" t="s">
        <v>74</v>
      </c>
      <c r="B94" s="592">
        <v>960</v>
      </c>
    </row>
    <row r="95" spans="1:2" s="109" customFormat="1" ht="15" customHeight="1">
      <c r="A95" s="514" t="s">
        <v>75</v>
      </c>
      <c r="B95" s="590">
        <v>614</v>
      </c>
    </row>
    <row r="96" spans="1:2" s="109" customFormat="1" ht="15" customHeight="1">
      <c r="A96" s="518" t="s">
        <v>76</v>
      </c>
      <c r="B96" s="519">
        <f>B98-B97</f>
        <v>10085</v>
      </c>
    </row>
    <row r="97" spans="1:2" s="109" customFormat="1" ht="15" customHeight="1">
      <c r="A97" s="520" t="s">
        <v>77</v>
      </c>
      <c r="B97" s="521">
        <f>SUM(B83,B84,B88,B92,B93,B95)</f>
        <v>6043</v>
      </c>
    </row>
    <row r="98" spans="1:2" s="109" customFormat="1" ht="15" customHeight="1">
      <c r="A98" s="522" t="s">
        <v>78</v>
      </c>
      <c r="B98" s="533">
        <f>SUM(B82:B95)</f>
        <v>16128</v>
      </c>
    </row>
    <row r="99" spans="1:2" s="109" customFormat="1" ht="48.75" customHeight="1">
      <c r="A99" s="965" t="s">
        <v>285</v>
      </c>
      <c r="B99" s="965"/>
    </row>
    <row r="100" spans="1:2" s="109" customFormat="1" ht="30" customHeight="1">
      <c r="A100" s="965" t="s">
        <v>282</v>
      </c>
      <c r="B100" s="965"/>
    </row>
    <row r="101" spans="1:2" s="109" customFormat="1" ht="34.5" customHeight="1">
      <c r="A101" s="992" t="s">
        <v>201</v>
      </c>
      <c r="B101" s="992"/>
    </row>
    <row r="102" spans="1:2" ht="14.25" customHeight="1">
      <c r="A102" s="108"/>
    </row>
    <row r="103" spans="1:2" s="109" customFormat="1" ht="23.5">
      <c r="A103" s="1015">
        <v>2023</v>
      </c>
      <c r="B103" s="1015"/>
    </row>
    <row r="104" spans="1:2" s="109" customFormat="1" ht="14.5">
      <c r="A104" s="141"/>
    </row>
    <row r="105" spans="1:2" s="109" customFormat="1" ht="52.5" customHeight="1">
      <c r="A105" s="1037" t="s">
        <v>288</v>
      </c>
      <c r="B105" s="1037"/>
    </row>
    <row r="106" spans="1:2" s="109" customFormat="1" ht="49.5" customHeight="1">
      <c r="A106" s="1018" t="s">
        <v>57</v>
      </c>
      <c r="B106" s="510" t="s">
        <v>279</v>
      </c>
    </row>
    <row r="107" spans="1:2" s="109" customFormat="1" ht="14.5">
      <c r="A107" s="1018"/>
      <c r="B107" s="511" t="s">
        <v>59</v>
      </c>
    </row>
    <row r="108" spans="1:2" s="109" customFormat="1" ht="14.5">
      <c r="A108" s="516" t="s">
        <v>280</v>
      </c>
      <c r="B108" s="589">
        <v>1109</v>
      </c>
    </row>
    <row r="109" spans="1:2" s="109" customFormat="1" ht="14.5">
      <c r="A109" s="514" t="s">
        <v>62</v>
      </c>
      <c r="B109" s="590">
        <v>2276</v>
      </c>
    </row>
    <row r="110" spans="1:2" s="109" customFormat="1" ht="14.5">
      <c r="A110" s="516" t="s">
        <v>63</v>
      </c>
      <c r="B110" s="589">
        <v>1134</v>
      </c>
    </row>
    <row r="111" spans="1:2" s="109" customFormat="1" ht="14.5">
      <c r="A111" s="514" t="s">
        <v>64</v>
      </c>
      <c r="B111" s="590">
        <v>243</v>
      </c>
    </row>
    <row r="112" spans="1:2" s="109" customFormat="1" ht="14.5">
      <c r="A112" s="516" t="s">
        <v>65</v>
      </c>
      <c r="B112" s="589">
        <v>998</v>
      </c>
    </row>
    <row r="113" spans="1:2" s="109" customFormat="1" ht="14.5">
      <c r="A113" s="517" t="s">
        <v>66</v>
      </c>
      <c r="B113" s="590">
        <v>1718</v>
      </c>
    </row>
    <row r="114" spans="1:2" s="109" customFormat="1" ht="14.5">
      <c r="A114" s="516" t="s">
        <v>67</v>
      </c>
      <c r="B114" s="589">
        <v>604</v>
      </c>
    </row>
    <row r="115" spans="1:2" s="109" customFormat="1" ht="14.5">
      <c r="A115" s="517" t="s">
        <v>68</v>
      </c>
      <c r="B115" s="590">
        <v>3630</v>
      </c>
    </row>
    <row r="116" spans="1:2" s="109" customFormat="1" ht="14.5">
      <c r="A116" s="516" t="s">
        <v>69</v>
      </c>
      <c r="B116" s="589">
        <v>2480</v>
      </c>
    </row>
    <row r="117" spans="1:2" s="109" customFormat="1" ht="14.5">
      <c r="A117" s="514" t="s">
        <v>70</v>
      </c>
      <c r="B117" s="590">
        <v>1481</v>
      </c>
    </row>
    <row r="118" spans="1:2" s="109" customFormat="1" ht="14.5">
      <c r="A118" s="591" t="s">
        <v>72</v>
      </c>
      <c r="B118" s="592">
        <v>1980</v>
      </c>
    </row>
    <row r="119" spans="1:2" s="109" customFormat="1" ht="14.5">
      <c r="A119" s="514" t="s">
        <v>73</v>
      </c>
      <c r="B119" s="590">
        <v>789</v>
      </c>
    </row>
    <row r="120" spans="1:2" s="109" customFormat="1" ht="14.5">
      <c r="A120" s="593" t="s">
        <v>74</v>
      </c>
      <c r="B120" s="592">
        <v>1566</v>
      </c>
    </row>
    <row r="121" spans="1:2" s="109" customFormat="1" ht="14.5">
      <c r="A121" s="514" t="s">
        <v>75</v>
      </c>
      <c r="B121" s="590">
        <v>728</v>
      </c>
    </row>
    <row r="122" spans="1:2" s="109" customFormat="1" ht="14.5">
      <c r="A122" s="518" t="s">
        <v>76</v>
      </c>
      <c r="B122" s="519">
        <v>13225</v>
      </c>
    </row>
    <row r="123" spans="1:2" s="109" customFormat="1" ht="14.5">
      <c r="A123" s="520" t="s">
        <v>77</v>
      </c>
      <c r="B123" s="521">
        <v>7511</v>
      </c>
    </row>
    <row r="124" spans="1:2" s="109" customFormat="1" ht="14.5">
      <c r="A124" s="522" t="s">
        <v>78</v>
      </c>
      <c r="B124" s="533">
        <v>20736</v>
      </c>
    </row>
    <row r="125" spans="1:2" s="109" customFormat="1" ht="52.5" customHeight="1">
      <c r="A125" s="965" t="s">
        <v>281</v>
      </c>
      <c r="B125" s="965"/>
    </row>
    <row r="126" spans="1:2" s="109" customFormat="1" ht="28.5" customHeight="1">
      <c r="A126" s="965" t="s">
        <v>282</v>
      </c>
      <c r="B126" s="965"/>
    </row>
    <row r="127" spans="1:2" s="109" customFormat="1" ht="33.75" customHeight="1">
      <c r="A127" s="992" t="s">
        <v>201</v>
      </c>
      <c r="B127" s="992"/>
    </row>
    <row r="128" spans="1:2" s="109" customFormat="1" ht="17.25" customHeight="1">
      <c r="A128" s="349"/>
      <c r="B128" s="349"/>
    </row>
    <row r="129" spans="1:2" s="109" customFormat="1" ht="52.5" customHeight="1">
      <c r="A129" s="1037" t="s">
        <v>289</v>
      </c>
      <c r="B129" s="1037"/>
    </row>
    <row r="130" spans="1:2" s="109" customFormat="1" ht="38.25" customHeight="1">
      <c r="A130" s="1018" t="s">
        <v>57</v>
      </c>
      <c r="B130" s="510" t="s">
        <v>198</v>
      </c>
    </row>
    <row r="131" spans="1:2" s="109" customFormat="1" ht="14.25" customHeight="1">
      <c r="A131" s="1018"/>
      <c r="B131" s="511" t="s">
        <v>59</v>
      </c>
    </row>
    <row r="132" spans="1:2" s="109" customFormat="1" ht="15" customHeight="1">
      <c r="A132" s="516" t="s">
        <v>280</v>
      </c>
      <c r="B132" s="589">
        <v>0</v>
      </c>
    </row>
    <row r="133" spans="1:2" s="109" customFormat="1" ht="15" customHeight="1">
      <c r="A133" s="514" t="s">
        <v>62</v>
      </c>
      <c r="B133" s="590">
        <v>1506</v>
      </c>
    </row>
    <row r="134" spans="1:2" s="109" customFormat="1" ht="15" customHeight="1">
      <c r="A134" s="516" t="s">
        <v>63</v>
      </c>
      <c r="B134" s="589">
        <v>851</v>
      </c>
    </row>
    <row r="135" spans="1:2" s="109" customFormat="1" ht="15" customHeight="1">
      <c r="A135" s="514" t="s">
        <v>64</v>
      </c>
      <c r="B135" s="590">
        <v>266</v>
      </c>
    </row>
    <row r="136" spans="1:2" s="109" customFormat="1" ht="15" customHeight="1">
      <c r="A136" s="516" t="s">
        <v>65</v>
      </c>
      <c r="B136" s="589">
        <v>743</v>
      </c>
    </row>
    <row r="137" spans="1:2" s="109" customFormat="1" ht="15" customHeight="1">
      <c r="A137" s="517" t="s">
        <v>66</v>
      </c>
      <c r="B137" s="590">
        <v>1414</v>
      </c>
    </row>
    <row r="138" spans="1:2" s="109" customFormat="1" ht="15" customHeight="1">
      <c r="A138" s="516" t="s">
        <v>67</v>
      </c>
      <c r="B138" s="589">
        <v>784</v>
      </c>
    </row>
    <row r="139" spans="1:2" s="109" customFormat="1" ht="15" customHeight="1">
      <c r="A139" s="517" t="s">
        <v>68</v>
      </c>
      <c r="B139" s="590">
        <v>4704</v>
      </c>
    </row>
    <row r="140" spans="1:2" s="109" customFormat="1" ht="15" customHeight="1">
      <c r="A140" s="516" t="s">
        <v>69</v>
      </c>
      <c r="B140" s="589">
        <v>971</v>
      </c>
    </row>
    <row r="141" spans="1:2" s="109" customFormat="1" ht="15" customHeight="1">
      <c r="A141" s="514" t="s">
        <v>70</v>
      </c>
      <c r="B141" s="590">
        <v>1015</v>
      </c>
    </row>
    <row r="142" spans="1:2" s="109" customFormat="1" ht="15" customHeight="1">
      <c r="A142" s="591" t="s">
        <v>72</v>
      </c>
      <c r="B142" s="592">
        <v>2000</v>
      </c>
    </row>
    <row r="143" spans="1:2" s="109" customFormat="1" ht="15" customHeight="1">
      <c r="A143" s="514" t="s">
        <v>73</v>
      </c>
      <c r="B143" s="590">
        <v>666</v>
      </c>
    </row>
    <row r="144" spans="1:2" s="109" customFormat="1" ht="15" customHeight="1">
      <c r="A144" s="593" t="s">
        <v>74</v>
      </c>
      <c r="B144" s="592">
        <v>984</v>
      </c>
    </row>
    <row r="145" spans="1:2" s="109" customFormat="1" ht="15" customHeight="1">
      <c r="A145" s="514" t="s">
        <v>75</v>
      </c>
      <c r="B145" s="590">
        <v>717</v>
      </c>
    </row>
    <row r="146" spans="1:2" s="109" customFormat="1" ht="15" customHeight="1">
      <c r="A146" s="518" t="s">
        <v>76</v>
      </c>
      <c r="B146" s="519">
        <v>10097</v>
      </c>
    </row>
    <row r="147" spans="1:2" s="109" customFormat="1" ht="15" customHeight="1">
      <c r="A147" s="520" t="s">
        <v>77</v>
      </c>
      <c r="B147" s="521">
        <v>6524</v>
      </c>
    </row>
    <row r="148" spans="1:2" s="109" customFormat="1" ht="15" customHeight="1">
      <c r="A148" s="522" t="s">
        <v>78</v>
      </c>
      <c r="B148" s="533">
        <v>16621</v>
      </c>
    </row>
    <row r="149" spans="1:2" s="109" customFormat="1" ht="48.75" customHeight="1">
      <c r="A149" s="965" t="s">
        <v>285</v>
      </c>
      <c r="B149" s="965"/>
    </row>
    <row r="150" spans="1:2" s="109" customFormat="1" ht="30" customHeight="1">
      <c r="A150" s="965" t="s">
        <v>282</v>
      </c>
      <c r="B150" s="965"/>
    </row>
    <row r="151" spans="1:2" s="109" customFormat="1" ht="34.5" customHeight="1">
      <c r="A151" s="992" t="s">
        <v>205</v>
      </c>
      <c r="B151" s="992"/>
    </row>
    <row r="152" spans="1:2" ht="14.25" customHeight="1">
      <c r="A152" s="108"/>
    </row>
    <row r="153" spans="1:2" ht="14.25" customHeight="1">
      <c r="A153" s="108"/>
    </row>
    <row r="154" spans="1:2" ht="24" customHeight="1">
      <c r="A154" s="1015">
        <v>2022</v>
      </c>
      <c r="B154" s="1015"/>
    </row>
    <row r="156" spans="1:2" ht="52.5" customHeight="1">
      <c r="A156" s="957" t="s">
        <v>290</v>
      </c>
      <c r="B156" s="957"/>
    </row>
    <row r="157" spans="1:2" ht="45.75" customHeight="1">
      <c r="A157" s="1004" t="s">
        <v>57</v>
      </c>
      <c r="B157" s="527" t="s">
        <v>279</v>
      </c>
    </row>
    <row r="158" spans="1:2" ht="14.25" customHeight="1">
      <c r="A158" s="1004"/>
      <c r="B158" s="528" t="s">
        <v>59</v>
      </c>
    </row>
    <row r="159" spans="1:2" ht="14.25" customHeight="1">
      <c r="A159" s="516" t="s">
        <v>280</v>
      </c>
      <c r="B159" s="589">
        <v>90</v>
      </c>
    </row>
    <row r="160" spans="1:2" ht="14.25" customHeight="1">
      <c r="A160" s="514" t="s">
        <v>62</v>
      </c>
      <c r="B160" s="590">
        <v>2322</v>
      </c>
    </row>
    <row r="161" spans="1:2" ht="14.25" customHeight="1">
      <c r="A161" s="516" t="s">
        <v>63</v>
      </c>
      <c r="B161" s="589">
        <v>1156</v>
      </c>
    </row>
    <row r="162" spans="1:2" ht="14.25" customHeight="1">
      <c r="A162" s="514" t="s">
        <v>64</v>
      </c>
      <c r="B162" s="590">
        <v>257</v>
      </c>
    </row>
    <row r="163" spans="1:2" ht="14.25" customHeight="1">
      <c r="A163" s="516" t="s">
        <v>65</v>
      </c>
      <c r="B163" s="589">
        <v>1086</v>
      </c>
    </row>
    <row r="164" spans="1:2" ht="14.25" customHeight="1">
      <c r="A164" s="517" t="s">
        <v>66</v>
      </c>
      <c r="B164" s="590">
        <v>1816</v>
      </c>
    </row>
    <row r="165" spans="1:2" ht="14.25" customHeight="1">
      <c r="A165" s="516" t="s">
        <v>67</v>
      </c>
      <c r="B165" s="589">
        <v>582</v>
      </c>
    </row>
    <row r="166" spans="1:2" ht="14.25" customHeight="1">
      <c r="A166" s="517" t="s">
        <v>68</v>
      </c>
      <c r="B166" s="590">
        <v>3761</v>
      </c>
    </row>
    <row r="167" spans="1:2" ht="14.25" customHeight="1">
      <c r="A167" s="516" t="s">
        <v>69</v>
      </c>
      <c r="B167" s="589">
        <v>2794</v>
      </c>
    </row>
    <row r="168" spans="1:2" ht="14.25" customHeight="1">
      <c r="A168" s="514" t="s">
        <v>70</v>
      </c>
      <c r="B168" s="590">
        <v>1480</v>
      </c>
    </row>
    <row r="169" spans="1:2" ht="14.25" customHeight="1">
      <c r="A169" s="591" t="s">
        <v>72</v>
      </c>
      <c r="B169" s="592">
        <v>2059</v>
      </c>
    </row>
    <row r="170" spans="1:2" ht="14.25" customHeight="1">
      <c r="A170" s="514" t="s">
        <v>73</v>
      </c>
      <c r="B170" s="590">
        <v>828</v>
      </c>
    </row>
    <row r="171" spans="1:2" ht="14.25" customHeight="1">
      <c r="A171" s="593" t="s">
        <v>74</v>
      </c>
      <c r="B171" s="592">
        <v>1392</v>
      </c>
    </row>
    <row r="172" spans="1:2" ht="14.25" customHeight="1">
      <c r="A172" s="514" t="s">
        <v>75</v>
      </c>
      <c r="B172" s="590">
        <v>782</v>
      </c>
    </row>
    <row r="173" spans="1:2" ht="14.25" customHeight="1">
      <c r="A173" s="518" t="s">
        <v>76</v>
      </c>
      <c r="B173" s="519">
        <f>B159+B162+B163+B164+B166+B167+B168+B171</f>
        <v>12676</v>
      </c>
    </row>
    <row r="174" spans="1:2" ht="14.25" customHeight="1">
      <c r="A174" s="520" t="s">
        <v>77</v>
      </c>
      <c r="B174" s="521">
        <f>B160+B161+B165+B169+B170+B172</f>
        <v>7729</v>
      </c>
    </row>
    <row r="175" spans="1:2" ht="14.25" customHeight="1">
      <c r="A175" s="522" t="s">
        <v>78</v>
      </c>
      <c r="B175" s="533">
        <v>20405</v>
      </c>
    </row>
    <row r="176" spans="1:2" ht="45" customHeight="1">
      <c r="A176" s="965" t="s">
        <v>281</v>
      </c>
      <c r="B176" s="965"/>
    </row>
    <row r="177" spans="1:2" ht="33" customHeight="1">
      <c r="A177" s="965" t="s">
        <v>282</v>
      </c>
      <c r="B177" s="965"/>
    </row>
    <row r="178" spans="1:2" ht="34.5" customHeight="1">
      <c r="A178" s="992" t="s">
        <v>205</v>
      </c>
      <c r="B178" s="992"/>
    </row>
    <row r="179" spans="1:2" ht="14.25" customHeight="1">
      <c r="A179" s="349"/>
      <c r="B179" s="349"/>
    </row>
    <row r="180" spans="1:2" ht="59.25" customHeight="1">
      <c r="A180" s="957" t="s">
        <v>291</v>
      </c>
      <c r="B180" s="957"/>
    </row>
    <row r="181" spans="1:2" ht="30" customHeight="1">
      <c r="A181" s="1004" t="s">
        <v>57</v>
      </c>
      <c r="B181" s="527" t="s">
        <v>198</v>
      </c>
    </row>
    <row r="182" spans="1:2" ht="14.25" customHeight="1">
      <c r="A182" s="1004"/>
      <c r="B182" s="528" t="s">
        <v>59</v>
      </c>
    </row>
    <row r="183" spans="1:2" ht="14.25" customHeight="1">
      <c r="A183" s="516" t="s">
        <v>280</v>
      </c>
      <c r="B183" s="589">
        <v>0</v>
      </c>
    </row>
    <row r="184" spans="1:2" ht="14.25" customHeight="1">
      <c r="A184" s="514" t="s">
        <v>62</v>
      </c>
      <c r="B184" s="590">
        <v>1670</v>
      </c>
    </row>
    <row r="185" spans="1:2" ht="14.25" customHeight="1">
      <c r="A185" s="516" t="s">
        <v>63</v>
      </c>
      <c r="B185" s="589">
        <v>825</v>
      </c>
    </row>
    <row r="186" spans="1:2" ht="14.25" customHeight="1">
      <c r="A186" s="514" t="s">
        <v>64</v>
      </c>
      <c r="B186" s="590">
        <v>212</v>
      </c>
    </row>
    <row r="187" spans="1:2" ht="14.25" customHeight="1">
      <c r="A187" s="516" t="s">
        <v>65</v>
      </c>
      <c r="B187" s="589">
        <v>680</v>
      </c>
    </row>
    <row r="188" spans="1:2" ht="14.25" customHeight="1">
      <c r="A188" s="517" t="s">
        <v>66</v>
      </c>
      <c r="B188" s="590">
        <v>1514</v>
      </c>
    </row>
    <row r="189" spans="1:2" ht="14.25" customHeight="1">
      <c r="A189" s="516" t="s">
        <v>67</v>
      </c>
      <c r="B189" s="589">
        <v>843</v>
      </c>
    </row>
    <row r="190" spans="1:2" ht="14.25" customHeight="1">
      <c r="A190" s="517" t="s">
        <v>68</v>
      </c>
      <c r="B190" s="590">
        <v>4464</v>
      </c>
    </row>
    <row r="191" spans="1:2" ht="14.25" customHeight="1">
      <c r="A191" s="516" t="s">
        <v>69</v>
      </c>
      <c r="B191" s="589">
        <v>1161</v>
      </c>
    </row>
    <row r="192" spans="1:2" ht="14.25" customHeight="1">
      <c r="A192" s="514" t="s">
        <v>70</v>
      </c>
      <c r="B192" s="590">
        <v>921</v>
      </c>
    </row>
    <row r="193" spans="1:2" ht="14.25" customHeight="1">
      <c r="A193" s="591" t="s">
        <v>72</v>
      </c>
      <c r="B193" s="592">
        <v>2122</v>
      </c>
    </row>
    <row r="194" spans="1:2" ht="14.25" customHeight="1">
      <c r="A194" s="514" t="s">
        <v>73</v>
      </c>
      <c r="B194" s="590">
        <v>621</v>
      </c>
    </row>
    <row r="195" spans="1:2" ht="14.25" customHeight="1">
      <c r="A195" s="593" t="s">
        <v>74</v>
      </c>
      <c r="B195" s="592">
        <v>1008</v>
      </c>
    </row>
    <row r="196" spans="1:2" ht="14.25" customHeight="1">
      <c r="A196" s="514" t="s">
        <v>75</v>
      </c>
      <c r="B196" s="590">
        <v>778</v>
      </c>
    </row>
    <row r="197" spans="1:2" ht="14.25" customHeight="1">
      <c r="A197" s="518" t="s">
        <v>76</v>
      </c>
      <c r="B197" s="519">
        <f>B183+B186+B187+B188+B190+B191+B192+B195</f>
        <v>9960</v>
      </c>
    </row>
    <row r="198" spans="1:2" ht="14.25" customHeight="1">
      <c r="A198" s="520" t="s">
        <v>77</v>
      </c>
      <c r="B198" s="521">
        <f>B184+B185+B189+B193+B194+B196</f>
        <v>6859</v>
      </c>
    </row>
    <row r="199" spans="1:2" ht="14.25" customHeight="1">
      <c r="A199" s="522" t="s">
        <v>78</v>
      </c>
      <c r="B199" s="523">
        <v>16819</v>
      </c>
    </row>
    <row r="200" spans="1:2" ht="45" customHeight="1">
      <c r="A200" s="965" t="s">
        <v>281</v>
      </c>
      <c r="B200" s="965"/>
    </row>
    <row r="201" spans="1:2" ht="30" customHeight="1">
      <c r="A201" s="965" t="s">
        <v>282</v>
      </c>
      <c r="B201" s="965"/>
    </row>
    <row r="202" spans="1:2" ht="39.75" customHeight="1">
      <c r="A202" s="992" t="s">
        <v>292</v>
      </c>
      <c r="B202" s="992"/>
    </row>
    <row r="203" spans="1:2" ht="14.25" customHeight="1">
      <c r="A203" s="349"/>
      <c r="B203" s="349"/>
    </row>
    <row r="204" spans="1:2" ht="23.25" customHeight="1">
      <c r="A204" s="1015">
        <v>2021</v>
      </c>
      <c r="B204" s="1015"/>
    </row>
    <row r="205" spans="1:2" ht="14.25" customHeight="1">
      <c r="A205" s="128"/>
    </row>
    <row r="206" spans="1:2" ht="50.25" customHeight="1">
      <c r="A206" s="957" t="s">
        <v>293</v>
      </c>
      <c r="B206" s="957"/>
    </row>
    <row r="207" spans="1:2" ht="37.5" customHeight="1">
      <c r="A207" s="1004" t="s">
        <v>57</v>
      </c>
      <c r="B207" s="527" t="s">
        <v>279</v>
      </c>
    </row>
    <row r="208" spans="1:2" ht="14.25" customHeight="1">
      <c r="A208" s="1004"/>
      <c r="B208" s="528" t="s">
        <v>59</v>
      </c>
    </row>
    <row r="209" spans="1:2" ht="14.25" customHeight="1">
      <c r="A209" s="516" t="s">
        <v>280</v>
      </c>
      <c r="B209" s="589">
        <v>36</v>
      </c>
    </row>
    <row r="210" spans="1:2" ht="14.25" customHeight="1">
      <c r="A210" s="514" t="s">
        <v>62</v>
      </c>
      <c r="B210" s="590">
        <v>2301</v>
      </c>
    </row>
    <row r="211" spans="1:2" ht="14.25" customHeight="1">
      <c r="A211" s="516" t="s">
        <v>63</v>
      </c>
      <c r="B211" s="589">
        <v>1227</v>
      </c>
    </row>
    <row r="212" spans="1:2" ht="14.25" customHeight="1">
      <c r="A212" s="514" t="s">
        <v>64</v>
      </c>
      <c r="B212" s="590">
        <v>250</v>
      </c>
    </row>
    <row r="213" spans="1:2" ht="14.25" customHeight="1">
      <c r="A213" s="516" t="s">
        <v>65</v>
      </c>
      <c r="B213" s="589">
        <v>1191</v>
      </c>
    </row>
    <row r="214" spans="1:2" ht="14.25" customHeight="1">
      <c r="A214" s="517" t="s">
        <v>66</v>
      </c>
      <c r="B214" s="590">
        <v>1866</v>
      </c>
    </row>
    <row r="215" spans="1:2" ht="14.25" customHeight="1">
      <c r="A215" s="516" t="s">
        <v>67</v>
      </c>
      <c r="B215" s="589">
        <v>655</v>
      </c>
    </row>
    <row r="216" spans="1:2" ht="14.25" customHeight="1">
      <c r="A216" s="517" t="s">
        <v>68</v>
      </c>
      <c r="B216" s="590">
        <v>3906</v>
      </c>
    </row>
    <row r="217" spans="1:2" ht="14.25" customHeight="1">
      <c r="A217" s="516" t="s">
        <v>69</v>
      </c>
      <c r="B217" s="589">
        <v>2641</v>
      </c>
    </row>
    <row r="218" spans="1:2" ht="14.25" customHeight="1">
      <c r="A218" s="514" t="s">
        <v>70</v>
      </c>
      <c r="B218" s="590">
        <v>1512</v>
      </c>
    </row>
    <row r="219" spans="1:2" ht="14.25" customHeight="1">
      <c r="A219" s="591" t="s">
        <v>72</v>
      </c>
      <c r="B219" s="592">
        <v>2124</v>
      </c>
    </row>
    <row r="220" spans="1:2" ht="14.25" customHeight="1">
      <c r="A220" s="514" t="s">
        <v>73</v>
      </c>
      <c r="B220" s="590">
        <v>819</v>
      </c>
    </row>
    <row r="221" spans="1:2" ht="14.25" customHeight="1">
      <c r="A221" s="593" t="s">
        <v>74</v>
      </c>
      <c r="B221" s="592">
        <v>1257</v>
      </c>
    </row>
    <row r="222" spans="1:2" ht="14.25" customHeight="1">
      <c r="A222" s="514" t="s">
        <v>75</v>
      </c>
      <c r="B222" s="590">
        <v>840</v>
      </c>
    </row>
    <row r="223" spans="1:2" ht="14.25" customHeight="1">
      <c r="A223" s="518" t="s">
        <v>76</v>
      </c>
      <c r="B223" s="519">
        <f>SUM(B212:B213,B214,B216,B217,B218,B221)</f>
        <v>12623</v>
      </c>
    </row>
    <row r="224" spans="1:2" ht="14.25" customHeight="1">
      <c r="A224" s="520" t="s">
        <v>77</v>
      </c>
      <c r="B224" s="521">
        <f>SUM(B210:B211,B215,B219:B220,B222)</f>
        <v>7966</v>
      </c>
    </row>
    <row r="225" spans="1:2" ht="14.25" customHeight="1">
      <c r="A225" s="522" t="s">
        <v>78</v>
      </c>
      <c r="B225" s="533">
        <f>SUM(B209:B222)</f>
        <v>20625</v>
      </c>
    </row>
    <row r="226" spans="1:2" ht="45" customHeight="1">
      <c r="A226" s="1016" t="s">
        <v>294</v>
      </c>
      <c r="B226" s="1016"/>
    </row>
    <row r="227" spans="1:2" ht="28.5" customHeight="1">
      <c r="A227" s="1036" t="s">
        <v>295</v>
      </c>
      <c r="B227" s="1036"/>
    </row>
    <row r="228" spans="1:2" ht="36.75" customHeight="1">
      <c r="A228" s="992" t="s">
        <v>211</v>
      </c>
      <c r="B228" s="992"/>
    </row>
    <row r="229" spans="1:2" ht="14.25" customHeight="1">
      <c r="A229" s="349"/>
      <c r="B229" s="349"/>
    </row>
    <row r="230" spans="1:2" ht="61.5" customHeight="1">
      <c r="A230" s="957" t="s">
        <v>296</v>
      </c>
      <c r="B230" s="957"/>
    </row>
    <row r="231" spans="1:2" ht="30" customHeight="1">
      <c r="A231" s="1004" t="s">
        <v>57</v>
      </c>
      <c r="B231" s="527" t="s">
        <v>198</v>
      </c>
    </row>
    <row r="232" spans="1:2" ht="14.25" customHeight="1">
      <c r="A232" s="1004"/>
      <c r="B232" s="528" t="s">
        <v>59</v>
      </c>
    </row>
    <row r="233" spans="1:2" ht="14.25" customHeight="1">
      <c r="A233" s="516" t="s">
        <v>280</v>
      </c>
      <c r="B233" s="589">
        <v>0</v>
      </c>
    </row>
    <row r="234" spans="1:2" ht="14.25" customHeight="1">
      <c r="A234" s="514" t="s">
        <v>62</v>
      </c>
      <c r="B234" s="590">
        <v>1465</v>
      </c>
    </row>
    <row r="235" spans="1:2" ht="14.25" customHeight="1">
      <c r="A235" s="516" t="s">
        <v>63</v>
      </c>
      <c r="B235" s="589">
        <v>874</v>
      </c>
    </row>
    <row r="236" spans="1:2" ht="14.25" customHeight="1">
      <c r="A236" s="514" t="s">
        <v>64</v>
      </c>
      <c r="B236" s="590">
        <v>247</v>
      </c>
    </row>
    <row r="237" spans="1:2" ht="14.25" customHeight="1">
      <c r="A237" s="516" t="s">
        <v>65</v>
      </c>
      <c r="B237" s="589">
        <v>580</v>
      </c>
    </row>
    <row r="238" spans="1:2" ht="14.25" customHeight="1">
      <c r="A238" s="517" t="s">
        <v>66</v>
      </c>
      <c r="B238" s="590">
        <v>1518</v>
      </c>
    </row>
    <row r="239" spans="1:2" ht="14.25" customHeight="1">
      <c r="A239" s="516" t="s">
        <v>67</v>
      </c>
      <c r="B239" s="589">
        <v>917</v>
      </c>
    </row>
    <row r="240" spans="1:2" ht="14.25" customHeight="1">
      <c r="A240" s="517" t="s">
        <v>68</v>
      </c>
      <c r="B240" s="590">
        <v>4509</v>
      </c>
    </row>
    <row r="241" spans="1:2" ht="14.25" customHeight="1">
      <c r="A241" s="516" t="s">
        <v>69</v>
      </c>
      <c r="B241" s="589">
        <v>1181</v>
      </c>
    </row>
    <row r="242" spans="1:2" ht="14.25" customHeight="1">
      <c r="A242" s="514" t="s">
        <v>70</v>
      </c>
      <c r="B242" s="590">
        <v>1123</v>
      </c>
    </row>
    <row r="243" spans="1:2" ht="14.25" customHeight="1">
      <c r="A243" s="591" t="s">
        <v>72</v>
      </c>
      <c r="B243" s="592">
        <v>1977</v>
      </c>
    </row>
    <row r="244" spans="1:2" ht="14.25" customHeight="1">
      <c r="A244" s="514" t="s">
        <v>73</v>
      </c>
      <c r="B244" s="590">
        <v>597</v>
      </c>
    </row>
    <row r="245" spans="1:2" ht="14.25" customHeight="1">
      <c r="A245" s="593" t="s">
        <v>74</v>
      </c>
      <c r="B245" s="592">
        <v>981</v>
      </c>
    </row>
    <row r="246" spans="1:2" ht="14.25" customHeight="1">
      <c r="A246" s="514" t="s">
        <v>75</v>
      </c>
      <c r="B246" s="590">
        <v>773</v>
      </c>
    </row>
    <row r="247" spans="1:2" ht="14.25" customHeight="1">
      <c r="A247" s="518" t="s">
        <v>76</v>
      </c>
      <c r="B247" s="519">
        <f>SUM(B236:B237,B238,B240,B241,B242,B245)</f>
        <v>10139</v>
      </c>
    </row>
    <row r="248" spans="1:2" ht="14.25" customHeight="1">
      <c r="A248" s="520" t="s">
        <v>77</v>
      </c>
      <c r="B248" s="521">
        <f>SUM(B234:B235,B239,B243:B244,B246)</f>
        <v>6603</v>
      </c>
    </row>
    <row r="249" spans="1:2" ht="14.25" customHeight="1">
      <c r="A249" s="522" t="s">
        <v>78</v>
      </c>
      <c r="B249" s="523">
        <f>SUM(B247:B248)</f>
        <v>16742</v>
      </c>
    </row>
    <row r="250" spans="1:2" ht="45" customHeight="1">
      <c r="A250" s="1016" t="s">
        <v>294</v>
      </c>
      <c r="B250" s="1016"/>
    </row>
    <row r="251" spans="1:2" ht="28.5" customHeight="1">
      <c r="A251" s="1036" t="s">
        <v>295</v>
      </c>
      <c r="B251" s="1036"/>
    </row>
    <row r="252" spans="1:2" ht="36" customHeight="1">
      <c r="A252" s="992" t="s">
        <v>297</v>
      </c>
      <c r="B252" s="992"/>
    </row>
    <row r="254" spans="1:2" ht="23.25" customHeight="1">
      <c r="A254" s="1015">
        <v>2020</v>
      </c>
      <c r="B254" s="1015"/>
    </row>
    <row r="255" spans="1:2" ht="14.25" customHeight="1">
      <c r="A255" s="128"/>
    </row>
    <row r="256" spans="1:2" ht="45" customHeight="1">
      <c r="A256" s="957" t="s">
        <v>298</v>
      </c>
      <c r="B256" s="957"/>
    </row>
    <row r="257" spans="1:2" ht="30" customHeight="1">
      <c r="A257" s="1004" t="s">
        <v>57</v>
      </c>
      <c r="B257" s="527" t="s">
        <v>279</v>
      </c>
    </row>
    <row r="258" spans="1:2" ht="14.25" customHeight="1">
      <c r="A258" s="1004"/>
      <c r="B258" s="528" t="s">
        <v>59</v>
      </c>
    </row>
    <row r="259" spans="1:2" ht="14.25" customHeight="1">
      <c r="A259" s="516" t="s">
        <v>62</v>
      </c>
      <c r="B259" s="513">
        <v>2502</v>
      </c>
    </row>
    <row r="260" spans="1:2" ht="14.25" customHeight="1">
      <c r="A260" s="514" t="s">
        <v>63</v>
      </c>
      <c r="B260" s="515">
        <v>1196</v>
      </c>
    </row>
    <row r="261" spans="1:2" ht="14.25" customHeight="1">
      <c r="A261" s="516" t="s">
        <v>64</v>
      </c>
      <c r="B261" s="513">
        <v>227</v>
      </c>
    </row>
    <row r="262" spans="1:2" ht="14.25" customHeight="1">
      <c r="A262" s="514" t="s">
        <v>65</v>
      </c>
      <c r="B262" s="515">
        <v>1194</v>
      </c>
    </row>
    <row r="263" spans="1:2" ht="14.25" customHeight="1">
      <c r="A263" s="516" t="s">
        <v>66</v>
      </c>
      <c r="B263" s="513">
        <v>1947</v>
      </c>
    </row>
    <row r="264" spans="1:2" ht="14.25" customHeight="1">
      <c r="A264" s="517" t="s">
        <v>67</v>
      </c>
      <c r="B264" s="515">
        <v>694</v>
      </c>
    </row>
    <row r="265" spans="1:2" ht="14.25" customHeight="1">
      <c r="A265" s="516" t="s">
        <v>68</v>
      </c>
      <c r="B265" s="513">
        <v>3966</v>
      </c>
    </row>
    <row r="266" spans="1:2" ht="14.25" customHeight="1">
      <c r="A266" s="517" t="s">
        <v>69</v>
      </c>
      <c r="B266" s="515">
        <v>2874</v>
      </c>
    </row>
    <row r="267" spans="1:2" ht="14.25" customHeight="1">
      <c r="A267" s="516" t="s">
        <v>70</v>
      </c>
      <c r="B267" s="513">
        <v>1637</v>
      </c>
    </row>
    <row r="268" spans="1:2" ht="14.25" customHeight="1">
      <c r="A268" s="514" t="s">
        <v>72</v>
      </c>
      <c r="B268" s="515">
        <v>2103</v>
      </c>
    </row>
    <row r="269" spans="1:2" ht="14.25" customHeight="1">
      <c r="A269" s="591" t="s">
        <v>73</v>
      </c>
      <c r="B269" s="594">
        <v>783</v>
      </c>
    </row>
    <row r="270" spans="1:2" ht="14.25" customHeight="1">
      <c r="A270" s="514" t="s">
        <v>74</v>
      </c>
      <c r="B270" s="515">
        <v>1325</v>
      </c>
    </row>
    <row r="271" spans="1:2" ht="14.25" customHeight="1">
      <c r="A271" s="595" t="s">
        <v>75</v>
      </c>
      <c r="B271" s="596">
        <v>930</v>
      </c>
    </row>
    <row r="272" spans="1:2" ht="14.25" customHeight="1">
      <c r="A272" s="518" t="s">
        <v>76</v>
      </c>
      <c r="B272" s="519">
        <f>SUM(B261:B262,B263,B265,B266,B267,B270)</f>
        <v>13170</v>
      </c>
    </row>
    <row r="273" spans="1:3" ht="14.25" customHeight="1">
      <c r="A273" s="520" t="s">
        <v>77</v>
      </c>
      <c r="B273" s="521">
        <f>SUM(B259:B260,B264,B268:B269,B271)</f>
        <v>8208</v>
      </c>
    </row>
    <row r="274" spans="1:3" ht="14.25" customHeight="1">
      <c r="A274" s="522" t="s">
        <v>78</v>
      </c>
      <c r="B274" s="523">
        <f>SUM(B272:B273)</f>
        <v>21378</v>
      </c>
    </row>
    <row r="275" spans="1:3" ht="49.5" customHeight="1">
      <c r="A275" s="1016" t="s">
        <v>294</v>
      </c>
      <c r="B275" s="1016"/>
      <c r="C275" s="597"/>
    </row>
    <row r="276" spans="1:3" ht="26.25" customHeight="1">
      <c r="A276" s="1036" t="s">
        <v>299</v>
      </c>
      <c r="B276" s="1036"/>
    </row>
    <row r="277" spans="1:3" ht="35.25" customHeight="1">
      <c r="A277" s="992" t="s">
        <v>217</v>
      </c>
      <c r="B277" s="992"/>
    </row>
    <row r="278" spans="1:3" ht="14.25" customHeight="1">
      <c r="A278" s="349"/>
      <c r="B278" s="349"/>
    </row>
    <row r="279" spans="1:3" ht="61.5" customHeight="1">
      <c r="A279" s="957" t="s">
        <v>300</v>
      </c>
      <c r="B279" s="957"/>
    </row>
    <row r="280" spans="1:3" ht="30" customHeight="1">
      <c r="A280" s="1004" t="s">
        <v>57</v>
      </c>
      <c r="B280" s="527" t="s">
        <v>198</v>
      </c>
    </row>
    <row r="281" spans="1:3" ht="14.25" customHeight="1">
      <c r="A281" s="1004"/>
      <c r="B281" s="528" t="s">
        <v>59</v>
      </c>
    </row>
    <row r="282" spans="1:3" ht="14.25" customHeight="1">
      <c r="A282" s="516" t="s">
        <v>62</v>
      </c>
      <c r="B282" s="589">
        <v>1381</v>
      </c>
    </row>
    <row r="283" spans="1:3" ht="14.25" customHeight="1">
      <c r="A283" s="514" t="s">
        <v>63</v>
      </c>
      <c r="B283" s="590">
        <v>860</v>
      </c>
    </row>
    <row r="284" spans="1:3" ht="14.25" customHeight="1">
      <c r="A284" s="516" t="s">
        <v>64</v>
      </c>
      <c r="B284" s="589">
        <v>160</v>
      </c>
    </row>
    <row r="285" spans="1:3" ht="14.25" customHeight="1">
      <c r="A285" s="514" t="s">
        <v>65</v>
      </c>
      <c r="B285" s="590">
        <v>416</v>
      </c>
    </row>
    <row r="286" spans="1:3" ht="14.25" customHeight="1">
      <c r="A286" s="516" t="s">
        <v>66</v>
      </c>
      <c r="B286" s="589">
        <v>1484</v>
      </c>
    </row>
    <row r="287" spans="1:3" ht="14.25" customHeight="1">
      <c r="A287" s="517" t="s">
        <v>67</v>
      </c>
      <c r="B287" s="590">
        <v>808</v>
      </c>
    </row>
    <row r="288" spans="1:3" ht="14.25" customHeight="1">
      <c r="A288" s="516" t="s">
        <v>68</v>
      </c>
      <c r="B288" s="589">
        <v>3936</v>
      </c>
    </row>
    <row r="289" spans="1:3" ht="14.25" customHeight="1">
      <c r="A289" s="517" t="s">
        <v>69</v>
      </c>
      <c r="B289" s="590">
        <v>1157</v>
      </c>
    </row>
    <row r="290" spans="1:3" ht="14.25" customHeight="1">
      <c r="A290" s="516" t="s">
        <v>70</v>
      </c>
      <c r="B290" s="589">
        <v>1144</v>
      </c>
    </row>
    <row r="291" spans="1:3" ht="14.25" customHeight="1">
      <c r="A291" s="514" t="s">
        <v>72</v>
      </c>
      <c r="B291" s="590">
        <v>1981</v>
      </c>
    </row>
    <row r="292" spans="1:3" ht="14.25" customHeight="1">
      <c r="A292" s="591" t="s">
        <v>73</v>
      </c>
      <c r="B292" s="592">
        <v>567</v>
      </c>
    </row>
    <row r="293" spans="1:3" ht="14.25" customHeight="1">
      <c r="A293" s="514" t="s">
        <v>74</v>
      </c>
      <c r="B293" s="590">
        <v>1001</v>
      </c>
    </row>
    <row r="294" spans="1:3" ht="14.25" customHeight="1">
      <c r="A294" s="593" t="s">
        <v>75</v>
      </c>
      <c r="B294" s="592">
        <v>775</v>
      </c>
    </row>
    <row r="295" spans="1:3" ht="14.25" customHeight="1">
      <c r="A295" s="518" t="s">
        <v>76</v>
      </c>
      <c r="B295" s="519">
        <f>SUM(B284:B285,B286,B288,B289,B290,B293)</f>
        <v>9298</v>
      </c>
    </row>
    <row r="296" spans="1:3" ht="14.25" customHeight="1">
      <c r="A296" s="520" t="s">
        <v>77</v>
      </c>
      <c r="B296" s="521">
        <f>SUM(B282:B283,B287,B291:B292,B294)</f>
        <v>6372</v>
      </c>
    </row>
    <row r="297" spans="1:3" ht="14.25" customHeight="1">
      <c r="A297" s="522" t="s">
        <v>78</v>
      </c>
      <c r="B297" s="523">
        <f>SUM(B295:B296)</f>
        <v>15670</v>
      </c>
      <c r="C297" s="140"/>
    </row>
    <row r="298" spans="1:3" ht="45" customHeight="1">
      <c r="A298" s="1016" t="s">
        <v>294</v>
      </c>
      <c r="B298" s="1016"/>
    </row>
    <row r="299" spans="1:3" ht="25.5" customHeight="1">
      <c r="A299" s="1036" t="s">
        <v>295</v>
      </c>
      <c r="B299" s="1036"/>
    </row>
    <row r="300" spans="1:3" ht="33" customHeight="1">
      <c r="A300" s="992" t="s">
        <v>301</v>
      </c>
      <c r="B300" s="992"/>
    </row>
    <row r="301" spans="1:3" ht="14.25" customHeight="1">
      <c r="A301" s="349"/>
      <c r="B301" s="349"/>
    </row>
    <row r="302" spans="1:3" ht="24" customHeight="1">
      <c r="A302" s="1015">
        <v>2019</v>
      </c>
      <c r="B302" s="1015"/>
    </row>
    <row r="304" spans="1:3" ht="45" customHeight="1">
      <c r="A304" s="957" t="s">
        <v>302</v>
      </c>
      <c r="B304" s="957"/>
    </row>
    <row r="305" spans="1:2" ht="29.25" customHeight="1">
      <c r="A305" s="1004" t="s">
        <v>57</v>
      </c>
      <c r="B305" s="527" t="s">
        <v>279</v>
      </c>
    </row>
    <row r="306" spans="1:2" ht="14.25" customHeight="1">
      <c r="A306" s="1004"/>
      <c r="B306" s="528" t="s">
        <v>59</v>
      </c>
    </row>
    <row r="307" spans="1:2" ht="14.25" customHeight="1">
      <c r="A307" s="516" t="s">
        <v>62</v>
      </c>
      <c r="B307" s="513">
        <v>2194</v>
      </c>
    </row>
    <row r="308" spans="1:2" ht="14.25" customHeight="1">
      <c r="A308" s="514" t="s">
        <v>63</v>
      </c>
      <c r="B308" s="515">
        <v>1238</v>
      </c>
    </row>
    <row r="309" spans="1:2" ht="14.25" customHeight="1">
      <c r="A309" s="516" t="s">
        <v>64</v>
      </c>
      <c r="B309" s="513">
        <v>191</v>
      </c>
    </row>
    <row r="310" spans="1:2" ht="14.25" customHeight="1">
      <c r="A310" s="514" t="s">
        <v>65</v>
      </c>
      <c r="B310" s="515">
        <v>1196</v>
      </c>
    </row>
    <row r="311" spans="1:2" ht="14.25" customHeight="1">
      <c r="A311" s="516" t="s">
        <v>66</v>
      </c>
      <c r="B311" s="513">
        <v>1930</v>
      </c>
    </row>
    <row r="312" spans="1:2" ht="14.25" customHeight="1">
      <c r="A312" s="517" t="s">
        <v>67</v>
      </c>
      <c r="B312" s="515">
        <v>745</v>
      </c>
    </row>
    <row r="313" spans="1:2" ht="14.25" customHeight="1">
      <c r="A313" s="516" t="s">
        <v>68</v>
      </c>
      <c r="B313" s="513">
        <v>3735</v>
      </c>
    </row>
    <row r="314" spans="1:2" ht="14.25" customHeight="1">
      <c r="A314" s="517" t="s">
        <v>69</v>
      </c>
      <c r="B314" s="515">
        <v>2866</v>
      </c>
    </row>
    <row r="315" spans="1:2" ht="14.25" customHeight="1">
      <c r="A315" s="516" t="s">
        <v>70</v>
      </c>
      <c r="B315" s="513">
        <v>1537</v>
      </c>
    </row>
    <row r="316" spans="1:2" ht="14.25" customHeight="1">
      <c r="A316" s="514" t="s">
        <v>72</v>
      </c>
      <c r="B316" s="515">
        <v>1966</v>
      </c>
    </row>
    <row r="317" spans="1:2" ht="14.25" customHeight="1">
      <c r="A317" s="591" t="s">
        <v>73</v>
      </c>
      <c r="B317" s="594">
        <v>735</v>
      </c>
    </row>
    <row r="318" spans="1:2" ht="14.25" customHeight="1">
      <c r="A318" s="514" t="s">
        <v>74</v>
      </c>
      <c r="B318" s="515">
        <v>1280</v>
      </c>
    </row>
    <row r="319" spans="1:2" ht="14.25" customHeight="1">
      <c r="A319" s="595" t="s">
        <v>75</v>
      </c>
      <c r="B319" s="596">
        <v>928</v>
      </c>
    </row>
    <row r="320" spans="1:2" ht="14.25" customHeight="1">
      <c r="A320" s="518" t="s">
        <v>76</v>
      </c>
      <c r="B320" s="519">
        <v>12735</v>
      </c>
    </row>
    <row r="321" spans="1:2" ht="14.25" customHeight="1">
      <c r="A321" s="520" t="s">
        <v>77</v>
      </c>
      <c r="B321" s="521">
        <v>7806</v>
      </c>
    </row>
    <row r="322" spans="1:2" ht="14.25" customHeight="1">
      <c r="A322" s="522" t="s">
        <v>78</v>
      </c>
      <c r="B322" s="523">
        <v>20541</v>
      </c>
    </row>
    <row r="323" spans="1:2" ht="37.5" customHeight="1">
      <c r="A323" s="1016" t="s">
        <v>303</v>
      </c>
      <c r="B323" s="1016"/>
    </row>
    <row r="324" spans="1:2" ht="22.5" customHeight="1">
      <c r="A324" s="1036" t="s">
        <v>295</v>
      </c>
      <c r="B324" s="1036"/>
    </row>
    <row r="325" spans="1:2" ht="33.75" customHeight="1">
      <c r="A325" s="992" t="s">
        <v>220</v>
      </c>
      <c r="B325" s="992"/>
    </row>
    <row r="327" spans="1:2" ht="61.5" customHeight="1">
      <c r="A327" s="957" t="s">
        <v>304</v>
      </c>
      <c r="B327" s="957"/>
    </row>
    <row r="328" spans="1:2" ht="30" customHeight="1">
      <c r="A328" s="1004" t="s">
        <v>57</v>
      </c>
      <c r="B328" s="527" t="s">
        <v>198</v>
      </c>
    </row>
    <row r="329" spans="1:2" ht="14.25" customHeight="1">
      <c r="A329" s="1004"/>
      <c r="B329" s="528" t="s">
        <v>59</v>
      </c>
    </row>
    <row r="330" spans="1:2" ht="14.25" customHeight="1">
      <c r="A330" s="516" t="s">
        <v>62</v>
      </c>
      <c r="B330" s="589">
        <v>1074</v>
      </c>
    </row>
    <row r="331" spans="1:2" ht="14.25" customHeight="1">
      <c r="A331" s="514" t="s">
        <v>63</v>
      </c>
      <c r="B331" s="590">
        <v>842</v>
      </c>
    </row>
    <row r="332" spans="1:2" ht="14.25" customHeight="1">
      <c r="A332" s="516" t="s">
        <v>64</v>
      </c>
      <c r="B332" s="589">
        <v>114</v>
      </c>
    </row>
    <row r="333" spans="1:2" ht="14.25" customHeight="1">
      <c r="A333" s="514" t="s">
        <v>65</v>
      </c>
      <c r="B333" s="590">
        <v>432</v>
      </c>
    </row>
    <row r="334" spans="1:2" ht="14.25" customHeight="1">
      <c r="A334" s="516" t="s">
        <v>66</v>
      </c>
      <c r="B334" s="589">
        <v>1669</v>
      </c>
    </row>
    <row r="335" spans="1:2" ht="14.25" customHeight="1">
      <c r="A335" s="517" t="s">
        <v>67</v>
      </c>
      <c r="B335" s="590">
        <v>836</v>
      </c>
    </row>
    <row r="336" spans="1:2" ht="14.25" customHeight="1">
      <c r="A336" s="516" t="s">
        <v>68</v>
      </c>
      <c r="B336" s="589">
        <v>3893</v>
      </c>
    </row>
    <row r="337" spans="1:2" ht="14.25" customHeight="1">
      <c r="A337" s="517" t="s">
        <v>69</v>
      </c>
      <c r="B337" s="590">
        <v>1197</v>
      </c>
    </row>
    <row r="338" spans="1:2" ht="14.25" customHeight="1">
      <c r="A338" s="516" t="s">
        <v>70</v>
      </c>
      <c r="B338" s="589">
        <v>1115</v>
      </c>
    </row>
    <row r="339" spans="1:2" ht="14.25" customHeight="1">
      <c r="A339" s="514" t="s">
        <v>72</v>
      </c>
      <c r="B339" s="590">
        <v>1875</v>
      </c>
    </row>
    <row r="340" spans="1:2" ht="14.25" customHeight="1">
      <c r="A340" s="591" t="s">
        <v>73</v>
      </c>
      <c r="B340" s="592">
        <v>618</v>
      </c>
    </row>
    <row r="341" spans="1:2" ht="14.25" customHeight="1">
      <c r="A341" s="514" t="s">
        <v>74</v>
      </c>
      <c r="B341" s="590">
        <v>1065</v>
      </c>
    </row>
    <row r="342" spans="1:2" ht="14.25" customHeight="1">
      <c r="A342" s="593" t="s">
        <v>75</v>
      </c>
      <c r="B342" s="592">
        <v>825</v>
      </c>
    </row>
    <row r="343" spans="1:2" ht="14.25" customHeight="1">
      <c r="A343" s="518" t="s">
        <v>76</v>
      </c>
      <c r="B343" s="598">
        <v>9485</v>
      </c>
    </row>
    <row r="344" spans="1:2" ht="14.25" customHeight="1">
      <c r="A344" s="520" t="s">
        <v>77</v>
      </c>
      <c r="B344" s="599">
        <v>6070</v>
      </c>
    </row>
    <row r="345" spans="1:2" ht="14.25" customHeight="1">
      <c r="A345" s="522" t="s">
        <v>78</v>
      </c>
      <c r="B345" s="600">
        <v>15555</v>
      </c>
    </row>
    <row r="346" spans="1:2" ht="37.5" customHeight="1">
      <c r="A346" s="1016" t="s">
        <v>303</v>
      </c>
      <c r="B346" s="1016"/>
    </row>
    <row r="347" spans="1:2" ht="24.75" customHeight="1">
      <c r="A347" s="1036" t="s">
        <v>295</v>
      </c>
      <c r="B347" s="1036"/>
    </row>
    <row r="348" spans="1:2" ht="33" customHeight="1">
      <c r="A348" s="992" t="s">
        <v>305</v>
      </c>
      <c r="B348" s="992"/>
    </row>
  </sheetData>
  <mergeCells count="77">
    <mergeCell ref="A3:B3"/>
    <mergeCell ref="A5:B5"/>
    <mergeCell ref="A6:A7"/>
    <mergeCell ref="A25:B25"/>
    <mergeCell ref="A26:B26"/>
    <mergeCell ref="A27:B27"/>
    <mergeCell ref="A29:B29"/>
    <mergeCell ref="A30:A31"/>
    <mergeCell ref="A49:B49"/>
    <mergeCell ref="A50:B50"/>
    <mergeCell ref="A51:B51"/>
    <mergeCell ref="A53:B53"/>
    <mergeCell ref="A55:B55"/>
    <mergeCell ref="A56:A57"/>
    <mergeCell ref="A75:B75"/>
    <mergeCell ref="A76:B76"/>
    <mergeCell ref="A77:B77"/>
    <mergeCell ref="A79:B79"/>
    <mergeCell ref="A80:A81"/>
    <mergeCell ref="A99:B99"/>
    <mergeCell ref="A100:B100"/>
    <mergeCell ref="A101:B101"/>
    <mergeCell ref="A103:B103"/>
    <mergeCell ref="A105:B105"/>
    <mergeCell ref="A106:A107"/>
    <mergeCell ref="A125:B125"/>
    <mergeCell ref="A126:B126"/>
    <mergeCell ref="A127:B127"/>
    <mergeCell ref="A129:B129"/>
    <mergeCell ref="A130:A131"/>
    <mergeCell ref="A149:B149"/>
    <mergeCell ref="A150:B150"/>
    <mergeCell ref="A151:B151"/>
    <mergeCell ref="A154:B154"/>
    <mergeCell ref="A156:B156"/>
    <mergeCell ref="A157:A158"/>
    <mergeCell ref="A176:B176"/>
    <mergeCell ref="A177:B177"/>
    <mergeCell ref="A178:B178"/>
    <mergeCell ref="A180:B180"/>
    <mergeCell ref="A181:A182"/>
    <mergeCell ref="A200:B200"/>
    <mergeCell ref="A201:B201"/>
    <mergeCell ref="A202:B202"/>
    <mergeCell ref="A204:B204"/>
    <mergeCell ref="A206:B206"/>
    <mergeCell ref="A207:A208"/>
    <mergeCell ref="A226:B226"/>
    <mergeCell ref="A227:B227"/>
    <mergeCell ref="A228:B228"/>
    <mergeCell ref="A230:B230"/>
    <mergeCell ref="A231:A232"/>
    <mergeCell ref="A250:B250"/>
    <mergeCell ref="A251:B251"/>
    <mergeCell ref="A252:B252"/>
    <mergeCell ref="A254:B254"/>
    <mergeCell ref="A256:B256"/>
    <mergeCell ref="A257:A258"/>
    <mergeCell ref="A275:B275"/>
    <mergeCell ref="A276:B276"/>
    <mergeCell ref="A277:B277"/>
    <mergeCell ref="A279:B279"/>
    <mergeCell ref="A280:A281"/>
    <mergeCell ref="A298:B298"/>
    <mergeCell ref="A299:B299"/>
    <mergeCell ref="A300:B300"/>
    <mergeCell ref="A302:B302"/>
    <mergeCell ref="A304:B304"/>
    <mergeCell ref="A305:A306"/>
    <mergeCell ref="A323:B323"/>
    <mergeCell ref="A347:B347"/>
    <mergeCell ref="A348:B348"/>
    <mergeCell ref="A324:B324"/>
    <mergeCell ref="A325:B325"/>
    <mergeCell ref="A327:B327"/>
    <mergeCell ref="A328:A329"/>
    <mergeCell ref="A346:B346"/>
  </mergeCells>
  <hyperlinks>
    <hyperlink ref="A1" location="Inhalt!A9" display="Zurück zum Inhalt" xr:uid="{00000000-0004-0000-0B00-000000000000}"/>
  </hyperlinks>
  <pageMargins left="0.7" right="0.7"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9"/>
  <sheetViews>
    <sheetView showGridLines="0" zoomScale="80" zoomScaleNormal="80" workbookViewId="0"/>
  </sheetViews>
  <sheetFormatPr baseColWidth="10" defaultColWidth="10.5" defaultRowHeight="14.25" customHeight="1"/>
  <cols>
    <col min="1" max="2" width="23.5" style="106" customWidth="1"/>
    <col min="3" max="16384" width="10.5" style="106"/>
  </cols>
  <sheetData>
    <row r="1" spans="1:3" ht="14.25" customHeight="1">
      <c r="A1" s="107" t="s">
        <v>55</v>
      </c>
    </row>
    <row r="2" spans="1:3" ht="14.25" customHeight="1">
      <c r="A2" s="108"/>
    </row>
    <row r="3" spans="1:3" ht="21.75" customHeight="1">
      <c r="A3" s="1015">
        <v>2025</v>
      </c>
      <c r="B3" s="1015"/>
    </row>
    <row r="4" spans="1:3" ht="14.25" customHeight="1">
      <c r="A4" s="141"/>
      <c r="B4" s="109"/>
    </row>
    <row r="5" spans="1:3" ht="45" customHeight="1">
      <c r="A5" s="1037" t="s">
        <v>306</v>
      </c>
      <c r="B5" s="1037"/>
    </row>
    <row r="6" spans="1:3" ht="30.75" customHeight="1">
      <c r="A6" s="1004" t="s">
        <v>57</v>
      </c>
      <c r="B6" s="110" t="s">
        <v>307</v>
      </c>
    </row>
    <row r="7" spans="1:3" ht="14.25" customHeight="1" thickBot="1">
      <c r="A7" s="1004"/>
      <c r="B7" s="311" t="s">
        <v>59</v>
      </c>
      <c r="C7" s="741"/>
    </row>
    <row r="8" spans="1:3" ht="14.25" customHeight="1">
      <c r="A8" s="601" t="s">
        <v>60</v>
      </c>
      <c r="B8" s="589">
        <v>0</v>
      </c>
    </row>
    <row r="9" spans="1:3" ht="14.25" customHeight="1">
      <c r="A9" s="153" t="s">
        <v>61</v>
      </c>
      <c r="B9" s="590">
        <v>3722</v>
      </c>
    </row>
    <row r="10" spans="1:3" ht="14.25" customHeight="1">
      <c r="A10" s="602" t="s">
        <v>308</v>
      </c>
      <c r="B10" s="592">
        <v>140</v>
      </c>
    </row>
    <row r="11" spans="1:3" ht="14.25" customHeight="1">
      <c r="A11" s="603" t="s">
        <v>67</v>
      </c>
      <c r="B11" s="590">
        <v>108</v>
      </c>
    </row>
    <row r="12" spans="1:3" ht="14.25" customHeight="1">
      <c r="A12" s="604" t="s">
        <v>69</v>
      </c>
      <c r="B12" s="592">
        <v>5621</v>
      </c>
    </row>
    <row r="13" spans="1:3" ht="14.25" customHeight="1">
      <c r="A13" s="603" t="s">
        <v>259</v>
      </c>
      <c r="B13" s="590">
        <v>269</v>
      </c>
    </row>
    <row r="14" spans="1:3" ht="14.25" customHeight="1">
      <c r="A14" s="604" t="s">
        <v>73</v>
      </c>
      <c r="B14" s="592">
        <v>729</v>
      </c>
    </row>
    <row r="15" spans="1:3" ht="14.25" customHeight="1" thickBot="1">
      <c r="A15" s="153" t="s">
        <v>75</v>
      </c>
      <c r="B15" s="515">
        <v>806</v>
      </c>
    </row>
    <row r="16" spans="1:3" ht="14.25" customHeight="1">
      <c r="A16" s="605" t="s">
        <v>76</v>
      </c>
      <c r="B16" s="519">
        <f>B8+B9+B10+B13+B12</f>
        <v>9752</v>
      </c>
    </row>
    <row r="17" spans="1:4" ht="14.25" customHeight="1">
      <c r="A17" s="606" t="s">
        <v>77</v>
      </c>
      <c r="B17" s="521">
        <f>B11+B14+B15</f>
        <v>1643</v>
      </c>
    </row>
    <row r="18" spans="1:4" ht="14.25" customHeight="1">
      <c r="A18" s="607" t="s">
        <v>78</v>
      </c>
      <c r="B18" s="523">
        <v>11395</v>
      </c>
      <c r="D18" s="140"/>
    </row>
    <row r="19" spans="1:4" ht="30" customHeight="1">
      <c r="A19" s="965" t="s">
        <v>309</v>
      </c>
      <c r="B19" s="965"/>
    </row>
    <row r="20" spans="1:4" ht="48.75" customHeight="1">
      <c r="A20" s="965" t="s">
        <v>310</v>
      </c>
      <c r="B20" s="965"/>
    </row>
    <row r="21" spans="1:4" ht="35.9" customHeight="1">
      <c r="A21" s="965" t="s">
        <v>311</v>
      </c>
      <c r="B21" s="965"/>
    </row>
    <row r="22" spans="1:4" ht="36" customHeight="1">
      <c r="A22" s="992" t="s">
        <v>283</v>
      </c>
      <c r="B22" s="992"/>
    </row>
    <row r="23" spans="1:4" ht="14.25" customHeight="1">
      <c r="A23" s="109"/>
      <c r="B23" s="109"/>
    </row>
    <row r="24" spans="1:4" ht="40.5" customHeight="1">
      <c r="A24" s="1037" t="s">
        <v>312</v>
      </c>
      <c r="B24" s="1037"/>
    </row>
    <row r="25" spans="1:4" ht="30.75" customHeight="1">
      <c r="A25" s="1004" t="s">
        <v>57</v>
      </c>
      <c r="B25" s="110" t="s">
        <v>198</v>
      </c>
    </row>
    <row r="26" spans="1:4" ht="14.25" customHeight="1" thickBot="1">
      <c r="A26" s="1004"/>
      <c r="B26" s="311" t="s">
        <v>59</v>
      </c>
      <c r="C26" s="741"/>
    </row>
    <row r="27" spans="1:4" ht="14.25" customHeight="1">
      <c r="A27" s="601" t="s">
        <v>60</v>
      </c>
      <c r="B27" s="589">
        <v>594</v>
      </c>
    </row>
    <row r="28" spans="1:4" ht="14.25" customHeight="1">
      <c r="A28" s="153" t="s">
        <v>61</v>
      </c>
      <c r="B28" s="590">
        <v>2204</v>
      </c>
    </row>
    <row r="29" spans="1:4" ht="14.25" customHeight="1">
      <c r="A29" s="602" t="s">
        <v>308</v>
      </c>
      <c r="B29" s="592">
        <v>23</v>
      </c>
    </row>
    <row r="30" spans="1:4" ht="14.25" customHeight="1">
      <c r="A30" s="603" t="s">
        <v>67</v>
      </c>
      <c r="B30" s="590">
        <v>49</v>
      </c>
    </row>
    <row r="31" spans="1:4" ht="14.25" customHeight="1">
      <c r="A31" s="604" t="s">
        <v>69</v>
      </c>
      <c r="B31" s="592">
        <v>1985</v>
      </c>
    </row>
    <row r="32" spans="1:4" ht="14.25" customHeight="1">
      <c r="A32" s="603" t="s">
        <v>259</v>
      </c>
      <c r="B32" s="590">
        <v>211</v>
      </c>
    </row>
    <row r="33" spans="1:2" ht="14.25" customHeight="1">
      <c r="A33" s="604" t="s">
        <v>73</v>
      </c>
      <c r="B33" s="592">
        <v>336</v>
      </c>
    </row>
    <row r="34" spans="1:2" ht="14.25" customHeight="1" thickBot="1">
      <c r="A34" s="153" t="s">
        <v>75</v>
      </c>
      <c r="B34" s="515">
        <v>395</v>
      </c>
    </row>
    <row r="35" spans="1:2" ht="14.25" customHeight="1">
      <c r="A35" s="605" t="s">
        <v>76</v>
      </c>
      <c r="B35" s="519">
        <f>B27+B28+B29+B31+B32</f>
        <v>5017</v>
      </c>
    </row>
    <row r="36" spans="1:2" ht="14.25" customHeight="1">
      <c r="A36" s="606" t="s">
        <v>77</v>
      </c>
      <c r="B36" s="521">
        <f>B30+B33+B34</f>
        <v>780</v>
      </c>
    </row>
    <row r="37" spans="1:2" ht="14.25" customHeight="1">
      <c r="A37" s="607" t="s">
        <v>78</v>
      </c>
      <c r="B37" s="523">
        <v>5797</v>
      </c>
    </row>
    <row r="38" spans="1:2" ht="31.5" customHeight="1">
      <c r="A38" s="965" t="s">
        <v>309</v>
      </c>
      <c r="B38" s="965"/>
    </row>
    <row r="39" spans="1:2" ht="60" customHeight="1">
      <c r="A39" s="965" t="s">
        <v>313</v>
      </c>
      <c r="B39" s="965"/>
    </row>
    <row r="40" spans="1:2" ht="37.15" customHeight="1">
      <c r="A40" s="965" t="s">
        <v>311</v>
      </c>
      <c r="B40" s="965"/>
    </row>
    <row r="41" spans="1:2" ht="36" customHeight="1">
      <c r="A41" s="992" t="s">
        <v>196</v>
      </c>
      <c r="B41" s="992"/>
    </row>
    <row r="42" spans="1:2" ht="14.25" customHeight="1">
      <c r="A42" s="108"/>
    </row>
    <row r="43" spans="1:2" s="608" customFormat="1" ht="23.5">
      <c r="A43" s="1015">
        <v>2024</v>
      </c>
      <c r="B43" s="1015"/>
    </row>
    <row r="44" spans="1:2" s="608" customFormat="1" ht="14.5">
      <c r="A44" s="141"/>
      <c r="B44" s="109"/>
    </row>
    <row r="45" spans="1:2" s="608" customFormat="1" ht="51.75" customHeight="1">
      <c r="A45" s="1037" t="s">
        <v>314</v>
      </c>
      <c r="B45" s="1037"/>
    </row>
    <row r="46" spans="1:2" s="608" customFormat="1" ht="31.5" customHeight="1">
      <c r="A46" s="1004" t="s">
        <v>57</v>
      </c>
      <c r="B46" s="110" t="s">
        <v>307</v>
      </c>
    </row>
    <row r="47" spans="1:2" s="608" customFormat="1" ht="14.5">
      <c r="A47" s="1004"/>
      <c r="B47" s="311" t="s">
        <v>59</v>
      </c>
    </row>
    <row r="48" spans="1:2" s="608" customFormat="1" ht="14">
      <c r="A48" s="601" t="s">
        <v>60</v>
      </c>
      <c r="B48" s="589">
        <v>0</v>
      </c>
    </row>
    <row r="49" spans="1:2" s="608" customFormat="1" ht="14">
      <c r="A49" s="153" t="s">
        <v>61</v>
      </c>
      <c r="B49" s="590">
        <v>3697</v>
      </c>
    </row>
    <row r="50" spans="1:2" s="608" customFormat="1" ht="14">
      <c r="A50" s="602" t="s">
        <v>308</v>
      </c>
      <c r="B50" s="592">
        <v>91</v>
      </c>
    </row>
    <row r="51" spans="1:2" s="608" customFormat="1" ht="14">
      <c r="A51" s="603" t="s">
        <v>67</v>
      </c>
      <c r="B51" s="590">
        <v>81</v>
      </c>
    </row>
    <row r="52" spans="1:2" s="608" customFormat="1" ht="14">
      <c r="A52" s="604" t="s">
        <v>69</v>
      </c>
      <c r="B52" s="592">
        <v>5287</v>
      </c>
    </row>
    <row r="53" spans="1:2" s="608" customFormat="1" ht="14">
      <c r="A53" s="603" t="s">
        <v>259</v>
      </c>
      <c r="B53" s="590">
        <v>216</v>
      </c>
    </row>
    <row r="54" spans="1:2" s="608" customFormat="1" ht="14">
      <c r="A54" s="604" t="s">
        <v>73</v>
      </c>
      <c r="B54" s="592">
        <v>663</v>
      </c>
    </row>
    <row r="55" spans="1:2" s="608" customFormat="1" ht="14">
      <c r="A55" s="153" t="s">
        <v>75</v>
      </c>
      <c r="B55" s="515">
        <v>763</v>
      </c>
    </row>
    <row r="56" spans="1:2" s="608" customFormat="1" ht="14">
      <c r="A56" s="605" t="s">
        <v>76</v>
      </c>
      <c r="B56" s="519">
        <f>B58-B57</f>
        <v>9291</v>
      </c>
    </row>
    <row r="57" spans="1:2" s="608" customFormat="1" ht="14">
      <c r="A57" s="606" t="s">
        <v>77</v>
      </c>
      <c r="B57" s="521">
        <f>SUM(B51,B54,B55)</f>
        <v>1507</v>
      </c>
    </row>
    <row r="58" spans="1:2" s="608" customFormat="1" ht="14">
      <c r="A58" s="607" t="s">
        <v>78</v>
      </c>
      <c r="B58" s="523">
        <f>SUM(B48:B55)</f>
        <v>10798</v>
      </c>
    </row>
    <row r="59" spans="1:2" s="608" customFormat="1" ht="30" customHeight="1">
      <c r="A59" s="965" t="s">
        <v>309</v>
      </c>
      <c r="B59" s="965"/>
    </row>
    <row r="60" spans="1:2" s="608" customFormat="1" ht="48.75" customHeight="1">
      <c r="A60" s="965" t="s">
        <v>310</v>
      </c>
      <c r="B60" s="965"/>
    </row>
    <row r="61" spans="1:2" s="608" customFormat="1" ht="35.65" customHeight="1">
      <c r="A61" s="965" t="s">
        <v>311</v>
      </c>
      <c r="B61" s="965"/>
    </row>
    <row r="62" spans="1:2" s="608" customFormat="1" ht="36" customHeight="1">
      <c r="A62" s="992" t="s">
        <v>196</v>
      </c>
      <c r="B62" s="992"/>
    </row>
    <row r="63" spans="1:2" s="608" customFormat="1" ht="14.25" customHeight="1">
      <c r="A63" s="109"/>
      <c r="B63" s="109"/>
    </row>
    <row r="64" spans="1:2" s="608" customFormat="1" ht="52.5" customHeight="1">
      <c r="A64" s="1037" t="s">
        <v>315</v>
      </c>
      <c r="B64" s="1037"/>
    </row>
    <row r="65" spans="1:2" s="608" customFormat="1" ht="35.25" customHeight="1">
      <c r="A65" s="1004" t="s">
        <v>57</v>
      </c>
      <c r="B65" s="110" t="s">
        <v>198</v>
      </c>
    </row>
    <row r="66" spans="1:2" s="608" customFormat="1" ht="14.5">
      <c r="A66" s="1004"/>
      <c r="B66" s="311" t="s">
        <v>59</v>
      </c>
    </row>
    <row r="67" spans="1:2" s="608" customFormat="1" ht="14">
      <c r="A67" s="601" t="s">
        <v>60</v>
      </c>
      <c r="B67" s="589">
        <v>539</v>
      </c>
    </row>
    <row r="68" spans="1:2" s="608" customFormat="1" ht="14">
      <c r="A68" s="153" t="s">
        <v>61</v>
      </c>
      <c r="B68" s="590">
        <v>2106</v>
      </c>
    </row>
    <row r="69" spans="1:2" s="608" customFormat="1" ht="14">
      <c r="A69" s="602" t="s">
        <v>308</v>
      </c>
      <c r="B69" s="592">
        <v>207</v>
      </c>
    </row>
    <row r="70" spans="1:2" s="608" customFormat="1" ht="14">
      <c r="A70" s="603" t="s">
        <v>67</v>
      </c>
      <c r="B70" s="590">
        <v>57</v>
      </c>
    </row>
    <row r="71" spans="1:2" s="608" customFormat="1" ht="14">
      <c r="A71" s="604" t="s">
        <v>69</v>
      </c>
      <c r="B71" s="592">
        <v>1872</v>
      </c>
    </row>
    <row r="72" spans="1:2" s="608" customFormat="1" ht="14">
      <c r="A72" s="603" t="s">
        <v>259</v>
      </c>
      <c r="B72" s="590">
        <v>179</v>
      </c>
    </row>
    <row r="73" spans="1:2" s="608" customFormat="1" ht="14">
      <c r="A73" s="604" t="s">
        <v>73</v>
      </c>
      <c r="B73" s="592">
        <v>330</v>
      </c>
    </row>
    <row r="74" spans="1:2" s="608" customFormat="1" ht="14">
      <c r="A74" s="153" t="s">
        <v>75</v>
      </c>
      <c r="B74" s="515">
        <v>433</v>
      </c>
    </row>
    <row r="75" spans="1:2" s="608" customFormat="1" ht="14">
      <c r="A75" s="605" t="s">
        <v>76</v>
      </c>
      <c r="B75" s="519">
        <f>B77-B76</f>
        <v>4903</v>
      </c>
    </row>
    <row r="76" spans="1:2" s="608" customFormat="1" ht="14">
      <c r="A76" s="606" t="s">
        <v>77</v>
      </c>
      <c r="B76" s="521">
        <f>SUM(B70,B73,B74)</f>
        <v>820</v>
      </c>
    </row>
    <row r="77" spans="1:2" s="608" customFormat="1" ht="14">
      <c r="A77" s="607" t="s">
        <v>78</v>
      </c>
      <c r="B77" s="523">
        <f>SUM(B67:B74)</f>
        <v>5723</v>
      </c>
    </row>
    <row r="78" spans="1:2" s="608" customFormat="1" ht="31.5" customHeight="1">
      <c r="A78" s="965" t="s">
        <v>309</v>
      </c>
      <c r="B78" s="965"/>
    </row>
    <row r="79" spans="1:2" s="608" customFormat="1" ht="60" customHeight="1">
      <c r="A79" s="965" t="s">
        <v>313</v>
      </c>
      <c r="B79" s="965"/>
    </row>
    <row r="80" spans="1:2" s="608" customFormat="1" ht="36.75" customHeight="1">
      <c r="A80" s="965" t="s">
        <v>311</v>
      </c>
      <c r="B80" s="965"/>
    </row>
    <row r="81" spans="1:2" s="608" customFormat="1" ht="36" customHeight="1">
      <c r="A81" s="992" t="s">
        <v>201</v>
      </c>
      <c r="B81" s="992"/>
    </row>
    <row r="82" spans="1:2" ht="14.25" customHeight="1">
      <c r="A82" s="108"/>
    </row>
    <row r="83" spans="1:2" s="608" customFormat="1" ht="23.5">
      <c r="A83" s="1015">
        <v>2023</v>
      </c>
      <c r="B83" s="1015"/>
    </row>
    <row r="84" spans="1:2" s="608" customFormat="1" ht="14.5">
      <c r="A84" s="141"/>
      <c r="B84" s="109"/>
    </row>
    <row r="85" spans="1:2" s="608" customFormat="1" ht="51.75" customHeight="1">
      <c r="A85" s="1037" t="s">
        <v>316</v>
      </c>
      <c r="B85" s="1037"/>
    </row>
    <row r="86" spans="1:2" s="608" customFormat="1" ht="31.5" customHeight="1">
      <c r="A86" s="1004" t="s">
        <v>57</v>
      </c>
      <c r="B86" s="110" t="s">
        <v>307</v>
      </c>
    </row>
    <row r="87" spans="1:2" s="608" customFormat="1" ht="14.5">
      <c r="A87" s="1004"/>
      <c r="B87" s="311" t="s">
        <v>59</v>
      </c>
    </row>
    <row r="88" spans="1:2" s="608" customFormat="1" ht="14">
      <c r="A88" s="601" t="s">
        <v>60</v>
      </c>
      <c r="B88" s="589">
        <v>0</v>
      </c>
    </row>
    <row r="89" spans="1:2" s="608" customFormat="1" ht="14">
      <c r="A89" s="153" t="s">
        <v>61</v>
      </c>
      <c r="B89" s="590">
        <v>3399</v>
      </c>
    </row>
    <row r="90" spans="1:2" s="608" customFormat="1" ht="14">
      <c r="A90" s="602" t="s">
        <v>308</v>
      </c>
      <c r="B90" s="592">
        <v>43</v>
      </c>
    </row>
    <row r="91" spans="1:2" s="608" customFormat="1" ht="14">
      <c r="A91" s="603" t="s">
        <v>67</v>
      </c>
      <c r="B91" s="590">
        <v>73</v>
      </c>
    </row>
    <row r="92" spans="1:2" s="608" customFormat="1" ht="14">
      <c r="A92" s="604" t="s">
        <v>69</v>
      </c>
      <c r="B92" s="592">
        <v>4818</v>
      </c>
    </row>
    <row r="93" spans="1:2" s="608" customFormat="1" ht="14">
      <c r="A93" s="603" t="s">
        <v>259</v>
      </c>
      <c r="B93" s="590">
        <v>167</v>
      </c>
    </row>
    <row r="94" spans="1:2" s="608" customFormat="1" ht="14">
      <c r="A94" s="604" t="s">
        <v>73</v>
      </c>
      <c r="B94" s="592">
        <v>654</v>
      </c>
    </row>
    <row r="95" spans="1:2" s="608" customFormat="1" ht="14">
      <c r="A95" s="153" t="s">
        <v>75</v>
      </c>
      <c r="B95" s="515">
        <v>686</v>
      </c>
    </row>
    <row r="96" spans="1:2" s="608" customFormat="1" ht="14">
      <c r="A96" s="605" t="s">
        <v>76</v>
      </c>
      <c r="B96" s="519">
        <v>8427</v>
      </c>
    </row>
    <row r="97" spans="1:2" s="608" customFormat="1" ht="14">
      <c r="A97" s="606" t="s">
        <v>77</v>
      </c>
      <c r="B97" s="521">
        <v>1413</v>
      </c>
    </row>
    <row r="98" spans="1:2" s="608" customFormat="1" ht="14">
      <c r="A98" s="607" t="s">
        <v>78</v>
      </c>
      <c r="B98" s="523">
        <v>9840</v>
      </c>
    </row>
    <row r="99" spans="1:2" s="608" customFormat="1" ht="30" customHeight="1">
      <c r="A99" s="965" t="s">
        <v>309</v>
      </c>
      <c r="B99" s="965"/>
    </row>
    <row r="100" spans="1:2" s="608" customFormat="1" ht="48.75" customHeight="1">
      <c r="A100" s="965" t="s">
        <v>310</v>
      </c>
      <c r="B100" s="965"/>
    </row>
    <row r="101" spans="1:2" s="608" customFormat="1" ht="36" customHeight="1">
      <c r="A101" s="965" t="s">
        <v>311</v>
      </c>
      <c r="B101" s="965"/>
    </row>
    <row r="102" spans="1:2" s="608" customFormat="1" ht="36" customHeight="1">
      <c r="A102" s="992" t="s">
        <v>201</v>
      </c>
      <c r="B102" s="992"/>
    </row>
    <row r="103" spans="1:2" s="608" customFormat="1" ht="14.25" customHeight="1">
      <c r="A103" s="109"/>
      <c r="B103" s="109"/>
    </row>
    <row r="104" spans="1:2" s="608" customFormat="1" ht="52.5" customHeight="1">
      <c r="A104" s="1037" t="s">
        <v>317</v>
      </c>
      <c r="B104" s="1037"/>
    </row>
    <row r="105" spans="1:2" s="608" customFormat="1" ht="35.25" customHeight="1">
      <c r="A105" s="1004" t="s">
        <v>57</v>
      </c>
      <c r="B105" s="110" t="s">
        <v>198</v>
      </c>
    </row>
    <row r="106" spans="1:2" s="608" customFormat="1" ht="14.5">
      <c r="A106" s="1004"/>
      <c r="B106" s="311" t="s">
        <v>59</v>
      </c>
    </row>
    <row r="107" spans="1:2" s="608" customFormat="1" ht="14">
      <c r="A107" s="601" t="s">
        <v>60</v>
      </c>
      <c r="B107" s="589">
        <v>565</v>
      </c>
    </row>
    <row r="108" spans="1:2" s="608" customFormat="1" ht="14">
      <c r="A108" s="153" t="s">
        <v>61</v>
      </c>
      <c r="B108" s="590">
        <v>2210</v>
      </c>
    </row>
    <row r="109" spans="1:2" s="608" customFormat="1" ht="14">
      <c r="A109" s="602" t="s">
        <v>308</v>
      </c>
      <c r="B109" s="592">
        <v>3</v>
      </c>
    </row>
    <row r="110" spans="1:2" s="608" customFormat="1" ht="14">
      <c r="A110" s="603" t="s">
        <v>67</v>
      </c>
      <c r="B110" s="590">
        <v>65</v>
      </c>
    </row>
    <row r="111" spans="1:2" s="608" customFormat="1" ht="14">
      <c r="A111" s="604" t="s">
        <v>69</v>
      </c>
      <c r="B111" s="592">
        <v>1697</v>
      </c>
    </row>
    <row r="112" spans="1:2" s="608" customFormat="1" ht="14">
      <c r="A112" s="603" t="s">
        <v>259</v>
      </c>
      <c r="B112" s="590">
        <v>118</v>
      </c>
    </row>
    <row r="113" spans="1:2" s="608" customFormat="1" ht="14">
      <c r="A113" s="604" t="s">
        <v>73</v>
      </c>
      <c r="B113" s="592">
        <v>354</v>
      </c>
    </row>
    <row r="114" spans="1:2" s="608" customFormat="1" ht="14">
      <c r="A114" s="153" t="s">
        <v>75</v>
      </c>
      <c r="B114" s="515">
        <v>428</v>
      </c>
    </row>
    <row r="115" spans="1:2" s="608" customFormat="1" ht="14">
      <c r="A115" s="605" t="s">
        <v>76</v>
      </c>
      <c r="B115" s="519">
        <v>4593</v>
      </c>
    </row>
    <row r="116" spans="1:2" s="608" customFormat="1" ht="14">
      <c r="A116" s="606" t="s">
        <v>77</v>
      </c>
      <c r="B116" s="521">
        <v>847</v>
      </c>
    </row>
    <row r="117" spans="1:2" s="608" customFormat="1" ht="14">
      <c r="A117" s="607" t="s">
        <v>78</v>
      </c>
      <c r="B117" s="523">
        <v>5440</v>
      </c>
    </row>
    <row r="118" spans="1:2" s="608" customFormat="1" ht="31.5" customHeight="1">
      <c r="A118" s="965" t="s">
        <v>309</v>
      </c>
      <c r="B118" s="965"/>
    </row>
    <row r="119" spans="1:2" s="608" customFormat="1" ht="60" customHeight="1">
      <c r="A119" s="965" t="s">
        <v>313</v>
      </c>
      <c r="B119" s="965"/>
    </row>
    <row r="120" spans="1:2" s="608" customFormat="1" ht="36.75" customHeight="1">
      <c r="A120" s="965" t="s">
        <v>311</v>
      </c>
      <c r="B120" s="965"/>
    </row>
    <row r="121" spans="1:2" s="608" customFormat="1" ht="33.75" customHeight="1">
      <c r="A121" s="992" t="s">
        <v>205</v>
      </c>
      <c r="B121" s="992"/>
    </row>
    <row r="123" spans="1:2" ht="24" customHeight="1">
      <c r="A123" s="1015">
        <v>2022</v>
      </c>
      <c r="B123" s="1015"/>
    </row>
    <row r="124" spans="1:2" ht="14.25" customHeight="1">
      <c r="A124" s="128"/>
    </row>
    <row r="125" spans="1:2" ht="45" customHeight="1">
      <c r="A125" s="957" t="s">
        <v>318</v>
      </c>
      <c r="B125" s="957"/>
    </row>
    <row r="126" spans="1:2" ht="37.5" customHeight="1">
      <c r="A126" s="1004" t="s">
        <v>57</v>
      </c>
      <c r="B126" s="527" t="s">
        <v>307</v>
      </c>
    </row>
    <row r="127" spans="1:2" ht="14.25" customHeight="1">
      <c r="A127" s="1004"/>
      <c r="B127" s="528" t="s">
        <v>59</v>
      </c>
    </row>
    <row r="128" spans="1:2" ht="14.25" customHeight="1">
      <c r="A128" s="601" t="s">
        <v>60</v>
      </c>
      <c r="B128" s="589">
        <v>937</v>
      </c>
    </row>
    <row r="129" spans="1:2" ht="14.25" customHeight="1">
      <c r="A129" s="153" t="s">
        <v>61</v>
      </c>
      <c r="B129" s="590">
        <v>3200</v>
      </c>
    </row>
    <row r="130" spans="1:2" ht="14.25" customHeight="1">
      <c r="A130" s="602" t="s">
        <v>308</v>
      </c>
      <c r="B130" s="592">
        <v>47</v>
      </c>
    </row>
    <row r="131" spans="1:2" ht="14.25" customHeight="1">
      <c r="A131" s="603" t="s">
        <v>67</v>
      </c>
      <c r="B131" s="590">
        <v>59</v>
      </c>
    </row>
    <row r="132" spans="1:2" ht="14.25" customHeight="1">
      <c r="A132" s="604" t="s">
        <v>69</v>
      </c>
      <c r="B132" s="592">
        <v>4604</v>
      </c>
    </row>
    <row r="133" spans="1:2" ht="14.25" customHeight="1">
      <c r="A133" s="603" t="s">
        <v>71</v>
      </c>
      <c r="B133" s="590">
        <v>167</v>
      </c>
    </row>
    <row r="134" spans="1:2" ht="14.25" customHeight="1">
      <c r="A134" s="604" t="s">
        <v>73</v>
      </c>
      <c r="B134" s="592">
        <v>675</v>
      </c>
    </row>
    <row r="135" spans="1:2" ht="14.25" customHeight="1">
      <c r="A135" s="153" t="s">
        <v>75</v>
      </c>
      <c r="B135" s="515">
        <v>717</v>
      </c>
    </row>
    <row r="136" spans="1:2" ht="14.25" customHeight="1">
      <c r="A136" s="605" t="s">
        <v>76</v>
      </c>
      <c r="B136" s="519">
        <f>B128+B129+B130+B132+B133</f>
        <v>8955</v>
      </c>
    </row>
    <row r="137" spans="1:2" ht="14.25" customHeight="1">
      <c r="A137" s="606" t="s">
        <v>77</v>
      </c>
      <c r="B137" s="521">
        <f>B131+B134+B135</f>
        <v>1451</v>
      </c>
    </row>
    <row r="138" spans="1:2" ht="14.25" customHeight="1">
      <c r="A138" s="607" t="s">
        <v>78</v>
      </c>
      <c r="B138" s="523">
        <v>10406</v>
      </c>
    </row>
    <row r="139" spans="1:2" ht="27.75" customHeight="1">
      <c r="A139" s="965" t="s">
        <v>309</v>
      </c>
      <c r="B139" s="965"/>
    </row>
    <row r="140" spans="1:2" ht="49.5" customHeight="1">
      <c r="A140" s="965" t="s">
        <v>310</v>
      </c>
      <c r="B140" s="965"/>
    </row>
    <row r="141" spans="1:2" ht="33.75" customHeight="1">
      <c r="A141" s="992" t="s">
        <v>205</v>
      </c>
      <c r="B141" s="992"/>
    </row>
    <row r="143" spans="1:2" ht="45" customHeight="1">
      <c r="A143" s="957" t="s">
        <v>319</v>
      </c>
      <c r="B143" s="957"/>
    </row>
    <row r="144" spans="1:2" ht="30" customHeight="1">
      <c r="A144" s="1004" t="s">
        <v>57</v>
      </c>
      <c r="B144" s="527" t="s">
        <v>198</v>
      </c>
    </row>
    <row r="145" spans="1:2" ht="14.25" customHeight="1">
      <c r="A145" s="1004"/>
      <c r="B145" s="528" t="s">
        <v>59</v>
      </c>
    </row>
    <row r="146" spans="1:2" ht="14.25" customHeight="1">
      <c r="A146" s="601" t="s">
        <v>60</v>
      </c>
      <c r="B146" s="589">
        <v>575</v>
      </c>
    </row>
    <row r="147" spans="1:2" ht="14.25" customHeight="1">
      <c r="A147" s="153" t="s">
        <v>61</v>
      </c>
      <c r="B147" s="590">
        <v>2309</v>
      </c>
    </row>
    <row r="148" spans="1:2" ht="14.25" customHeight="1">
      <c r="A148" s="602" t="s">
        <v>308</v>
      </c>
      <c r="B148" s="592">
        <v>0</v>
      </c>
    </row>
    <row r="149" spans="1:2" ht="14.25" customHeight="1">
      <c r="A149" s="603" t="s">
        <v>67</v>
      </c>
      <c r="B149" s="590">
        <v>86</v>
      </c>
    </row>
    <row r="150" spans="1:2" ht="14.25" customHeight="1">
      <c r="A150" s="604" t="s">
        <v>69</v>
      </c>
      <c r="B150" s="592">
        <v>1792</v>
      </c>
    </row>
    <row r="151" spans="1:2" ht="14.25" customHeight="1">
      <c r="A151" s="603" t="s">
        <v>71</v>
      </c>
      <c r="B151" s="590">
        <v>118</v>
      </c>
    </row>
    <row r="152" spans="1:2" ht="14.25" customHeight="1">
      <c r="A152" s="604" t="s">
        <v>73</v>
      </c>
      <c r="B152" s="592">
        <v>369</v>
      </c>
    </row>
    <row r="153" spans="1:2" ht="14.25" customHeight="1">
      <c r="A153" s="153" t="s">
        <v>75</v>
      </c>
      <c r="B153" s="515">
        <v>419</v>
      </c>
    </row>
    <row r="154" spans="1:2" ht="14.25" customHeight="1">
      <c r="A154" s="605" t="s">
        <v>76</v>
      </c>
      <c r="B154" s="519">
        <f>B146+B147+B148+B150+B151</f>
        <v>4794</v>
      </c>
    </row>
    <row r="155" spans="1:2" ht="14.25" customHeight="1">
      <c r="A155" s="606" t="s">
        <v>77</v>
      </c>
      <c r="B155" s="521">
        <f>B149+B152+B153</f>
        <v>874</v>
      </c>
    </row>
    <row r="156" spans="1:2" ht="14.25" customHeight="1">
      <c r="A156" s="607" t="s">
        <v>78</v>
      </c>
      <c r="B156" s="523">
        <v>5668</v>
      </c>
    </row>
    <row r="157" spans="1:2" ht="22.5" customHeight="1">
      <c r="A157" s="965" t="s">
        <v>309</v>
      </c>
      <c r="B157" s="965"/>
    </row>
    <row r="158" spans="1:2" ht="60" customHeight="1">
      <c r="A158" s="965" t="s">
        <v>313</v>
      </c>
      <c r="B158" s="965"/>
    </row>
    <row r="159" spans="1:2" ht="36.75" customHeight="1">
      <c r="A159" s="992" t="s">
        <v>211</v>
      </c>
      <c r="B159" s="992"/>
    </row>
    <row r="161" spans="1:2" ht="24" customHeight="1">
      <c r="A161" s="1015">
        <v>2021</v>
      </c>
      <c r="B161" s="1015"/>
    </row>
    <row r="162" spans="1:2" ht="14.25" customHeight="1">
      <c r="A162" s="128"/>
    </row>
    <row r="163" spans="1:2" ht="45" customHeight="1">
      <c r="A163" s="957" t="s">
        <v>320</v>
      </c>
      <c r="B163" s="957"/>
    </row>
    <row r="164" spans="1:2" ht="37.5" customHeight="1">
      <c r="A164" s="1004" t="s">
        <v>57</v>
      </c>
      <c r="B164" s="527" t="s">
        <v>307</v>
      </c>
    </row>
    <row r="165" spans="1:2" ht="14.25" customHeight="1">
      <c r="A165" s="1004"/>
      <c r="B165" s="528" t="s">
        <v>59</v>
      </c>
    </row>
    <row r="166" spans="1:2" ht="14.25" customHeight="1">
      <c r="A166" s="601" t="s">
        <v>60</v>
      </c>
      <c r="B166" s="589">
        <v>920</v>
      </c>
    </row>
    <row r="167" spans="1:2" ht="14.25" customHeight="1">
      <c r="A167" s="153" t="s">
        <v>61</v>
      </c>
      <c r="B167" s="590">
        <v>3408</v>
      </c>
    </row>
    <row r="168" spans="1:2" ht="14.25" customHeight="1">
      <c r="A168" s="602" t="s">
        <v>308</v>
      </c>
      <c r="B168" s="592">
        <v>46</v>
      </c>
    </row>
    <row r="169" spans="1:2" ht="14.25" customHeight="1">
      <c r="A169" s="603" t="s">
        <v>67</v>
      </c>
      <c r="B169" s="590">
        <v>81</v>
      </c>
    </row>
    <row r="170" spans="1:2" ht="14.25" customHeight="1">
      <c r="A170" s="604" t="s">
        <v>69</v>
      </c>
      <c r="B170" s="592">
        <v>3905</v>
      </c>
    </row>
    <row r="171" spans="1:2" ht="14.25" customHeight="1">
      <c r="A171" s="603" t="s">
        <v>71</v>
      </c>
      <c r="B171" s="590">
        <v>221</v>
      </c>
    </row>
    <row r="172" spans="1:2" ht="14.25" customHeight="1">
      <c r="A172" s="604" t="s">
        <v>73</v>
      </c>
      <c r="B172" s="592">
        <v>651</v>
      </c>
    </row>
    <row r="173" spans="1:2" ht="14.25" customHeight="1">
      <c r="A173" s="153" t="s">
        <v>75</v>
      </c>
      <c r="B173" s="515">
        <v>754</v>
      </c>
    </row>
    <row r="174" spans="1:2" ht="14.25" customHeight="1">
      <c r="A174" s="605" t="s">
        <v>76</v>
      </c>
      <c r="B174" s="519">
        <f>SUM(B166:B168,B170:B171)</f>
        <v>8500</v>
      </c>
    </row>
    <row r="175" spans="1:2" ht="14.25" customHeight="1">
      <c r="A175" s="606" t="s">
        <v>77</v>
      </c>
      <c r="B175" s="521">
        <f>SUM(B169,B173,B172)</f>
        <v>1486</v>
      </c>
    </row>
    <row r="176" spans="1:2" ht="14.25" customHeight="1">
      <c r="A176" s="607" t="s">
        <v>78</v>
      </c>
      <c r="B176" s="523">
        <v>9986</v>
      </c>
    </row>
    <row r="177" spans="1:2" ht="28.5" customHeight="1">
      <c r="A177" s="1036" t="s">
        <v>321</v>
      </c>
      <c r="B177" s="1036"/>
    </row>
    <row r="178" spans="1:2" ht="51" customHeight="1">
      <c r="A178" s="1036" t="s">
        <v>322</v>
      </c>
      <c r="B178" s="1036"/>
    </row>
    <row r="179" spans="1:2" ht="37.5" customHeight="1">
      <c r="A179" s="992" t="s">
        <v>211</v>
      </c>
      <c r="B179" s="992"/>
    </row>
    <row r="180" spans="1:2" ht="14.25" customHeight="1">
      <c r="A180" s="349"/>
      <c r="B180" s="349"/>
    </row>
    <row r="181" spans="1:2" ht="48.75" customHeight="1">
      <c r="A181" s="957" t="s">
        <v>323</v>
      </c>
      <c r="B181" s="957"/>
    </row>
    <row r="182" spans="1:2" ht="30" customHeight="1">
      <c r="A182" s="1004" t="s">
        <v>57</v>
      </c>
      <c r="B182" s="527" t="s">
        <v>198</v>
      </c>
    </row>
    <row r="183" spans="1:2" ht="14.25" customHeight="1">
      <c r="A183" s="1004"/>
      <c r="B183" s="528" t="s">
        <v>59</v>
      </c>
    </row>
    <row r="184" spans="1:2" ht="14.25" customHeight="1">
      <c r="A184" s="601" t="s">
        <v>60</v>
      </c>
      <c r="B184" s="589">
        <v>501</v>
      </c>
    </row>
    <row r="185" spans="1:2" ht="14.25" customHeight="1">
      <c r="A185" s="153" t="s">
        <v>61</v>
      </c>
      <c r="B185" s="590">
        <v>2311</v>
      </c>
    </row>
    <row r="186" spans="1:2" ht="14.25" customHeight="1">
      <c r="A186" s="602" t="s">
        <v>308</v>
      </c>
      <c r="B186" s="592">
        <v>0</v>
      </c>
    </row>
    <row r="187" spans="1:2" ht="14.25" customHeight="1">
      <c r="A187" s="603" t="s">
        <v>67</v>
      </c>
      <c r="B187" s="590">
        <v>78</v>
      </c>
    </row>
    <row r="188" spans="1:2" ht="14.25" customHeight="1">
      <c r="A188" s="604" t="s">
        <v>69</v>
      </c>
      <c r="B188" s="592">
        <v>1616</v>
      </c>
    </row>
    <row r="189" spans="1:2" ht="14.25" customHeight="1">
      <c r="A189" s="603" t="s">
        <v>71</v>
      </c>
      <c r="B189" s="590">
        <v>112</v>
      </c>
    </row>
    <row r="190" spans="1:2" ht="14.25" customHeight="1">
      <c r="A190" s="604" t="s">
        <v>73</v>
      </c>
      <c r="B190" s="592">
        <v>375</v>
      </c>
    </row>
    <row r="191" spans="1:2" ht="14.25" customHeight="1">
      <c r="A191" s="153" t="s">
        <v>75</v>
      </c>
      <c r="B191" s="515">
        <v>383</v>
      </c>
    </row>
    <row r="192" spans="1:2" ht="14.25" customHeight="1">
      <c r="A192" s="605" t="s">
        <v>76</v>
      </c>
      <c r="B192" s="519">
        <f>SUM(B184:B186,B188:B189)</f>
        <v>4540</v>
      </c>
    </row>
    <row r="193" spans="1:2" ht="14.25" customHeight="1">
      <c r="A193" s="606" t="s">
        <v>77</v>
      </c>
      <c r="B193" s="521">
        <f>SUM(B187,B191,B190)</f>
        <v>836</v>
      </c>
    </row>
    <row r="194" spans="1:2" ht="14.25" customHeight="1">
      <c r="A194" s="607" t="s">
        <v>78</v>
      </c>
      <c r="B194" s="523">
        <v>5376</v>
      </c>
    </row>
    <row r="195" spans="1:2" ht="27" customHeight="1">
      <c r="A195" s="1036" t="s">
        <v>321</v>
      </c>
      <c r="B195" s="1036"/>
    </row>
    <row r="196" spans="1:2" ht="62.25" customHeight="1">
      <c r="A196" s="1036" t="s">
        <v>324</v>
      </c>
      <c r="B196" s="1036"/>
    </row>
    <row r="197" spans="1:2" ht="38.25" customHeight="1">
      <c r="A197" s="992" t="s">
        <v>217</v>
      </c>
      <c r="B197" s="992"/>
    </row>
    <row r="199" spans="1:2" ht="24" customHeight="1">
      <c r="A199" s="1015">
        <v>2020</v>
      </c>
      <c r="B199" s="1015"/>
    </row>
    <row r="200" spans="1:2" ht="14.25" customHeight="1">
      <c r="A200" s="128"/>
    </row>
    <row r="201" spans="1:2" ht="48.75" customHeight="1">
      <c r="A201" s="957" t="s">
        <v>325</v>
      </c>
      <c r="B201" s="957"/>
    </row>
    <row r="202" spans="1:2" ht="30" customHeight="1">
      <c r="A202" s="1004" t="s">
        <v>57</v>
      </c>
      <c r="B202" s="527" t="s">
        <v>307</v>
      </c>
    </row>
    <row r="203" spans="1:2" ht="14.25" customHeight="1">
      <c r="A203" s="1004"/>
      <c r="B203" s="528" t="s">
        <v>59</v>
      </c>
    </row>
    <row r="204" spans="1:2" ht="14.25" customHeight="1">
      <c r="A204" s="601" t="s">
        <v>60</v>
      </c>
      <c r="B204" s="589">
        <v>922</v>
      </c>
    </row>
    <row r="205" spans="1:2" ht="14.25" customHeight="1">
      <c r="A205" s="153" t="s">
        <v>61</v>
      </c>
      <c r="B205" s="590">
        <v>3364</v>
      </c>
    </row>
    <row r="206" spans="1:2" ht="14.25" customHeight="1">
      <c r="A206" s="602" t="s">
        <v>308</v>
      </c>
      <c r="B206" s="592" t="s">
        <v>326</v>
      </c>
    </row>
    <row r="207" spans="1:2" ht="14.25" customHeight="1">
      <c r="A207" s="603" t="s">
        <v>67</v>
      </c>
      <c r="B207" s="590">
        <v>93</v>
      </c>
    </row>
    <row r="208" spans="1:2" ht="14.25" customHeight="1">
      <c r="A208" s="604" t="s">
        <v>69</v>
      </c>
      <c r="B208" s="592">
        <v>4092</v>
      </c>
    </row>
    <row r="209" spans="1:3" ht="14.25" customHeight="1">
      <c r="A209" s="603" t="s">
        <v>71</v>
      </c>
      <c r="B209" s="590">
        <v>159</v>
      </c>
    </row>
    <row r="210" spans="1:3" ht="14.25" customHeight="1">
      <c r="A210" s="604" t="s">
        <v>73</v>
      </c>
      <c r="B210" s="592">
        <v>666</v>
      </c>
    </row>
    <row r="211" spans="1:3" ht="14.25" customHeight="1">
      <c r="A211" s="153" t="s">
        <v>75</v>
      </c>
      <c r="B211" s="515">
        <v>739</v>
      </c>
    </row>
    <row r="212" spans="1:3" ht="14.25" customHeight="1">
      <c r="A212" s="605" t="s">
        <v>76</v>
      </c>
      <c r="B212" s="519">
        <v>8561</v>
      </c>
    </row>
    <row r="213" spans="1:3" ht="14.25" customHeight="1">
      <c r="A213" s="606" t="s">
        <v>77</v>
      </c>
      <c r="B213" s="521">
        <f>SUM(B207,B211,B210)</f>
        <v>1498</v>
      </c>
    </row>
    <row r="214" spans="1:3" ht="14.25" customHeight="1">
      <c r="A214" s="607" t="s">
        <v>78</v>
      </c>
      <c r="B214" s="523">
        <f>SUM(B212:B213)</f>
        <v>10059</v>
      </c>
    </row>
    <row r="215" spans="1:3" ht="25.5" customHeight="1">
      <c r="A215" s="1036" t="s">
        <v>321</v>
      </c>
      <c r="B215" s="1036"/>
      <c r="C215" s="132"/>
    </row>
    <row r="216" spans="1:3" ht="63.75" customHeight="1">
      <c r="A216" s="1036" t="s">
        <v>324</v>
      </c>
      <c r="B216" s="1036"/>
      <c r="C216" s="132"/>
    </row>
    <row r="217" spans="1:3" ht="36.75" customHeight="1">
      <c r="A217" s="992" t="s">
        <v>217</v>
      </c>
      <c r="B217" s="992"/>
    </row>
    <row r="218" spans="1:3" ht="14.25" customHeight="1">
      <c r="A218" s="349"/>
      <c r="B218" s="349"/>
    </row>
    <row r="219" spans="1:3" ht="45" customHeight="1">
      <c r="A219" s="957" t="s">
        <v>327</v>
      </c>
      <c r="B219" s="957"/>
    </row>
    <row r="220" spans="1:3" ht="30" customHeight="1">
      <c r="A220" s="1004" t="s">
        <v>57</v>
      </c>
      <c r="B220" s="527" t="s">
        <v>198</v>
      </c>
    </row>
    <row r="221" spans="1:3" ht="14.25" customHeight="1">
      <c r="A221" s="1004"/>
      <c r="B221" s="528" t="s">
        <v>59</v>
      </c>
    </row>
    <row r="222" spans="1:3" ht="14.25" customHeight="1">
      <c r="A222" s="601" t="s">
        <v>60</v>
      </c>
      <c r="B222" s="589">
        <v>515</v>
      </c>
    </row>
    <row r="223" spans="1:3" ht="14.25" customHeight="1">
      <c r="A223" s="153" t="s">
        <v>61</v>
      </c>
      <c r="B223" s="590">
        <v>2188</v>
      </c>
    </row>
    <row r="224" spans="1:3" ht="14.25" customHeight="1">
      <c r="A224" s="602" t="s">
        <v>308</v>
      </c>
      <c r="B224" s="592" t="s">
        <v>328</v>
      </c>
      <c r="C224" s="609"/>
    </row>
    <row r="225" spans="1:3" ht="14.25" customHeight="1">
      <c r="A225" s="603" t="s">
        <v>67</v>
      </c>
      <c r="B225" s="590">
        <v>65</v>
      </c>
    </row>
    <row r="226" spans="1:3" ht="14.25" customHeight="1">
      <c r="A226" s="604" t="s">
        <v>69</v>
      </c>
      <c r="B226" s="592">
        <v>1587</v>
      </c>
    </row>
    <row r="227" spans="1:3" ht="14.25" customHeight="1">
      <c r="A227" s="603" t="s">
        <v>71</v>
      </c>
      <c r="B227" s="590">
        <v>88</v>
      </c>
    </row>
    <row r="228" spans="1:3" ht="14.25" customHeight="1">
      <c r="A228" s="604" t="s">
        <v>73</v>
      </c>
      <c r="B228" s="592">
        <v>357</v>
      </c>
    </row>
    <row r="229" spans="1:3" ht="14.25" customHeight="1">
      <c r="A229" s="153" t="s">
        <v>75</v>
      </c>
      <c r="B229" s="515">
        <v>394</v>
      </c>
    </row>
    <row r="230" spans="1:3" ht="14.25" customHeight="1">
      <c r="A230" s="605" t="s">
        <v>76</v>
      </c>
      <c r="B230" s="519">
        <f>SUM(B222:B224,B226:B227)</f>
        <v>4378</v>
      </c>
    </row>
    <row r="231" spans="1:3" ht="14.25" customHeight="1">
      <c r="A231" s="606" t="s">
        <v>77</v>
      </c>
      <c r="B231" s="521">
        <f>SUM(B225,B229,B228)</f>
        <v>816</v>
      </c>
    </row>
    <row r="232" spans="1:3" ht="14.25" customHeight="1">
      <c r="A232" s="607" t="s">
        <v>78</v>
      </c>
      <c r="B232" s="523">
        <f>SUM(B230:B231)</f>
        <v>5194</v>
      </c>
      <c r="C232" s="140"/>
    </row>
    <row r="233" spans="1:3" ht="27" customHeight="1">
      <c r="A233" s="1036" t="s">
        <v>321</v>
      </c>
      <c r="B233" s="1036"/>
    </row>
    <row r="234" spans="1:3" ht="63" customHeight="1">
      <c r="A234" s="1036" t="s">
        <v>324</v>
      </c>
      <c r="B234" s="1036"/>
    </row>
    <row r="235" spans="1:3" ht="36.75" customHeight="1">
      <c r="A235" s="992" t="s">
        <v>220</v>
      </c>
      <c r="B235" s="992"/>
    </row>
    <row r="237" spans="1:3" ht="24" customHeight="1">
      <c r="A237" s="1015">
        <v>2019</v>
      </c>
      <c r="B237" s="1015"/>
    </row>
    <row r="239" spans="1:3" ht="45" customHeight="1">
      <c r="A239" s="957" t="s">
        <v>329</v>
      </c>
      <c r="B239" s="957"/>
    </row>
    <row r="240" spans="1:3" ht="30" customHeight="1">
      <c r="A240" s="1004" t="s">
        <v>57</v>
      </c>
      <c r="B240" s="527" t="s">
        <v>307</v>
      </c>
    </row>
    <row r="241" spans="1:2" ht="14.25" customHeight="1">
      <c r="A241" s="1004"/>
      <c r="B241" s="528" t="s">
        <v>59</v>
      </c>
    </row>
    <row r="242" spans="1:2" ht="14.25" customHeight="1">
      <c r="A242" s="601" t="s">
        <v>60</v>
      </c>
      <c r="B242" s="513">
        <v>886</v>
      </c>
    </row>
    <row r="243" spans="1:2" ht="14.25" customHeight="1">
      <c r="A243" s="153" t="s">
        <v>61</v>
      </c>
      <c r="B243" s="515">
        <v>3380</v>
      </c>
    </row>
    <row r="244" spans="1:2" ht="14.25" customHeight="1">
      <c r="A244" s="602" t="s">
        <v>67</v>
      </c>
      <c r="B244" s="594">
        <v>93</v>
      </c>
    </row>
    <row r="245" spans="1:2" ht="14.25" customHeight="1">
      <c r="A245" s="603" t="s">
        <v>69</v>
      </c>
      <c r="B245" s="515">
        <v>3811</v>
      </c>
    </row>
    <row r="246" spans="1:2" ht="14.25" customHeight="1">
      <c r="A246" s="604" t="s">
        <v>71</v>
      </c>
      <c r="B246" s="594">
        <v>158</v>
      </c>
    </row>
    <row r="247" spans="1:2" ht="14.25" customHeight="1">
      <c r="A247" s="603" t="s">
        <v>73</v>
      </c>
      <c r="B247" s="515">
        <v>684</v>
      </c>
    </row>
    <row r="248" spans="1:2" ht="14.25" customHeight="1">
      <c r="A248" s="604" t="s">
        <v>75</v>
      </c>
      <c r="B248" s="594">
        <v>703</v>
      </c>
    </row>
    <row r="249" spans="1:2" ht="14.25" customHeight="1">
      <c r="A249" s="605" t="s">
        <v>76</v>
      </c>
      <c r="B249" s="519">
        <v>8235</v>
      </c>
    </row>
    <row r="250" spans="1:2" ht="14.25" customHeight="1">
      <c r="A250" s="606" t="s">
        <v>77</v>
      </c>
      <c r="B250" s="521">
        <v>1480</v>
      </c>
    </row>
    <row r="251" spans="1:2" ht="14.25" customHeight="1">
      <c r="A251" s="607" t="s">
        <v>78</v>
      </c>
      <c r="B251" s="523">
        <v>9715</v>
      </c>
    </row>
    <row r="252" spans="1:2" ht="25.5" customHeight="1">
      <c r="A252" s="1036" t="s">
        <v>321</v>
      </c>
      <c r="B252" s="1036"/>
    </row>
    <row r="253" spans="1:2" ht="37.5" customHeight="1">
      <c r="A253" s="992" t="s">
        <v>220</v>
      </c>
      <c r="B253" s="992"/>
    </row>
    <row r="255" spans="1:2" ht="45" customHeight="1">
      <c r="A255" s="957" t="s">
        <v>330</v>
      </c>
      <c r="B255" s="957"/>
    </row>
    <row r="256" spans="1:2" ht="30" customHeight="1">
      <c r="A256" s="1004" t="s">
        <v>57</v>
      </c>
      <c r="B256" s="527" t="s">
        <v>198</v>
      </c>
    </row>
    <row r="257" spans="1:2" ht="14.25" customHeight="1">
      <c r="A257" s="1004"/>
      <c r="B257" s="528" t="s">
        <v>59</v>
      </c>
    </row>
    <row r="258" spans="1:2" ht="14.25" customHeight="1">
      <c r="A258" s="601" t="s">
        <v>60</v>
      </c>
      <c r="B258" s="589">
        <v>571</v>
      </c>
    </row>
    <row r="259" spans="1:2" ht="14.25" customHeight="1">
      <c r="A259" s="153" t="s">
        <v>61</v>
      </c>
      <c r="B259" s="590">
        <v>2148</v>
      </c>
    </row>
    <row r="260" spans="1:2" ht="14.25" customHeight="1">
      <c r="A260" s="602" t="s">
        <v>67</v>
      </c>
      <c r="B260" s="592">
        <v>65</v>
      </c>
    </row>
    <row r="261" spans="1:2" ht="14.25" customHeight="1">
      <c r="A261" s="603" t="s">
        <v>69</v>
      </c>
      <c r="B261" s="590">
        <v>1596</v>
      </c>
    </row>
    <row r="262" spans="1:2" ht="14.25" customHeight="1">
      <c r="A262" s="604" t="s">
        <v>71</v>
      </c>
      <c r="B262" s="592">
        <v>87</v>
      </c>
    </row>
    <row r="263" spans="1:2" ht="14.25" customHeight="1">
      <c r="A263" s="603" t="s">
        <v>73</v>
      </c>
      <c r="B263" s="590">
        <v>330</v>
      </c>
    </row>
    <row r="264" spans="1:2" ht="14.25" customHeight="1">
      <c r="A264" s="604" t="s">
        <v>75</v>
      </c>
      <c r="B264" s="592">
        <v>374</v>
      </c>
    </row>
    <row r="265" spans="1:2" ht="14.25" customHeight="1">
      <c r="A265" s="605" t="s">
        <v>76</v>
      </c>
      <c r="B265" s="598">
        <v>4402</v>
      </c>
    </row>
    <row r="266" spans="1:2" ht="14.25" customHeight="1">
      <c r="A266" s="606" t="s">
        <v>77</v>
      </c>
      <c r="B266" s="599">
        <v>769</v>
      </c>
    </row>
    <row r="267" spans="1:2" ht="14.25" customHeight="1">
      <c r="A267" s="607" t="s">
        <v>78</v>
      </c>
      <c r="B267" s="600">
        <v>5171</v>
      </c>
    </row>
    <row r="268" spans="1:2" ht="31.5" customHeight="1">
      <c r="A268" s="1036" t="s">
        <v>321</v>
      </c>
      <c r="B268" s="1036"/>
    </row>
    <row r="269" spans="1:2" ht="36" customHeight="1">
      <c r="A269" s="992" t="s">
        <v>223</v>
      </c>
      <c r="B269" s="992"/>
    </row>
  </sheetData>
  <mergeCells count="81">
    <mergeCell ref="A3:B3"/>
    <mergeCell ref="A5:B5"/>
    <mergeCell ref="A6:A7"/>
    <mergeCell ref="A19:B19"/>
    <mergeCell ref="A20:B20"/>
    <mergeCell ref="A21:B21"/>
    <mergeCell ref="A22:B22"/>
    <mergeCell ref="A24:B24"/>
    <mergeCell ref="A25:A26"/>
    <mergeCell ref="A38:B38"/>
    <mergeCell ref="A39:B39"/>
    <mergeCell ref="A40:B40"/>
    <mergeCell ref="A41:B41"/>
    <mergeCell ref="A43:B43"/>
    <mergeCell ref="A45:B45"/>
    <mergeCell ref="A46:A47"/>
    <mergeCell ref="A59:B59"/>
    <mergeCell ref="A60:B60"/>
    <mergeCell ref="A61:B61"/>
    <mergeCell ref="A62:B62"/>
    <mergeCell ref="A64:B64"/>
    <mergeCell ref="A65:A66"/>
    <mergeCell ref="A78:B78"/>
    <mergeCell ref="A79:B79"/>
    <mergeCell ref="A80:B80"/>
    <mergeCell ref="A81:B81"/>
    <mergeCell ref="A83:B83"/>
    <mergeCell ref="A85:B85"/>
    <mergeCell ref="A86:A87"/>
    <mergeCell ref="A99:B99"/>
    <mergeCell ref="A100:B100"/>
    <mergeCell ref="A101:B101"/>
    <mergeCell ref="A102:B102"/>
    <mergeCell ref="A104:B104"/>
    <mergeCell ref="A105:A106"/>
    <mergeCell ref="A118:B118"/>
    <mergeCell ref="A119:B119"/>
    <mergeCell ref="A120:B120"/>
    <mergeCell ref="A121:B121"/>
    <mergeCell ref="A123:B123"/>
    <mergeCell ref="A125:B125"/>
    <mergeCell ref="A126:A127"/>
    <mergeCell ref="A139:B139"/>
    <mergeCell ref="A140:B140"/>
    <mergeCell ref="A141:B141"/>
    <mergeCell ref="A143:B143"/>
    <mergeCell ref="A144:A145"/>
    <mergeCell ref="A157:B157"/>
    <mergeCell ref="A158:B158"/>
    <mergeCell ref="A159:B159"/>
    <mergeCell ref="A161:B161"/>
    <mergeCell ref="A163:B163"/>
    <mergeCell ref="A164:A165"/>
    <mergeCell ref="A177:B177"/>
    <mergeCell ref="A178:B178"/>
    <mergeCell ref="A179:B179"/>
    <mergeCell ref="A181:B181"/>
    <mergeCell ref="A182:A183"/>
    <mergeCell ref="A195:B195"/>
    <mergeCell ref="A196:B196"/>
    <mergeCell ref="A197:B197"/>
    <mergeCell ref="A199:B199"/>
    <mergeCell ref="A201:B201"/>
    <mergeCell ref="A202:A203"/>
    <mergeCell ref="A215:B215"/>
    <mergeCell ref="A216:B216"/>
    <mergeCell ref="A217:B217"/>
    <mergeCell ref="A219:B219"/>
    <mergeCell ref="A220:A221"/>
    <mergeCell ref="A233:B233"/>
    <mergeCell ref="A234:B234"/>
    <mergeCell ref="A235:B235"/>
    <mergeCell ref="A237:B237"/>
    <mergeCell ref="A239:B239"/>
    <mergeCell ref="A240:A241"/>
    <mergeCell ref="A269:B269"/>
    <mergeCell ref="A252:B252"/>
    <mergeCell ref="A253:B253"/>
    <mergeCell ref="A255:B255"/>
    <mergeCell ref="A256:A257"/>
    <mergeCell ref="A268:B268"/>
  </mergeCells>
  <hyperlinks>
    <hyperlink ref="A1" location="Inhalt!A9" display="Zurück zum Inhalt" xr:uid="{00000000-0004-0000-0C00-000000000000}"/>
  </hyperlinks>
  <pageMargins left="0.7" right="0.7" top="0.78749999999999998" bottom="0.78749999999999998" header="0.511811023622047" footer="0.511811023622047"/>
  <pageSetup paperSize="9" orientation="portrait" horizontalDpi="300" verticalDpi="300"/>
  <ignoredErrors>
    <ignoredError sqref="B230"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63"/>
  <sheetViews>
    <sheetView showGridLines="0" zoomScale="80" zoomScaleNormal="80" workbookViewId="0"/>
  </sheetViews>
  <sheetFormatPr baseColWidth="10" defaultColWidth="11" defaultRowHeight="14.25" customHeight="1"/>
  <cols>
    <col min="1" max="1" width="23.5" style="1" customWidth="1"/>
    <col min="2" max="3" width="11.08203125" style="1" customWidth="1"/>
    <col min="4" max="4" width="11.08203125" style="425" customWidth="1"/>
    <col min="5" max="5" width="11.08203125" style="1" customWidth="1"/>
    <col min="6" max="6" width="11.08203125" style="425" customWidth="1"/>
    <col min="7" max="7" width="11.08203125" style="1" customWidth="1"/>
    <col min="8" max="8" width="11.08203125" style="425" customWidth="1"/>
    <col min="9" max="9" width="11.08203125" style="1" customWidth="1"/>
    <col min="10" max="10" width="11.08203125" style="425" customWidth="1"/>
    <col min="11" max="11" width="11.08203125" style="1" customWidth="1"/>
    <col min="12" max="12" width="11.08203125" style="425" customWidth="1"/>
    <col min="13" max="13" width="11.08203125" style="1" customWidth="1"/>
    <col min="14" max="14" width="11.08203125" style="425" customWidth="1"/>
    <col min="15" max="16384" width="11" style="1"/>
  </cols>
  <sheetData>
    <row r="1" spans="1:15" ht="14.25" customHeight="1">
      <c r="A1" s="107" t="s">
        <v>55</v>
      </c>
    </row>
    <row r="2" spans="1:15" ht="14.25" customHeight="1">
      <c r="A2" s="108"/>
    </row>
    <row r="3" spans="1:15" customFormat="1" ht="23.5">
      <c r="A3" s="956">
        <v>2025</v>
      </c>
      <c r="B3" s="956"/>
      <c r="C3" s="956"/>
      <c r="D3" s="956"/>
      <c r="E3" s="956"/>
      <c r="F3" s="956"/>
      <c r="G3" s="956"/>
      <c r="H3" s="956"/>
      <c r="I3" s="956"/>
      <c r="J3" s="956"/>
      <c r="K3" s="956"/>
      <c r="L3" s="956"/>
      <c r="M3" s="956"/>
      <c r="N3" s="956"/>
    </row>
    <row r="4" spans="1:15" customFormat="1" ht="14.5">
      <c r="A4" s="141"/>
      <c r="B4" s="304"/>
      <c r="C4" s="304"/>
      <c r="D4" s="426"/>
      <c r="E4" s="304"/>
      <c r="F4" s="426"/>
      <c r="G4" s="304"/>
      <c r="H4" s="426"/>
      <c r="I4" s="304"/>
      <c r="J4" s="426"/>
      <c r="K4" s="304"/>
      <c r="L4" s="426"/>
      <c r="M4" s="304"/>
      <c r="N4" s="426"/>
    </row>
    <row r="5" spans="1:15" customFormat="1" ht="16.5">
      <c r="A5" s="1040" t="s">
        <v>419</v>
      </c>
      <c r="B5" s="1040"/>
      <c r="C5" s="1040"/>
      <c r="D5" s="1040"/>
      <c r="E5" s="1040"/>
      <c r="F5" s="1040"/>
      <c r="G5" s="1040"/>
      <c r="H5" s="1040"/>
      <c r="I5" s="1040"/>
      <c r="J5" s="1040"/>
      <c r="K5" s="1040"/>
      <c r="L5" s="1040"/>
      <c r="M5" s="1040"/>
      <c r="N5" s="1040"/>
    </row>
    <row r="6" spans="1:15" customFormat="1" ht="14.25" customHeight="1">
      <c r="A6" s="997" t="s">
        <v>57</v>
      </c>
      <c r="B6" s="967" t="s">
        <v>58</v>
      </c>
      <c r="C6" s="1039" t="s">
        <v>96</v>
      </c>
      <c r="D6" s="1039"/>
      <c r="E6" s="1039"/>
      <c r="F6" s="1039"/>
      <c r="G6" s="1039"/>
      <c r="H6" s="1039"/>
      <c r="I6" s="1039"/>
      <c r="J6" s="1039"/>
      <c r="K6" s="1039"/>
      <c r="L6" s="1039"/>
      <c r="M6" s="1039"/>
      <c r="N6" s="1039"/>
    </row>
    <row r="7" spans="1:15" customFormat="1" ht="38.25" customHeight="1">
      <c r="A7" s="997"/>
      <c r="B7" s="967"/>
      <c r="C7" s="967" t="s">
        <v>331</v>
      </c>
      <c r="D7" s="967"/>
      <c r="E7" s="967" t="s">
        <v>332</v>
      </c>
      <c r="F7" s="967"/>
      <c r="G7" s="967" t="s">
        <v>333</v>
      </c>
      <c r="H7" s="967"/>
      <c r="I7" s="967" t="s">
        <v>334</v>
      </c>
      <c r="J7" s="967"/>
      <c r="K7" s="967" t="s">
        <v>335</v>
      </c>
      <c r="L7" s="967"/>
      <c r="M7" s="968" t="s">
        <v>336</v>
      </c>
      <c r="N7" s="968"/>
    </row>
    <row r="8" spans="1:15" customFormat="1" ht="14.25" customHeight="1" thickBot="1">
      <c r="A8" s="997"/>
      <c r="B8" s="999" t="s">
        <v>59</v>
      </c>
      <c r="C8" s="999"/>
      <c r="D8" s="427" t="s">
        <v>99</v>
      </c>
      <c r="E8" s="143" t="s">
        <v>59</v>
      </c>
      <c r="F8" s="610" t="s">
        <v>99</v>
      </c>
      <c r="G8" s="143" t="s">
        <v>59</v>
      </c>
      <c r="H8" s="611" t="s">
        <v>99</v>
      </c>
      <c r="I8" s="612" t="s">
        <v>59</v>
      </c>
      <c r="J8" s="427" t="s">
        <v>99</v>
      </c>
      <c r="K8" s="612" t="s">
        <v>59</v>
      </c>
      <c r="L8" s="427" t="s">
        <v>99</v>
      </c>
      <c r="M8" s="612" t="s">
        <v>59</v>
      </c>
      <c r="N8" s="613" t="s">
        <v>99</v>
      </c>
    </row>
    <row r="9" spans="1:15" customFormat="1" ht="14">
      <c r="A9" s="429" t="s">
        <v>60</v>
      </c>
      <c r="B9" s="839">
        <v>117393</v>
      </c>
      <c r="C9" s="840">
        <v>5108</v>
      </c>
      <c r="D9" s="841">
        <f t="shared" ref="D9:D15" si="0">C9/B9*100</f>
        <v>4.3511964086444674</v>
      </c>
      <c r="E9" s="840">
        <v>74357</v>
      </c>
      <c r="F9" s="841">
        <f t="shared" ref="F9:F15" si="1">E9/B9*100</f>
        <v>63.340233233668108</v>
      </c>
      <c r="G9" s="840">
        <v>9360</v>
      </c>
      <c r="H9" s="841">
        <f t="shared" ref="H9:H15" si="2">G9/B9*100</f>
        <v>7.9732181646265108</v>
      </c>
      <c r="I9" s="840">
        <v>12055</v>
      </c>
      <c r="J9" s="841">
        <f t="shared" ref="J9:J15" si="3">I9/B9*100</f>
        <v>10.268925745146644</v>
      </c>
      <c r="K9" s="840">
        <v>12381</v>
      </c>
      <c r="L9" s="841">
        <f>K9/B9*100</f>
        <v>10.546625437632567</v>
      </c>
      <c r="M9" s="840">
        <v>4132</v>
      </c>
      <c r="N9" s="842">
        <f>M9/B9*100</f>
        <v>3.5198010102817037</v>
      </c>
      <c r="O9" s="763"/>
    </row>
    <row r="10" spans="1:15" customFormat="1" ht="14">
      <c r="A10" s="435" t="s">
        <v>61</v>
      </c>
      <c r="B10" s="843">
        <v>118520</v>
      </c>
      <c r="C10" s="844">
        <v>4912</v>
      </c>
      <c r="D10" s="845">
        <f t="shared" si="0"/>
        <v>4.1444481943975697</v>
      </c>
      <c r="E10" s="844">
        <v>57375</v>
      </c>
      <c r="F10" s="845">
        <f t="shared" si="1"/>
        <v>48.409551130610865</v>
      </c>
      <c r="G10" s="844">
        <v>41010</v>
      </c>
      <c r="H10" s="845">
        <f t="shared" si="2"/>
        <v>34.601754978062779</v>
      </c>
      <c r="I10" s="844">
        <v>6965</v>
      </c>
      <c r="J10" s="845">
        <f t="shared" si="3"/>
        <v>5.8766452919338503</v>
      </c>
      <c r="K10" s="844">
        <v>6764</v>
      </c>
      <c r="L10" s="845">
        <f>K10/B10*100</f>
        <v>5.7070536618292271</v>
      </c>
      <c r="M10" s="844">
        <v>1494</v>
      </c>
      <c r="N10" s="846">
        <f>M10/B10*100</f>
        <v>1.2605467431657105</v>
      </c>
      <c r="O10" s="763"/>
    </row>
    <row r="11" spans="1:15" customFormat="1" ht="14">
      <c r="A11" s="439" t="s">
        <v>62</v>
      </c>
      <c r="B11" s="847">
        <v>36530</v>
      </c>
      <c r="C11" s="848">
        <v>2214</v>
      </c>
      <c r="D11" s="849">
        <f t="shared" si="0"/>
        <v>6.0607719682452776</v>
      </c>
      <c r="E11" s="848">
        <v>25323</v>
      </c>
      <c r="F11" s="849">
        <f t="shared" si="1"/>
        <v>69.321105940323022</v>
      </c>
      <c r="G11" s="848">
        <v>1356</v>
      </c>
      <c r="H11" s="849">
        <f t="shared" si="2"/>
        <v>3.7120175198467011</v>
      </c>
      <c r="I11" s="848">
        <v>2236</v>
      </c>
      <c r="J11" s="849">
        <f t="shared" si="3"/>
        <v>6.1209964412811386</v>
      </c>
      <c r="K11" s="848">
        <v>4475</v>
      </c>
      <c r="L11" s="849">
        <f>K11/B11*100</f>
        <v>12.250205310703532</v>
      </c>
      <c r="M11" s="848">
        <v>926</v>
      </c>
      <c r="N11" s="850">
        <f>M11/B11*100</f>
        <v>2.5349028196003287</v>
      </c>
      <c r="O11" s="763"/>
    </row>
    <row r="12" spans="1:15" customFormat="1" ht="14">
      <c r="A12" s="435" t="s">
        <v>63</v>
      </c>
      <c r="B12" s="843">
        <v>20202</v>
      </c>
      <c r="C12" s="844">
        <v>906</v>
      </c>
      <c r="D12" s="845">
        <f t="shared" si="0"/>
        <v>4.4847044847044844</v>
      </c>
      <c r="E12" s="844">
        <v>17479</v>
      </c>
      <c r="F12" s="845">
        <f t="shared" si="1"/>
        <v>86.521136521136526</v>
      </c>
      <c r="G12" s="844">
        <v>147</v>
      </c>
      <c r="H12" s="845">
        <f t="shared" si="2"/>
        <v>0.72765072765072769</v>
      </c>
      <c r="I12" s="844">
        <v>547</v>
      </c>
      <c r="J12" s="845">
        <f t="shared" si="3"/>
        <v>2.7076527076527075</v>
      </c>
      <c r="K12" s="844">
        <v>969</v>
      </c>
      <c r="L12" s="845">
        <f>K12/B12*100</f>
        <v>4.7965547965547968</v>
      </c>
      <c r="M12" s="844">
        <v>154</v>
      </c>
      <c r="N12" s="846">
        <f>M12/B12*100</f>
        <v>0.76230076230076227</v>
      </c>
      <c r="O12" s="763"/>
    </row>
    <row r="13" spans="1:15" customFormat="1" ht="14">
      <c r="A13" s="439" t="s">
        <v>64</v>
      </c>
      <c r="B13" s="847">
        <v>6473</v>
      </c>
      <c r="C13" s="848">
        <v>309</v>
      </c>
      <c r="D13" s="849">
        <f t="shared" si="0"/>
        <v>4.7736752664915807</v>
      </c>
      <c r="E13" s="848">
        <v>4046</v>
      </c>
      <c r="F13" s="849">
        <f t="shared" si="1"/>
        <v>62.505793295226319</v>
      </c>
      <c r="G13" s="848">
        <v>1002</v>
      </c>
      <c r="H13" s="849">
        <f t="shared" si="2"/>
        <v>15.479684844739689</v>
      </c>
      <c r="I13" s="848">
        <v>427</v>
      </c>
      <c r="J13" s="849">
        <f t="shared" si="3"/>
        <v>6.5966321643750963</v>
      </c>
      <c r="K13" s="848">
        <v>320</v>
      </c>
      <c r="L13" s="849">
        <v>4.943611926463773</v>
      </c>
      <c r="M13" s="848">
        <v>369</v>
      </c>
      <c r="N13" s="850">
        <v>5.7006025027035374</v>
      </c>
      <c r="O13" s="763"/>
    </row>
    <row r="14" spans="1:15" customFormat="1" ht="14">
      <c r="A14" s="435" t="s">
        <v>65</v>
      </c>
      <c r="B14" s="843">
        <v>17637</v>
      </c>
      <c r="C14" s="844">
        <v>1439</v>
      </c>
      <c r="D14" s="845">
        <f t="shared" si="0"/>
        <v>8.1589839541872191</v>
      </c>
      <c r="E14" s="844">
        <v>9751</v>
      </c>
      <c r="F14" s="845">
        <f t="shared" si="1"/>
        <v>55.287180359471563</v>
      </c>
      <c r="G14" s="844">
        <v>3590</v>
      </c>
      <c r="H14" s="845">
        <f t="shared" si="2"/>
        <v>20.354935646651924</v>
      </c>
      <c r="I14" s="844">
        <v>1704</v>
      </c>
      <c r="J14" s="845">
        <f t="shared" si="3"/>
        <v>9.6615070590236449</v>
      </c>
      <c r="K14" s="844">
        <v>637</v>
      </c>
      <c r="L14" s="845">
        <f>K14/B14*100</f>
        <v>3.6117253501162327</v>
      </c>
      <c r="M14" s="844">
        <v>516</v>
      </c>
      <c r="N14" s="846">
        <f>M14/B14*100</f>
        <v>2.9256676305494134</v>
      </c>
      <c r="O14" s="763"/>
    </row>
    <row r="15" spans="1:15" customFormat="1" ht="14">
      <c r="A15" s="439" t="s">
        <v>66</v>
      </c>
      <c r="B15" s="847">
        <v>60692</v>
      </c>
      <c r="C15" s="848">
        <v>5272</v>
      </c>
      <c r="D15" s="849">
        <f t="shared" si="0"/>
        <v>8.6864825677189739</v>
      </c>
      <c r="E15" s="848">
        <v>39715</v>
      </c>
      <c r="F15" s="849">
        <f t="shared" si="1"/>
        <v>65.436960390166746</v>
      </c>
      <c r="G15" s="848">
        <v>2707</v>
      </c>
      <c r="H15" s="849">
        <f t="shared" si="2"/>
        <v>4.4602254003822583</v>
      </c>
      <c r="I15" s="848">
        <v>4365</v>
      </c>
      <c r="J15" s="849">
        <f t="shared" si="3"/>
        <v>7.192051670730903</v>
      </c>
      <c r="K15" s="848">
        <v>6281</v>
      </c>
      <c r="L15" s="849">
        <f>K15/B15*100</f>
        <v>10.348975153232717</v>
      </c>
      <c r="M15" s="848">
        <v>2352</v>
      </c>
      <c r="N15" s="850">
        <f>M15/B15*100</f>
        <v>3.8753048177684049</v>
      </c>
      <c r="O15" s="763"/>
    </row>
    <row r="16" spans="1:15" customFormat="1" ht="14">
      <c r="A16" s="435" t="s">
        <v>67</v>
      </c>
      <c r="B16" s="843">
        <v>11964</v>
      </c>
      <c r="C16" s="844" t="s">
        <v>104</v>
      </c>
      <c r="D16" s="845" t="s">
        <v>104</v>
      </c>
      <c r="E16" s="844">
        <v>9729</v>
      </c>
      <c r="F16" s="845">
        <v>81.318956870611842</v>
      </c>
      <c r="G16" s="844" t="s">
        <v>104</v>
      </c>
      <c r="H16" s="845" t="s">
        <v>104</v>
      </c>
      <c r="I16" s="844" t="s">
        <v>104</v>
      </c>
      <c r="J16" s="845" t="s">
        <v>104</v>
      </c>
      <c r="K16" s="844" t="s">
        <v>104</v>
      </c>
      <c r="L16" s="845" t="s">
        <v>104</v>
      </c>
      <c r="M16" s="844" t="s">
        <v>104</v>
      </c>
      <c r="N16" s="846" t="s">
        <v>104</v>
      </c>
      <c r="O16" s="763"/>
    </row>
    <row r="17" spans="1:15" customFormat="1" ht="14">
      <c r="A17" s="439" t="s">
        <v>68</v>
      </c>
      <c r="B17" s="847">
        <v>71383</v>
      </c>
      <c r="C17" s="848">
        <v>2897</v>
      </c>
      <c r="D17" s="849">
        <f t="shared" ref="D17:D23" si="4">C17/B17*100</f>
        <v>4.0583892523429945</v>
      </c>
      <c r="E17" s="848">
        <v>47315</v>
      </c>
      <c r="F17" s="849">
        <f t="shared" ref="F17:F23" si="5">E17/B17*100</f>
        <v>66.283288738214992</v>
      </c>
      <c r="G17" s="848">
        <v>15944</v>
      </c>
      <c r="H17" s="849">
        <f t="shared" ref="H17:H23" si="6">G17/B17*100</f>
        <v>22.335850272473838</v>
      </c>
      <c r="I17" s="848">
        <v>2383</v>
      </c>
      <c r="J17" s="849">
        <f t="shared" ref="J17:J23" si="7">I17/B17*100</f>
        <v>3.3383298544471369</v>
      </c>
      <c r="K17" s="848">
        <v>1596</v>
      </c>
      <c r="L17" s="849">
        <f>K17/B17*100</f>
        <v>2.2358264572797446</v>
      </c>
      <c r="M17" s="848">
        <v>1248</v>
      </c>
      <c r="N17" s="850">
        <f>M17/B17*100</f>
        <v>1.748315425241304</v>
      </c>
      <c r="O17" s="763"/>
    </row>
    <row r="18" spans="1:15" customFormat="1" ht="14">
      <c r="A18" s="435" t="s">
        <v>69</v>
      </c>
      <c r="B18" s="843">
        <v>146284</v>
      </c>
      <c r="C18" s="844">
        <v>7762</v>
      </c>
      <c r="D18" s="845">
        <f t="shared" si="4"/>
        <v>5.3061168685570532</v>
      </c>
      <c r="E18" s="844">
        <v>99536</v>
      </c>
      <c r="F18" s="845">
        <v>68.042984878729001</v>
      </c>
      <c r="G18" s="844">
        <v>16326</v>
      </c>
      <c r="H18" s="845">
        <f t="shared" si="6"/>
        <v>11.160482349402532</v>
      </c>
      <c r="I18" s="844">
        <v>6094</v>
      </c>
      <c r="J18" s="845">
        <f t="shared" si="7"/>
        <v>4.1658691312788818</v>
      </c>
      <c r="K18" s="844">
        <v>13049</v>
      </c>
      <c r="L18" s="845">
        <f>K18/B18*100</f>
        <v>8.92031937874272</v>
      </c>
      <c r="M18" s="844">
        <v>3517</v>
      </c>
      <c r="N18" s="846">
        <v>2.4042273932897653</v>
      </c>
      <c r="O18" s="763"/>
    </row>
    <row r="19" spans="1:15" customFormat="1" ht="14">
      <c r="A19" s="439" t="s">
        <v>70</v>
      </c>
      <c r="B19" s="847">
        <v>39060</v>
      </c>
      <c r="C19" s="848">
        <v>1770</v>
      </c>
      <c r="D19" s="849">
        <f t="shared" si="4"/>
        <v>4.5314900153609834</v>
      </c>
      <c r="E19" s="848">
        <v>27118</v>
      </c>
      <c r="F19" s="849">
        <f t="shared" si="5"/>
        <v>69.426523297491045</v>
      </c>
      <c r="G19" s="848">
        <v>2731</v>
      </c>
      <c r="H19" s="849">
        <f t="shared" si="6"/>
        <v>6.9918074756784439</v>
      </c>
      <c r="I19" s="848">
        <v>2633</v>
      </c>
      <c r="J19" s="849">
        <f t="shared" si="7"/>
        <v>6.7409114183307732</v>
      </c>
      <c r="K19" s="848">
        <v>3261</v>
      </c>
      <c r="L19" s="849">
        <f>K19/B19*100</f>
        <v>8.3486943164362515</v>
      </c>
      <c r="M19" s="848">
        <v>1547</v>
      </c>
      <c r="N19" s="850">
        <f>M19/B19*100</f>
        <v>3.9605734767025091</v>
      </c>
      <c r="O19" s="763"/>
    </row>
    <row r="20" spans="1:15" customFormat="1" ht="14">
      <c r="A20" s="435" t="s">
        <v>71</v>
      </c>
      <c r="B20" s="843">
        <v>8324</v>
      </c>
      <c r="C20" s="844">
        <v>391</v>
      </c>
      <c r="D20" s="845">
        <f t="shared" si="4"/>
        <v>4.6972609322441139</v>
      </c>
      <c r="E20" s="844">
        <v>5427</v>
      </c>
      <c r="F20" s="845">
        <f t="shared" si="5"/>
        <v>65.197020663142723</v>
      </c>
      <c r="G20" s="844">
        <v>1444</v>
      </c>
      <c r="H20" s="845">
        <f t="shared" si="6"/>
        <v>17.347429120615089</v>
      </c>
      <c r="I20" s="844">
        <v>319</v>
      </c>
      <c r="J20" s="845">
        <f t="shared" si="7"/>
        <v>3.8322921672272949</v>
      </c>
      <c r="K20" s="844">
        <v>645</v>
      </c>
      <c r="L20" s="845">
        <v>7.7486785199423354</v>
      </c>
      <c r="M20" s="844">
        <v>98</v>
      </c>
      <c r="N20" s="846">
        <v>1.1773185968284501</v>
      </c>
      <c r="O20" s="763"/>
    </row>
    <row r="21" spans="1:15" customFormat="1" ht="14">
      <c r="A21" s="439" t="s">
        <v>72</v>
      </c>
      <c r="B21" s="847">
        <v>29591</v>
      </c>
      <c r="C21" s="848">
        <v>3670</v>
      </c>
      <c r="D21" s="849">
        <f t="shared" si="4"/>
        <v>12.402419654624717</v>
      </c>
      <c r="E21" s="848">
        <v>23850</v>
      </c>
      <c r="F21" s="849">
        <f t="shared" si="5"/>
        <v>80.598830725558443</v>
      </c>
      <c r="G21" s="848">
        <v>576</v>
      </c>
      <c r="H21" s="849">
        <f t="shared" si="6"/>
        <v>1.9465377986549965</v>
      </c>
      <c r="I21" s="848">
        <v>509</v>
      </c>
      <c r="J21" s="849">
        <f t="shared" si="7"/>
        <v>1.7201176033253354</v>
      </c>
      <c r="K21" s="848">
        <v>661</v>
      </c>
      <c r="L21" s="849">
        <f>K21/B21*100</f>
        <v>2.2337873001926263</v>
      </c>
      <c r="M21" s="848">
        <v>325</v>
      </c>
      <c r="N21" s="850">
        <f>M21/B21*100</f>
        <v>1.0983069176438782</v>
      </c>
      <c r="O21" s="763"/>
    </row>
    <row r="22" spans="1:15" customFormat="1" ht="14">
      <c r="A22" s="435" t="s">
        <v>73</v>
      </c>
      <c r="B22" s="843">
        <v>15865</v>
      </c>
      <c r="C22" s="844">
        <v>848</v>
      </c>
      <c r="D22" s="845">
        <f t="shared" si="4"/>
        <v>5.3450992751339426</v>
      </c>
      <c r="E22" s="844">
        <v>13382</v>
      </c>
      <c r="F22" s="845">
        <v>84.349196344153796</v>
      </c>
      <c r="G22" s="844">
        <v>788</v>
      </c>
      <c r="H22" s="845">
        <f t="shared" si="6"/>
        <v>4.9669082886857865</v>
      </c>
      <c r="I22" s="844">
        <v>360</v>
      </c>
      <c r="J22" s="845">
        <f t="shared" si="7"/>
        <v>2.2691459186889378</v>
      </c>
      <c r="K22" s="844">
        <v>330</v>
      </c>
      <c r="L22" s="845">
        <f>K22/B22*100</f>
        <v>2.0800504254648597</v>
      </c>
      <c r="M22" s="844">
        <v>157</v>
      </c>
      <c r="N22" s="846">
        <f>M22/B22*100</f>
        <v>0.98959974787267568</v>
      </c>
      <c r="O22" s="763"/>
    </row>
    <row r="23" spans="1:15" customFormat="1" ht="14">
      <c r="A23" s="439" t="s">
        <v>74</v>
      </c>
      <c r="B23" s="847">
        <v>26096</v>
      </c>
      <c r="C23" s="848">
        <v>1250</v>
      </c>
      <c r="D23" s="849">
        <f t="shared" si="4"/>
        <v>4.7900061312078481</v>
      </c>
      <c r="E23" s="848">
        <v>16140</v>
      </c>
      <c r="F23" s="849">
        <f t="shared" si="5"/>
        <v>61.848559166155738</v>
      </c>
      <c r="G23" s="848">
        <v>5721</v>
      </c>
      <c r="H23" s="849">
        <f t="shared" si="6"/>
        <v>21.922900061312077</v>
      </c>
      <c r="I23" s="848">
        <v>1157</v>
      </c>
      <c r="J23" s="849">
        <f t="shared" si="7"/>
        <v>4.4336296750459834</v>
      </c>
      <c r="K23" s="848">
        <v>957</v>
      </c>
      <c r="L23" s="849">
        <f>K23/B23*100</f>
        <v>3.6672286940527288</v>
      </c>
      <c r="M23" s="848">
        <v>871</v>
      </c>
      <c r="N23" s="850">
        <f>M23/B23*100</f>
        <v>3.3376762722256288</v>
      </c>
      <c r="O23" s="763"/>
    </row>
    <row r="24" spans="1:15" customFormat="1" ht="14.5" thickBot="1">
      <c r="A24" s="435" t="s">
        <v>75</v>
      </c>
      <c r="B24" s="843">
        <v>15726</v>
      </c>
      <c r="C24" s="844" t="s">
        <v>104</v>
      </c>
      <c r="D24" s="845" t="s">
        <v>104</v>
      </c>
      <c r="E24" s="844">
        <v>13277</v>
      </c>
      <c r="F24" s="845">
        <v>84.427063461783007</v>
      </c>
      <c r="G24" s="844" t="s">
        <v>104</v>
      </c>
      <c r="H24" s="845" t="s">
        <v>104</v>
      </c>
      <c r="I24" s="844" t="s">
        <v>104</v>
      </c>
      <c r="J24" s="845" t="s">
        <v>104</v>
      </c>
      <c r="K24" s="844" t="s">
        <v>104</v>
      </c>
      <c r="L24" s="845" t="s">
        <v>104</v>
      </c>
      <c r="M24" s="844" t="s">
        <v>104</v>
      </c>
      <c r="N24" s="846" t="s">
        <v>104</v>
      </c>
      <c r="O24" s="763"/>
    </row>
    <row r="25" spans="1:15" customFormat="1" ht="14">
      <c r="A25" s="448" t="s">
        <v>76</v>
      </c>
      <c r="B25" s="851">
        <v>611862</v>
      </c>
      <c r="C25" s="852">
        <v>31110</v>
      </c>
      <c r="D25" s="853">
        <f>C25/B25*100</f>
        <v>5.0844798336879879</v>
      </c>
      <c r="E25" s="852">
        <v>380780</v>
      </c>
      <c r="F25" s="853">
        <f>E25/B25*100</f>
        <v>62.232987176847068</v>
      </c>
      <c r="G25" s="852">
        <v>99835</v>
      </c>
      <c r="H25" s="853">
        <f>G25/B25*100</f>
        <v>16.316587727297986</v>
      </c>
      <c r="I25" s="852">
        <v>38102</v>
      </c>
      <c r="J25" s="853">
        <f>I25/B25*100</f>
        <v>6.2272211707868763</v>
      </c>
      <c r="K25" s="852">
        <v>45891</v>
      </c>
      <c r="L25" s="853">
        <f>K25/B25*100</f>
        <v>7.5002206379869971</v>
      </c>
      <c r="M25" s="852">
        <v>16144</v>
      </c>
      <c r="N25" s="854">
        <f>M25/B25*100</f>
        <v>2.6385034533930853</v>
      </c>
      <c r="O25" s="763"/>
    </row>
    <row r="26" spans="1:15" customFormat="1" ht="14">
      <c r="A26" s="452" t="s">
        <v>77</v>
      </c>
      <c r="B26" s="855">
        <v>129878</v>
      </c>
      <c r="C26" s="856">
        <v>9815</v>
      </c>
      <c r="D26" s="857">
        <f>C26/B26*100</f>
        <v>7.5570920402223631</v>
      </c>
      <c r="E26" s="856">
        <v>103040</v>
      </c>
      <c r="F26" s="857">
        <f>E26/B26*100</f>
        <v>79.335992238870318</v>
      </c>
      <c r="G26" s="856">
        <v>3803</v>
      </c>
      <c r="H26" s="857">
        <f>G26/B26*100</f>
        <v>2.9281325551671569</v>
      </c>
      <c r="I26" s="856">
        <v>4068</v>
      </c>
      <c r="J26" s="857">
        <f>I26/B26*100</f>
        <v>3.1321701904864567</v>
      </c>
      <c r="K26" s="856">
        <v>7266</v>
      </c>
      <c r="L26" s="857">
        <f>K26/B26*100</f>
        <v>5.5944809744529485</v>
      </c>
      <c r="M26" s="856">
        <v>1886</v>
      </c>
      <c r="N26" s="858">
        <f>M26/B26*100</f>
        <v>1.4521320008007517</v>
      </c>
      <c r="O26" s="763"/>
    </row>
    <row r="27" spans="1:15" customFormat="1" ht="14">
      <c r="A27" s="456" t="s">
        <v>78</v>
      </c>
      <c r="B27" s="859">
        <v>741740</v>
      </c>
      <c r="C27" s="860">
        <v>40925</v>
      </c>
      <c r="D27" s="861">
        <f>C27/B27*100</f>
        <v>5.5174319842532427</v>
      </c>
      <c r="E27" s="860">
        <v>483820</v>
      </c>
      <c r="F27" s="861">
        <f>E27/B27*100</f>
        <v>65.22770782214792</v>
      </c>
      <c r="G27" s="860">
        <v>103638</v>
      </c>
      <c r="H27" s="861">
        <f>G27/B27*100</f>
        <v>13.97228139240165</v>
      </c>
      <c r="I27" s="860">
        <v>42170</v>
      </c>
      <c r="J27" s="861">
        <f>I27/B27*100</f>
        <v>5.6852805565292419</v>
      </c>
      <c r="K27" s="860">
        <v>53157</v>
      </c>
      <c r="L27" s="861">
        <f>K27/B27*100</f>
        <v>7.1665273545986468</v>
      </c>
      <c r="M27" s="860">
        <v>18030</v>
      </c>
      <c r="N27" s="862">
        <f>M27/B27*100</f>
        <v>2.4307708900692964</v>
      </c>
      <c r="O27" s="763"/>
    </row>
    <row r="28" spans="1:15" customFormat="1" ht="15" customHeight="1">
      <c r="A28" s="996" t="s">
        <v>79</v>
      </c>
      <c r="B28" s="996"/>
      <c r="C28" s="996"/>
      <c r="D28" s="996"/>
      <c r="E28" s="996"/>
      <c r="F28" s="996"/>
      <c r="G28" s="996"/>
      <c r="H28" s="996"/>
      <c r="I28" s="996"/>
      <c r="J28" s="996"/>
      <c r="K28" s="996"/>
      <c r="L28" s="996"/>
      <c r="M28" s="996"/>
      <c r="N28" s="996"/>
    </row>
    <row r="29" spans="1:15" customFormat="1" ht="27" customHeight="1">
      <c r="A29" s="1038" t="s">
        <v>337</v>
      </c>
      <c r="B29" s="1038"/>
      <c r="C29" s="1038"/>
      <c r="D29" s="1038"/>
      <c r="E29" s="1038"/>
      <c r="F29" s="1038"/>
      <c r="G29" s="1038"/>
      <c r="H29" s="1038"/>
      <c r="I29" s="1038"/>
      <c r="J29" s="1038"/>
      <c r="K29" s="1038"/>
      <c r="L29" s="1038"/>
      <c r="M29" s="1038"/>
      <c r="N29" s="1038"/>
    </row>
    <row r="30" spans="1:15" customFormat="1" ht="14">
      <c r="A30" s="1001" t="s">
        <v>338</v>
      </c>
      <c r="B30" s="1001"/>
      <c r="C30" s="1001"/>
      <c r="D30" s="1001"/>
      <c r="E30" s="1001"/>
      <c r="F30" s="1001"/>
      <c r="G30" s="1001"/>
      <c r="H30" s="1001"/>
      <c r="I30" s="1001"/>
      <c r="J30" s="1001"/>
      <c r="K30" s="1001"/>
      <c r="L30" s="1001"/>
      <c r="M30" s="1001"/>
      <c r="N30" s="1001"/>
    </row>
    <row r="31" spans="1:15" customFormat="1" ht="15" customHeight="1">
      <c r="A31" s="1038" t="s">
        <v>339</v>
      </c>
      <c r="B31" s="1038"/>
      <c r="C31" s="1038"/>
      <c r="D31" s="1038"/>
      <c r="E31" s="1038"/>
      <c r="F31" s="1038"/>
      <c r="G31" s="1038"/>
      <c r="H31" s="1038"/>
      <c r="I31" s="1038"/>
      <c r="J31" s="1038"/>
      <c r="K31" s="1038"/>
      <c r="L31" s="1038"/>
      <c r="M31" s="1038"/>
      <c r="N31" s="1038"/>
    </row>
    <row r="32" spans="1:15" customFormat="1" ht="14">
      <c r="A32" s="1001" t="s">
        <v>340</v>
      </c>
      <c r="B32" s="1001"/>
      <c r="C32" s="1001"/>
      <c r="D32" s="1001"/>
      <c r="E32" s="1001"/>
      <c r="F32" s="1001"/>
      <c r="G32" s="1001"/>
      <c r="H32" s="1001"/>
      <c r="I32" s="1001"/>
      <c r="J32" s="1001"/>
      <c r="K32" s="1001"/>
      <c r="L32" s="1001"/>
      <c r="M32" s="1001"/>
      <c r="N32" s="1001"/>
    </row>
    <row r="33" spans="1:14" customFormat="1" ht="14.25" customHeight="1">
      <c r="A33" s="960" t="s">
        <v>102</v>
      </c>
      <c r="B33" s="960"/>
      <c r="C33" s="960"/>
      <c r="D33" s="960"/>
      <c r="E33" s="960"/>
      <c r="F33" s="960"/>
      <c r="G33" s="960"/>
      <c r="H33" s="960"/>
      <c r="I33" s="960"/>
      <c r="J33" s="960"/>
      <c r="K33" s="960"/>
      <c r="L33" s="960"/>
      <c r="M33" s="960"/>
      <c r="N33" s="960"/>
    </row>
    <row r="34" spans="1:14" customFormat="1" ht="22.5" customHeight="1">
      <c r="A34" s="960" t="s">
        <v>80</v>
      </c>
      <c r="B34" s="960"/>
      <c r="C34" s="960"/>
      <c r="D34" s="960"/>
      <c r="E34" s="960"/>
      <c r="F34" s="960"/>
      <c r="G34" s="960"/>
      <c r="H34" s="960"/>
      <c r="I34" s="960"/>
      <c r="J34" s="960"/>
      <c r="K34" s="960"/>
      <c r="L34" s="960"/>
      <c r="M34" s="960"/>
      <c r="N34" s="960"/>
    </row>
    <row r="35" spans="1:14" ht="14.25" customHeight="1">
      <c r="A35" s="108"/>
    </row>
    <row r="36" spans="1:14" s="304" customFormat="1" ht="23.5">
      <c r="A36" s="956">
        <v>2024</v>
      </c>
      <c r="B36" s="956"/>
      <c r="C36" s="956"/>
      <c r="D36" s="956"/>
      <c r="E36" s="956"/>
      <c r="F36" s="956"/>
      <c r="G36" s="956"/>
      <c r="H36" s="956"/>
      <c r="I36" s="956"/>
      <c r="J36" s="956"/>
      <c r="K36" s="956"/>
      <c r="L36" s="956"/>
      <c r="M36" s="956"/>
      <c r="N36" s="956"/>
    </row>
    <row r="37" spans="1:14" s="304" customFormat="1" ht="14.5">
      <c r="A37" s="141"/>
      <c r="D37" s="426"/>
      <c r="F37" s="426"/>
      <c r="H37" s="426"/>
      <c r="J37" s="426"/>
      <c r="L37" s="426"/>
      <c r="N37" s="426"/>
    </row>
    <row r="38" spans="1:14" s="304" customFormat="1" ht="16.5">
      <c r="A38" s="1040" t="s">
        <v>341</v>
      </c>
      <c r="B38" s="1040"/>
      <c r="C38" s="1040"/>
      <c r="D38" s="1040"/>
      <c r="E38" s="1040"/>
      <c r="F38" s="1040"/>
      <c r="G38" s="1040"/>
      <c r="H38" s="1040"/>
      <c r="I38" s="1040"/>
      <c r="J38" s="1040"/>
      <c r="K38" s="1040"/>
      <c r="L38" s="1040"/>
      <c r="M38" s="1040"/>
      <c r="N38" s="1040"/>
    </row>
    <row r="39" spans="1:14" s="304" customFormat="1" ht="14.25" customHeight="1">
      <c r="A39" s="997" t="s">
        <v>57</v>
      </c>
      <c r="B39" s="967" t="s">
        <v>58</v>
      </c>
      <c r="C39" s="1039" t="s">
        <v>96</v>
      </c>
      <c r="D39" s="1039"/>
      <c r="E39" s="1039"/>
      <c r="F39" s="1039"/>
      <c r="G39" s="1039"/>
      <c r="H39" s="1039"/>
      <c r="I39" s="1039"/>
      <c r="J39" s="1039"/>
      <c r="K39" s="1039"/>
      <c r="L39" s="1039"/>
      <c r="M39" s="1039"/>
      <c r="N39" s="1039"/>
    </row>
    <row r="40" spans="1:14" s="304" customFormat="1" ht="38.25" customHeight="1">
      <c r="A40" s="997"/>
      <c r="B40" s="967"/>
      <c r="C40" s="967" t="s">
        <v>331</v>
      </c>
      <c r="D40" s="967"/>
      <c r="E40" s="967" t="s">
        <v>332</v>
      </c>
      <c r="F40" s="967"/>
      <c r="G40" s="967" t="s">
        <v>333</v>
      </c>
      <c r="H40" s="967"/>
      <c r="I40" s="967" t="s">
        <v>334</v>
      </c>
      <c r="J40" s="967"/>
      <c r="K40" s="967" t="s">
        <v>335</v>
      </c>
      <c r="L40" s="967"/>
      <c r="M40" s="968" t="s">
        <v>336</v>
      </c>
      <c r="N40" s="968"/>
    </row>
    <row r="41" spans="1:14" s="304" customFormat="1" ht="14.25" customHeight="1">
      <c r="A41" s="997"/>
      <c r="B41" s="999" t="s">
        <v>59</v>
      </c>
      <c r="C41" s="999"/>
      <c r="D41" s="427" t="s">
        <v>99</v>
      </c>
      <c r="E41" s="143" t="s">
        <v>59</v>
      </c>
      <c r="F41" s="610" t="s">
        <v>99</v>
      </c>
      <c r="G41" s="143" t="s">
        <v>59</v>
      </c>
      <c r="H41" s="611" t="s">
        <v>99</v>
      </c>
      <c r="I41" s="612" t="s">
        <v>59</v>
      </c>
      <c r="J41" s="427" t="s">
        <v>99</v>
      </c>
      <c r="K41" s="612" t="s">
        <v>59</v>
      </c>
      <c r="L41" s="427" t="s">
        <v>99</v>
      </c>
      <c r="M41" s="612" t="s">
        <v>59</v>
      </c>
      <c r="N41" s="613" t="s">
        <v>99</v>
      </c>
    </row>
    <row r="42" spans="1:14" s="304" customFormat="1" ht="14.5">
      <c r="A42" s="429" t="s">
        <v>60</v>
      </c>
      <c r="B42" s="614">
        <v>112631</v>
      </c>
      <c r="C42" s="615">
        <v>5080</v>
      </c>
      <c r="D42" s="616">
        <f t="shared" ref="D42:D48" si="8">C42/B42*100</f>
        <v>4.5103035576351092</v>
      </c>
      <c r="E42" s="615">
        <v>72279</v>
      </c>
      <c r="F42" s="616">
        <f t="shared" ref="F42:F48" si="9">E42/B42*100</f>
        <v>64.173273787855919</v>
      </c>
      <c r="G42" s="615">
        <v>9134</v>
      </c>
      <c r="H42" s="616">
        <f t="shared" ref="H42:H48" si="10">G42/B42*100</f>
        <v>8.1096678534328923</v>
      </c>
      <c r="I42" s="615">
        <v>10955</v>
      </c>
      <c r="J42" s="616">
        <f t="shared" ref="J42:J48" si="11">I42/B42*100</f>
        <v>9.7264518649394915</v>
      </c>
      <c r="K42" s="615">
        <v>11465</v>
      </c>
      <c r="L42" s="616">
        <f>K42/B42*100</f>
        <v>10.179257930765065</v>
      </c>
      <c r="M42" s="615">
        <v>3718</v>
      </c>
      <c r="N42" s="617">
        <f>M42/B42*100</f>
        <v>3.301045005371523</v>
      </c>
    </row>
    <row r="43" spans="1:14" s="304" customFormat="1" ht="14.5">
      <c r="A43" s="435" t="s">
        <v>61</v>
      </c>
      <c r="B43" s="618">
        <v>113724</v>
      </c>
      <c r="C43" s="155">
        <v>4619</v>
      </c>
      <c r="D43" s="619">
        <f t="shared" si="8"/>
        <v>4.0615877035630126</v>
      </c>
      <c r="E43" s="155">
        <v>55685</v>
      </c>
      <c r="F43" s="619">
        <f t="shared" si="9"/>
        <v>48.965038162569023</v>
      </c>
      <c r="G43" s="155">
        <v>39967</v>
      </c>
      <c r="H43" s="619">
        <f t="shared" si="10"/>
        <v>35.143857057437309</v>
      </c>
      <c r="I43" s="155">
        <v>5802</v>
      </c>
      <c r="J43" s="619">
        <f t="shared" si="11"/>
        <v>5.1018254721958423</v>
      </c>
      <c r="K43" s="155">
        <v>6273</v>
      </c>
      <c r="L43" s="619">
        <f>K43/B43*100</f>
        <v>5.5159860715416276</v>
      </c>
      <c r="M43" s="155">
        <v>1378</v>
      </c>
      <c r="N43" s="620">
        <f>M43/B43*100</f>
        <v>1.2117055326931869</v>
      </c>
    </row>
    <row r="44" spans="1:14" s="304" customFormat="1" ht="14.5">
      <c r="A44" s="439" t="s">
        <v>62</v>
      </c>
      <c r="B44" s="621">
        <v>36648</v>
      </c>
      <c r="C44" s="149">
        <v>2082</v>
      </c>
      <c r="D44" s="622">
        <f t="shared" si="8"/>
        <v>5.6810740013097574</v>
      </c>
      <c r="E44" s="149">
        <v>25538</v>
      </c>
      <c r="F44" s="622">
        <f t="shared" si="9"/>
        <v>69.684566688495963</v>
      </c>
      <c r="G44" s="149">
        <v>1235</v>
      </c>
      <c r="H44" s="622">
        <f t="shared" si="10"/>
        <v>3.3698974023139052</v>
      </c>
      <c r="I44" s="149">
        <v>2169</v>
      </c>
      <c r="J44" s="623">
        <f t="shared" si="11"/>
        <v>5.918467583497053</v>
      </c>
      <c r="K44" s="149">
        <v>4644</v>
      </c>
      <c r="L44" s="622">
        <f>K44/B44*100</f>
        <v>12.671905697445974</v>
      </c>
      <c r="M44" s="149">
        <v>980</v>
      </c>
      <c r="N44" s="624">
        <f>M44/B44*100</f>
        <v>2.6740886269373498</v>
      </c>
    </row>
    <row r="45" spans="1:14" s="304" customFormat="1" ht="14.5">
      <c r="A45" s="435" t="s">
        <v>63</v>
      </c>
      <c r="B45" s="618">
        <v>20405</v>
      </c>
      <c r="C45" s="155">
        <v>691</v>
      </c>
      <c r="D45" s="619">
        <f t="shared" si="8"/>
        <v>3.3864248958588581</v>
      </c>
      <c r="E45" s="155">
        <v>17706</v>
      </c>
      <c r="F45" s="619">
        <f t="shared" si="9"/>
        <v>86.772849791717718</v>
      </c>
      <c r="G45" s="155">
        <v>155</v>
      </c>
      <c r="H45" s="619">
        <f t="shared" si="10"/>
        <v>0.75961774074981614</v>
      </c>
      <c r="I45" s="155">
        <v>641</v>
      </c>
      <c r="J45" s="619">
        <f t="shared" si="11"/>
        <v>3.1413869149718208</v>
      </c>
      <c r="K45" s="155">
        <v>1050</v>
      </c>
      <c r="L45" s="619">
        <f>K45/B45*100</f>
        <v>5.1457975986277873</v>
      </c>
      <c r="M45" s="155">
        <v>162</v>
      </c>
      <c r="N45" s="620">
        <f>M45/B45*100</f>
        <v>0.79392305807400154</v>
      </c>
    </row>
    <row r="46" spans="1:14" s="304" customFormat="1" ht="14.5">
      <c r="A46" s="439" t="s">
        <v>64</v>
      </c>
      <c r="B46" s="621">
        <v>6382</v>
      </c>
      <c r="C46" s="149">
        <v>326</v>
      </c>
      <c r="D46" s="622">
        <f t="shared" si="8"/>
        <v>5.1081165778752737</v>
      </c>
      <c r="E46" s="149">
        <v>4034</v>
      </c>
      <c r="F46" s="622">
        <f t="shared" si="9"/>
        <v>63.20902538389219</v>
      </c>
      <c r="G46" s="149">
        <v>967</v>
      </c>
      <c r="H46" s="622">
        <f t="shared" si="10"/>
        <v>15.151989971795675</v>
      </c>
      <c r="I46" s="149">
        <v>440</v>
      </c>
      <c r="J46" s="622">
        <f t="shared" si="11"/>
        <v>6.8943904732058918</v>
      </c>
      <c r="K46" s="149" t="s">
        <v>104</v>
      </c>
      <c r="L46" s="622" t="s">
        <v>104</v>
      </c>
      <c r="M46" s="149" t="s">
        <v>104</v>
      </c>
      <c r="N46" s="624" t="s">
        <v>104</v>
      </c>
    </row>
    <row r="47" spans="1:14" s="304" customFormat="1" ht="14.5">
      <c r="A47" s="435" t="s">
        <v>65</v>
      </c>
      <c r="B47" s="618">
        <v>19019</v>
      </c>
      <c r="C47" s="155">
        <v>1428</v>
      </c>
      <c r="D47" s="619">
        <f t="shared" si="8"/>
        <v>7.5082811924917188</v>
      </c>
      <c r="E47" s="155">
        <v>10517</v>
      </c>
      <c r="F47" s="619">
        <f t="shared" si="9"/>
        <v>55.297334244702668</v>
      </c>
      <c r="G47" s="155">
        <v>3889</v>
      </c>
      <c r="H47" s="619">
        <f t="shared" si="10"/>
        <v>20.447973079552025</v>
      </c>
      <c r="I47" s="155">
        <v>1761</v>
      </c>
      <c r="J47" s="619">
        <f t="shared" si="11"/>
        <v>9.2591618907408382</v>
      </c>
      <c r="K47" s="155">
        <v>838</v>
      </c>
      <c r="L47" s="619">
        <f>K47/B47*100</f>
        <v>4.4061201955938794</v>
      </c>
      <c r="M47" s="155">
        <v>586</v>
      </c>
      <c r="N47" s="620">
        <f>M47/B47*100</f>
        <v>3.0811293969188704</v>
      </c>
    </row>
    <row r="48" spans="1:14" s="304" customFormat="1" ht="14.5">
      <c r="A48" s="439" t="s">
        <v>66</v>
      </c>
      <c r="B48" s="621">
        <v>59522</v>
      </c>
      <c r="C48" s="149">
        <v>5126</v>
      </c>
      <c r="D48" s="622">
        <f t="shared" si="8"/>
        <v>8.6119418030308115</v>
      </c>
      <c r="E48" s="149">
        <v>39423</v>
      </c>
      <c r="F48" s="622">
        <f t="shared" si="9"/>
        <v>66.232653472665575</v>
      </c>
      <c r="G48" s="149">
        <v>2473</v>
      </c>
      <c r="H48" s="622">
        <f t="shared" si="10"/>
        <v>4.1547663048956691</v>
      </c>
      <c r="I48" s="149">
        <v>3960</v>
      </c>
      <c r="J48" s="622">
        <f t="shared" si="11"/>
        <v>6.6530022512684388</v>
      </c>
      <c r="K48" s="149">
        <v>6251</v>
      </c>
      <c r="L48" s="622">
        <f>K48/B48*100</f>
        <v>10.501999260777527</v>
      </c>
      <c r="M48" s="149">
        <v>2289</v>
      </c>
      <c r="N48" s="624">
        <f>M48/B48*100</f>
        <v>3.8456369073619836</v>
      </c>
    </row>
    <row r="49" spans="1:14" s="304" customFormat="1" ht="14.5">
      <c r="A49" s="435" t="s">
        <v>67</v>
      </c>
      <c r="B49" s="618">
        <v>11947</v>
      </c>
      <c r="C49" s="155" t="s">
        <v>104</v>
      </c>
      <c r="D49" s="619" t="s">
        <v>104</v>
      </c>
      <c r="E49" s="155" t="s">
        <v>104</v>
      </c>
      <c r="F49" s="619" t="s">
        <v>104</v>
      </c>
      <c r="G49" s="155" t="s">
        <v>104</v>
      </c>
      <c r="H49" s="619" t="s">
        <v>104</v>
      </c>
      <c r="I49" s="155" t="s">
        <v>104</v>
      </c>
      <c r="J49" s="619" t="s">
        <v>104</v>
      </c>
      <c r="K49" s="155" t="s">
        <v>104</v>
      </c>
      <c r="L49" s="619" t="s">
        <v>104</v>
      </c>
      <c r="M49" s="155" t="s">
        <v>104</v>
      </c>
      <c r="N49" s="620" t="s">
        <v>104</v>
      </c>
    </row>
    <row r="50" spans="1:14" s="304" customFormat="1" ht="14.5">
      <c r="A50" s="439" t="s">
        <v>68</v>
      </c>
      <c r="B50" s="621">
        <v>69083</v>
      </c>
      <c r="C50" s="149">
        <v>2549</v>
      </c>
      <c r="D50" s="622">
        <f t="shared" ref="D50:D56" si="12">C50/B50*100</f>
        <v>3.6897644861977623</v>
      </c>
      <c r="E50" s="149">
        <v>46514</v>
      </c>
      <c r="F50" s="622">
        <f t="shared" ref="F50:F56" si="13">E50/B50*100</f>
        <v>67.330602318949673</v>
      </c>
      <c r="G50" s="149">
        <v>15119</v>
      </c>
      <c r="H50" s="622">
        <f t="shared" ref="H50:H56" si="14">G50/B50*100</f>
        <v>21.885268445203597</v>
      </c>
      <c r="I50" s="149">
        <v>2255</v>
      </c>
      <c r="J50" s="622">
        <f t="shared" ref="J50:J56" si="15">I50/B50*100</f>
        <v>3.2641894532663605</v>
      </c>
      <c r="K50" s="149">
        <v>1435</v>
      </c>
      <c r="L50" s="622">
        <f>K50/B50*100</f>
        <v>2.0772114702604116</v>
      </c>
      <c r="M50" s="149">
        <v>1211</v>
      </c>
      <c r="N50" s="624">
        <f>M50/B50*100</f>
        <v>1.7529638261222009</v>
      </c>
    </row>
    <row r="51" spans="1:14" s="304" customFormat="1" ht="14.5">
      <c r="A51" s="435" t="s">
        <v>69</v>
      </c>
      <c r="B51" s="618">
        <v>143135</v>
      </c>
      <c r="C51" s="155">
        <v>7498</v>
      </c>
      <c r="D51" s="619">
        <f t="shared" si="12"/>
        <v>5.2384112900408706</v>
      </c>
      <c r="E51" s="155">
        <v>97047</v>
      </c>
      <c r="F51" s="619">
        <f t="shared" si="13"/>
        <v>67.801027002480168</v>
      </c>
      <c r="G51" s="155">
        <v>15482</v>
      </c>
      <c r="H51" s="619">
        <f t="shared" si="14"/>
        <v>10.81636217556852</v>
      </c>
      <c r="I51" s="155">
        <v>6122</v>
      </c>
      <c r="J51" s="619">
        <f t="shared" si="15"/>
        <v>4.2770810773046426</v>
      </c>
      <c r="K51" s="155">
        <v>13011</v>
      </c>
      <c r="L51" s="619">
        <f>K51/B51*100</f>
        <v>9.0900199112725755</v>
      </c>
      <c r="M51" s="155">
        <v>3975</v>
      </c>
      <c r="N51" s="620">
        <f>M51/B51*100</f>
        <v>2.7770985433332172</v>
      </c>
    </row>
    <row r="52" spans="1:14" s="304" customFormat="1" ht="14.5">
      <c r="A52" s="439" t="s">
        <v>70</v>
      </c>
      <c r="B52" s="621">
        <v>37738</v>
      </c>
      <c r="C52" s="149">
        <v>1721</v>
      </c>
      <c r="D52" s="622">
        <f t="shared" si="12"/>
        <v>4.5603900577667069</v>
      </c>
      <c r="E52" s="149">
        <v>26512</v>
      </c>
      <c r="F52" s="622">
        <f t="shared" si="13"/>
        <v>70.252795590651331</v>
      </c>
      <c r="G52" s="149">
        <v>2773</v>
      </c>
      <c r="H52" s="622">
        <f t="shared" si="14"/>
        <v>7.3480311622237533</v>
      </c>
      <c r="I52" s="149">
        <v>2363</v>
      </c>
      <c r="J52" s="622">
        <f t="shared" si="15"/>
        <v>6.2615930891939158</v>
      </c>
      <c r="K52" s="149">
        <v>2984</v>
      </c>
      <c r="L52" s="622">
        <f>K52/B52*100</f>
        <v>7.9071492924903284</v>
      </c>
      <c r="M52" s="149">
        <v>1385</v>
      </c>
      <c r="N52" s="624">
        <f>M52/B52*100</f>
        <v>3.6700408076739626</v>
      </c>
    </row>
    <row r="53" spans="1:14" s="304" customFormat="1" ht="14.5">
      <c r="A53" s="435" t="s">
        <v>71</v>
      </c>
      <c r="B53" s="618">
        <v>7918</v>
      </c>
      <c r="C53" s="155">
        <v>349</v>
      </c>
      <c r="D53" s="619">
        <f t="shared" si="12"/>
        <v>4.407678706744127</v>
      </c>
      <c r="E53" s="155">
        <v>5334</v>
      </c>
      <c r="F53" s="619">
        <f t="shared" si="13"/>
        <v>67.36549633745895</v>
      </c>
      <c r="G53" s="155">
        <v>1338</v>
      </c>
      <c r="H53" s="619">
        <f t="shared" si="14"/>
        <v>16.898206617832788</v>
      </c>
      <c r="I53" s="155">
        <v>301</v>
      </c>
      <c r="J53" s="619">
        <f t="shared" si="15"/>
        <v>3.8014650164182875</v>
      </c>
      <c r="K53" s="155" t="s">
        <v>104</v>
      </c>
      <c r="L53" s="619" t="s">
        <v>104</v>
      </c>
      <c r="M53" s="155" t="s">
        <v>104</v>
      </c>
      <c r="N53" s="620" t="s">
        <v>104</v>
      </c>
    </row>
    <row r="54" spans="1:14" s="304" customFormat="1" ht="14.5">
      <c r="A54" s="439" t="s">
        <v>72</v>
      </c>
      <c r="B54" s="621">
        <v>30651</v>
      </c>
      <c r="C54" s="149">
        <v>3636</v>
      </c>
      <c r="D54" s="622">
        <f t="shared" si="12"/>
        <v>11.862581971224429</v>
      </c>
      <c r="E54" s="149">
        <v>24355</v>
      </c>
      <c r="F54" s="622">
        <f t="shared" si="13"/>
        <v>79.459071482170245</v>
      </c>
      <c r="G54" s="149">
        <v>678</v>
      </c>
      <c r="H54" s="622">
        <f t="shared" si="14"/>
        <v>2.2119996084956446</v>
      </c>
      <c r="I54" s="149">
        <v>604</v>
      </c>
      <c r="J54" s="622">
        <f t="shared" si="15"/>
        <v>1.9705719226126392</v>
      </c>
      <c r="K54" s="149">
        <v>1011</v>
      </c>
      <c r="L54" s="622">
        <f>K54/B54*100</f>
        <v>3.2984241949691691</v>
      </c>
      <c r="M54" s="149">
        <v>367</v>
      </c>
      <c r="N54" s="624">
        <f>M54/B54*100</f>
        <v>1.1973508205278784</v>
      </c>
    </row>
    <row r="55" spans="1:14" s="304" customFormat="1" ht="14.5">
      <c r="A55" s="435" t="s">
        <v>73</v>
      </c>
      <c r="B55" s="618">
        <v>16277</v>
      </c>
      <c r="C55" s="155">
        <v>796</v>
      </c>
      <c r="D55" s="619">
        <f t="shared" si="12"/>
        <v>4.8903360570129628</v>
      </c>
      <c r="E55" s="155">
        <v>13679</v>
      </c>
      <c r="F55" s="619">
        <f t="shared" si="13"/>
        <v>84.038827793819507</v>
      </c>
      <c r="G55" s="155">
        <v>845</v>
      </c>
      <c r="H55" s="619">
        <f t="shared" si="14"/>
        <v>5.1913743318793397</v>
      </c>
      <c r="I55" s="155">
        <v>380</v>
      </c>
      <c r="J55" s="619">
        <f t="shared" si="15"/>
        <v>2.3345825397800577</v>
      </c>
      <c r="K55" s="155">
        <v>400</v>
      </c>
      <c r="L55" s="619">
        <f>K55/B55*100</f>
        <v>2.4574553050316394</v>
      </c>
      <c r="M55" s="155">
        <v>177</v>
      </c>
      <c r="N55" s="620">
        <f>M55/B55*100</f>
        <v>1.0874239724765005</v>
      </c>
    </row>
    <row r="56" spans="1:14" s="304" customFormat="1" ht="14.5">
      <c r="A56" s="439" t="s">
        <v>74</v>
      </c>
      <c r="B56" s="621">
        <v>24828</v>
      </c>
      <c r="C56" s="149">
        <v>1170</v>
      </c>
      <c r="D56" s="622">
        <f t="shared" si="12"/>
        <v>4.7124214596423393</v>
      </c>
      <c r="E56" s="149">
        <v>15664</v>
      </c>
      <c r="F56" s="622">
        <f t="shared" si="13"/>
        <v>63.090059610117613</v>
      </c>
      <c r="G56" s="149">
        <v>5682</v>
      </c>
      <c r="H56" s="622">
        <f t="shared" si="14"/>
        <v>22.885451909134851</v>
      </c>
      <c r="I56" s="149">
        <v>1106</v>
      </c>
      <c r="J56" s="622">
        <f t="shared" si="15"/>
        <v>4.4546479780892536</v>
      </c>
      <c r="K56" s="149">
        <v>566</v>
      </c>
      <c r="L56" s="622">
        <f>K56/B56*100</f>
        <v>2.2796842274850975</v>
      </c>
      <c r="M56" s="149">
        <v>640</v>
      </c>
      <c r="N56" s="624">
        <f>M56/B56*100</f>
        <v>2.5777348155308522</v>
      </c>
    </row>
    <row r="57" spans="1:14" s="304" customFormat="1" ht="14.5">
      <c r="A57" s="435" t="s">
        <v>75</v>
      </c>
      <c r="B57" s="618">
        <v>15829</v>
      </c>
      <c r="C57" s="155" t="s">
        <v>104</v>
      </c>
      <c r="D57" s="619" t="s">
        <v>104</v>
      </c>
      <c r="E57" s="155" t="s">
        <v>104</v>
      </c>
      <c r="F57" s="619" t="s">
        <v>104</v>
      </c>
      <c r="G57" s="155" t="s">
        <v>104</v>
      </c>
      <c r="H57" s="619" t="s">
        <v>104</v>
      </c>
      <c r="I57" s="155" t="s">
        <v>104</v>
      </c>
      <c r="J57" s="619" t="s">
        <v>104</v>
      </c>
      <c r="K57" s="155" t="s">
        <v>104</v>
      </c>
      <c r="L57" s="619" t="s">
        <v>104</v>
      </c>
      <c r="M57" s="155" t="s">
        <v>104</v>
      </c>
      <c r="N57" s="620" t="s">
        <v>104</v>
      </c>
    </row>
    <row r="58" spans="1:14" s="304" customFormat="1" ht="14.5">
      <c r="A58" s="448" t="s">
        <v>76</v>
      </c>
      <c r="B58" s="625">
        <v>593980</v>
      </c>
      <c r="C58" s="165">
        <v>29866</v>
      </c>
      <c r="D58" s="626">
        <f>C58/B58*100</f>
        <v>5.0281154247617765</v>
      </c>
      <c r="E58" s="165">
        <v>373009</v>
      </c>
      <c r="F58" s="626">
        <f>E58/B58*100</f>
        <v>62.798242365062798</v>
      </c>
      <c r="G58" s="165">
        <v>96824</v>
      </c>
      <c r="H58" s="626">
        <f>G58/B58*100</f>
        <v>16.300885551702077</v>
      </c>
      <c r="I58" s="165">
        <v>35065</v>
      </c>
      <c r="J58" s="626">
        <f>I58/B58*100</f>
        <v>5.9033974207885791</v>
      </c>
      <c r="K58" s="165">
        <v>43650</v>
      </c>
      <c r="L58" s="626">
        <f>K58/B58*100</f>
        <v>7.3487322805481661</v>
      </c>
      <c r="M58" s="165">
        <v>15566</v>
      </c>
      <c r="N58" s="627">
        <f>M58/B58*100</f>
        <v>2.6206269571366039</v>
      </c>
    </row>
    <row r="59" spans="1:14" s="304" customFormat="1" ht="14.5">
      <c r="A59" s="452" t="s">
        <v>77</v>
      </c>
      <c r="B59" s="628">
        <v>131757</v>
      </c>
      <c r="C59" s="171">
        <v>9295</v>
      </c>
      <c r="D59" s="629">
        <f>C59/B59*100</f>
        <v>7.0546536426907114</v>
      </c>
      <c r="E59" s="171">
        <v>104480</v>
      </c>
      <c r="F59" s="629">
        <f>E59/B59*100</f>
        <v>79.297494630266314</v>
      </c>
      <c r="G59" s="171">
        <v>3891</v>
      </c>
      <c r="H59" s="629">
        <f>G59/B59*100</f>
        <v>2.9531637787745622</v>
      </c>
      <c r="I59" s="171">
        <v>4201</v>
      </c>
      <c r="J59" s="629">
        <f>I59/B59*100</f>
        <v>3.1884453956905512</v>
      </c>
      <c r="K59" s="171">
        <v>7860</v>
      </c>
      <c r="L59" s="629">
        <f>K59/B59*100</f>
        <v>5.9655274482570189</v>
      </c>
      <c r="M59" s="171">
        <v>2030</v>
      </c>
      <c r="N59" s="630">
        <f>M59/B59*100</f>
        <v>1.5407151043208329</v>
      </c>
    </row>
    <row r="60" spans="1:14" s="304" customFormat="1" ht="14.5">
      <c r="A60" s="456" t="s">
        <v>78</v>
      </c>
      <c r="B60" s="631">
        <v>725737</v>
      </c>
      <c r="C60" s="177">
        <v>39161</v>
      </c>
      <c r="D60" s="632">
        <f>C60/B60*100</f>
        <v>5.3960318958520785</v>
      </c>
      <c r="E60" s="177">
        <v>477489</v>
      </c>
      <c r="F60" s="632">
        <f>E60/B60*100</f>
        <v>65.793669056421265</v>
      </c>
      <c r="G60" s="177">
        <v>100715</v>
      </c>
      <c r="H60" s="632">
        <f>G60/B60*100</f>
        <v>13.87761682262307</v>
      </c>
      <c r="I60" s="177">
        <v>39266</v>
      </c>
      <c r="J60" s="632">
        <f>I60/B60*100</f>
        <v>5.4104999469504786</v>
      </c>
      <c r="K60" s="177">
        <v>51510</v>
      </c>
      <c r="L60" s="632">
        <f>K60/B60*100</f>
        <v>7.0976124959868381</v>
      </c>
      <c r="M60" s="177">
        <v>17596</v>
      </c>
      <c r="N60" s="633">
        <f>M60/B60*100</f>
        <v>2.4245697821662668</v>
      </c>
    </row>
    <row r="61" spans="1:14" s="304" customFormat="1" ht="15" customHeight="1">
      <c r="A61" s="996" t="s">
        <v>79</v>
      </c>
      <c r="B61" s="996"/>
      <c r="C61" s="996"/>
      <c r="D61" s="996"/>
      <c r="E61" s="996"/>
      <c r="F61" s="996"/>
      <c r="G61" s="996"/>
      <c r="H61" s="996"/>
      <c r="I61" s="996"/>
      <c r="J61" s="996"/>
      <c r="K61" s="996"/>
      <c r="L61" s="996"/>
      <c r="M61" s="996"/>
      <c r="N61" s="996"/>
    </row>
    <row r="62" spans="1:14" s="304" customFormat="1" ht="27" customHeight="1">
      <c r="A62" s="1038" t="s">
        <v>337</v>
      </c>
      <c r="B62" s="1038"/>
      <c r="C62" s="1038"/>
      <c r="D62" s="1038"/>
      <c r="E62" s="1038"/>
      <c r="F62" s="1038"/>
      <c r="G62" s="1038"/>
      <c r="H62" s="1038"/>
      <c r="I62" s="1038"/>
      <c r="J62" s="1038"/>
      <c r="K62" s="1038"/>
      <c r="L62" s="1038"/>
      <c r="M62" s="1038"/>
      <c r="N62" s="1038"/>
    </row>
    <row r="63" spans="1:14" s="304" customFormat="1" ht="14.5">
      <c r="A63" s="1001" t="s">
        <v>338</v>
      </c>
      <c r="B63" s="1001"/>
      <c r="C63" s="1001"/>
      <c r="D63" s="1001"/>
      <c r="E63" s="1001"/>
      <c r="F63" s="1001"/>
      <c r="G63" s="1001"/>
      <c r="H63" s="1001"/>
      <c r="I63" s="1001"/>
      <c r="J63" s="1001"/>
      <c r="K63" s="1001"/>
      <c r="L63" s="1001"/>
      <c r="M63" s="1001"/>
      <c r="N63" s="1001"/>
    </row>
    <row r="64" spans="1:14" s="304" customFormat="1" ht="15" customHeight="1">
      <c r="A64" s="1038" t="s">
        <v>339</v>
      </c>
      <c r="B64" s="1038"/>
      <c r="C64" s="1038"/>
      <c r="D64" s="1038"/>
      <c r="E64" s="1038"/>
      <c r="F64" s="1038"/>
      <c r="G64" s="1038"/>
      <c r="H64" s="1038"/>
      <c r="I64" s="1038"/>
      <c r="J64" s="1038"/>
      <c r="K64" s="1038"/>
      <c r="L64" s="1038"/>
      <c r="M64" s="1038"/>
      <c r="N64" s="1038"/>
    </row>
    <row r="65" spans="1:14" s="304" customFormat="1" ht="14.5">
      <c r="A65" s="1001" t="s">
        <v>340</v>
      </c>
      <c r="B65" s="1001"/>
      <c r="C65" s="1001"/>
      <c r="D65" s="1001"/>
      <c r="E65" s="1001"/>
      <c r="F65" s="1001"/>
      <c r="G65" s="1001"/>
      <c r="H65" s="1001"/>
      <c r="I65" s="1001"/>
      <c r="J65" s="1001"/>
      <c r="K65" s="1001"/>
      <c r="L65" s="1001"/>
      <c r="M65" s="1001"/>
      <c r="N65" s="1001"/>
    </row>
    <row r="66" spans="1:14" s="304" customFormat="1" ht="14.25" customHeight="1">
      <c r="A66" s="960" t="s">
        <v>102</v>
      </c>
      <c r="B66" s="960"/>
      <c r="C66" s="960"/>
      <c r="D66" s="960"/>
      <c r="E66" s="960"/>
      <c r="F66" s="960"/>
      <c r="G66" s="960"/>
      <c r="H66" s="960"/>
      <c r="I66" s="960"/>
      <c r="J66" s="960"/>
      <c r="K66" s="960"/>
      <c r="L66" s="960"/>
      <c r="M66" s="960"/>
      <c r="N66" s="960"/>
    </row>
    <row r="67" spans="1:14" s="304" customFormat="1" ht="22.5" customHeight="1">
      <c r="A67" s="960" t="s">
        <v>82</v>
      </c>
      <c r="B67" s="960"/>
      <c r="C67" s="960"/>
      <c r="D67" s="960"/>
      <c r="E67" s="960"/>
      <c r="F67" s="960"/>
      <c r="G67" s="960"/>
      <c r="H67" s="960"/>
      <c r="I67" s="960"/>
      <c r="J67" s="960"/>
      <c r="K67" s="960"/>
      <c r="L67" s="960"/>
      <c r="M67" s="960"/>
      <c r="N67" s="960"/>
    </row>
    <row r="68" spans="1:14" ht="14.25" customHeight="1">
      <c r="A68" s="108"/>
    </row>
    <row r="69" spans="1:14" s="304" customFormat="1" ht="23.5">
      <c r="A69" s="956">
        <v>2023</v>
      </c>
      <c r="B69" s="956"/>
      <c r="C69" s="956"/>
      <c r="D69" s="956"/>
      <c r="E69" s="956"/>
      <c r="F69" s="956"/>
      <c r="G69" s="956"/>
      <c r="H69" s="956"/>
      <c r="I69" s="956"/>
      <c r="J69" s="956"/>
      <c r="K69" s="956"/>
      <c r="L69" s="956"/>
      <c r="M69" s="956"/>
      <c r="N69" s="956"/>
    </row>
    <row r="70" spans="1:14" s="304" customFormat="1" ht="14.5">
      <c r="A70" s="141"/>
      <c r="D70" s="426"/>
      <c r="F70" s="426"/>
      <c r="H70" s="426"/>
      <c r="J70" s="426"/>
      <c r="L70" s="426"/>
      <c r="N70" s="426"/>
    </row>
    <row r="71" spans="1:14" s="304" customFormat="1" ht="16.5">
      <c r="A71" s="1040" t="s">
        <v>342</v>
      </c>
      <c r="B71" s="1040"/>
      <c r="C71" s="1040"/>
      <c r="D71" s="1040"/>
      <c r="E71" s="1040"/>
      <c r="F71" s="1040"/>
      <c r="G71" s="1040"/>
      <c r="H71" s="1040"/>
      <c r="I71" s="1040"/>
      <c r="J71" s="1040"/>
      <c r="K71" s="1040"/>
      <c r="L71" s="1040"/>
      <c r="M71" s="1040"/>
      <c r="N71" s="1040"/>
    </row>
    <row r="72" spans="1:14" s="304" customFormat="1" ht="14.25" customHeight="1">
      <c r="A72" s="997" t="s">
        <v>57</v>
      </c>
      <c r="B72" s="967" t="s">
        <v>58</v>
      </c>
      <c r="C72" s="1039" t="s">
        <v>96</v>
      </c>
      <c r="D72" s="1039"/>
      <c r="E72" s="1039"/>
      <c r="F72" s="1039"/>
      <c r="G72" s="1039"/>
      <c r="H72" s="1039"/>
      <c r="I72" s="1039"/>
      <c r="J72" s="1039"/>
      <c r="K72" s="1039"/>
      <c r="L72" s="1039"/>
      <c r="M72" s="1039"/>
      <c r="N72" s="1039"/>
    </row>
    <row r="73" spans="1:14" s="304" customFormat="1" ht="38.25" customHeight="1">
      <c r="A73" s="997"/>
      <c r="B73" s="967"/>
      <c r="C73" s="967" t="s">
        <v>331</v>
      </c>
      <c r="D73" s="967"/>
      <c r="E73" s="967" t="s">
        <v>332</v>
      </c>
      <c r="F73" s="967"/>
      <c r="G73" s="967" t="s">
        <v>333</v>
      </c>
      <c r="H73" s="967"/>
      <c r="I73" s="967" t="s">
        <v>334</v>
      </c>
      <c r="J73" s="967"/>
      <c r="K73" s="967" t="s">
        <v>335</v>
      </c>
      <c r="L73" s="967"/>
      <c r="M73" s="968" t="s">
        <v>336</v>
      </c>
      <c r="N73" s="968"/>
    </row>
    <row r="74" spans="1:14" s="304" customFormat="1" ht="14.25" customHeight="1">
      <c r="A74" s="997"/>
      <c r="B74" s="999" t="s">
        <v>59</v>
      </c>
      <c r="C74" s="999"/>
      <c r="D74" s="427" t="s">
        <v>99</v>
      </c>
      <c r="E74" s="143" t="s">
        <v>59</v>
      </c>
      <c r="F74" s="610" t="s">
        <v>99</v>
      </c>
      <c r="G74" s="143" t="s">
        <v>59</v>
      </c>
      <c r="H74" s="611" t="s">
        <v>99</v>
      </c>
      <c r="I74" s="612" t="s">
        <v>59</v>
      </c>
      <c r="J74" s="427" t="s">
        <v>99</v>
      </c>
      <c r="K74" s="612" t="s">
        <v>59</v>
      </c>
      <c r="L74" s="427" t="s">
        <v>99</v>
      </c>
      <c r="M74" s="612" t="s">
        <v>59</v>
      </c>
      <c r="N74" s="613" t="s">
        <v>99</v>
      </c>
    </row>
    <row r="75" spans="1:14" s="304" customFormat="1" ht="14.5">
      <c r="A75" s="429" t="s">
        <v>60</v>
      </c>
      <c r="B75" s="614">
        <v>107779</v>
      </c>
      <c r="C75" s="615">
        <v>5039</v>
      </c>
      <c r="D75" s="616">
        <f t="shared" ref="D75:D81" si="16">C75/B75*100</f>
        <v>4.6753078057877691</v>
      </c>
      <c r="E75" s="615">
        <v>70258</v>
      </c>
      <c r="F75" s="616">
        <f t="shared" ref="F75:F81" si="17">E75/B75*100</f>
        <v>65.187095816439196</v>
      </c>
      <c r="G75" s="615">
        <v>8932</v>
      </c>
      <c r="H75" s="616">
        <f t="shared" ref="H75:H81" si="18">G75/B75*100</f>
        <v>8.2873287003961806</v>
      </c>
      <c r="I75" s="615">
        <v>9389</v>
      </c>
      <c r="J75" s="616">
        <f>I75/B75*100</f>
        <v>8.7113445105261693</v>
      </c>
      <c r="K75" s="615">
        <v>10777</v>
      </c>
      <c r="L75" s="616">
        <f t="shared" ref="L75:L81" si="19">K75/B75*100</f>
        <v>9.9991649579231581</v>
      </c>
      <c r="M75" s="615">
        <v>3384</v>
      </c>
      <c r="N75" s="617">
        <f>M75/B75*100</f>
        <v>3.1397582089275273</v>
      </c>
    </row>
    <row r="76" spans="1:14" s="304" customFormat="1" ht="14.5">
      <c r="A76" s="435" t="s">
        <v>61</v>
      </c>
      <c r="B76" s="618">
        <v>109193</v>
      </c>
      <c r="C76" s="155">
        <v>4554</v>
      </c>
      <c r="D76" s="619">
        <f t="shared" si="16"/>
        <v>4.1705970162922528</v>
      </c>
      <c r="E76" s="155">
        <v>53468</v>
      </c>
      <c r="F76" s="619">
        <f t="shared" si="17"/>
        <v>48.966508842141899</v>
      </c>
      <c r="G76" s="155">
        <v>38960</v>
      </c>
      <c r="H76" s="619">
        <f t="shared" si="18"/>
        <v>35.679942853479616</v>
      </c>
      <c r="I76" s="155">
        <v>4744</v>
      </c>
      <c r="J76" s="619">
        <f>I76/B76*100</f>
        <v>4.3446008443764708</v>
      </c>
      <c r="K76" s="155">
        <v>6018</v>
      </c>
      <c r="L76" s="619">
        <f t="shared" si="19"/>
        <v>5.5113423021622268</v>
      </c>
      <c r="M76" s="155">
        <v>1449</v>
      </c>
      <c r="N76" s="620">
        <f>M76/B76*100</f>
        <v>1.3270081415475352</v>
      </c>
    </row>
    <row r="77" spans="1:14" s="304" customFormat="1" ht="14.5">
      <c r="A77" s="439" t="s">
        <v>62</v>
      </c>
      <c r="B77" s="621">
        <v>36204</v>
      </c>
      <c r="C77" s="149">
        <v>2165</v>
      </c>
      <c r="D77" s="622">
        <f t="shared" si="16"/>
        <v>5.9800022097005856</v>
      </c>
      <c r="E77" s="149">
        <v>25145</v>
      </c>
      <c r="F77" s="622">
        <f t="shared" si="17"/>
        <v>69.453651530217655</v>
      </c>
      <c r="G77" s="149">
        <v>1205</v>
      </c>
      <c r="H77" s="622">
        <f t="shared" si="18"/>
        <v>3.3283615070157992</v>
      </c>
      <c r="I77" s="149">
        <v>2029</v>
      </c>
      <c r="J77" s="623">
        <f>I77/B77*100</f>
        <v>5.604353110153574</v>
      </c>
      <c r="K77" s="149">
        <v>4750</v>
      </c>
      <c r="L77" s="622">
        <f t="shared" si="19"/>
        <v>13.120097226825763</v>
      </c>
      <c r="M77" s="149">
        <v>910</v>
      </c>
      <c r="N77" s="624">
        <f>M77/B77*100</f>
        <v>2.5135344160866202</v>
      </c>
    </row>
    <row r="78" spans="1:14" s="304" customFormat="1" ht="14.5">
      <c r="A78" s="435" t="s">
        <v>63</v>
      </c>
      <c r="B78" s="618">
        <v>20150</v>
      </c>
      <c r="C78" s="155">
        <v>674</v>
      </c>
      <c r="D78" s="619">
        <f t="shared" si="16"/>
        <v>3.3449131513647643</v>
      </c>
      <c r="E78" s="155">
        <v>17506</v>
      </c>
      <c r="F78" s="619">
        <f t="shared" si="17"/>
        <v>86.878411910669968</v>
      </c>
      <c r="G78" s="155">
        <v>164</v>
      </c>
      <c r="H78" s="619">
        <f t="shared" si="18"/>
        <v>0.81389578163771714</v>
      </c>
      <c r="I78" s="155">
        <v>563</v>
      </c>
      <c r="J78" s="619">
        <f>I78/B78*100</f>
        <v>2.7940446650124069</v>
      </c>
      <c r="K78" s="155">
        <v>1046</v>
      </c>
      <c r="L78" s="619">
        <f t="shared" si="19"/>
        <v>5.1910669975186101</v>
      </c>
      <c r="M78" s="155">
        <v>197</v>
      </c>
      <c r="N78" s="620">
        <f>M78/B78*100</f>
        <v>0.97766749379652595</v>
      </c>
    </row>
    <row r="79" spans="1:14" s="304" customFormat="1" ht="14.5">
      <c r="A79" s="439" t="s">
        <v>64</v>
      </c>
      <c r="B79" s="621">
        <v>5932</v>
      </c>
      <c r="C79" s="149">
        <v>327</v>
      </c>
      <c r="D79" s="622">
        <f t="shared" si="16"/>
        <v>5.5124747134187455</v>
      </c>
      <c r="E79" s="149">
        <v>3910</v>
      </c>
      <c r="F79" s="622">
        <f t="shared" si="17"/>
        <v>65.913688469318942</v>
      </c>
      <c r="G79" s="149">
        <v>890</v>
      </c>
      <c r="H79" s="622">
        <f t="shared" si="18"/>
        <v>15.00337154416723</v>
      </c>
      <c r="I79" s="149" t="s">
        <v>104</v>
      </c>
      <c r="J79" s="622" t="s">
        <v>104</v>
      </c>
      <c r="K79" s="149">
        <v>250</v>
      </c>
      <c r="L79" s="622">
        <f t="shared" si="19"/>
        <v>4.2144302090357382</v>
      </c>
      <c r="M79" s="149" t="s">
        <v>104</v>
      </c>
      <c r="N79" s="624" t="s">
        <v>104</v>
      </c>
    </row>
    <row r="80" spans="1:14" s="304" customFormat="1" ht="14.5">
      <c r="A80" s="435" t="s">
        <v>65</v>
      </c>
      <c r="B80" s="618">
        <v>18200</v>
      </c>
      <c r="C80" s="155">
        <v>1420</v>
      </c>
      <c r="D80" s="619">
        <f t="shared" si="16"/>
        <v>7.802197802197802</v>
      </c>
      <c r="E80" s="155">
        <v>10146</v>
      </c>
      <c r="F80" s="619">
        <f t="shared" si="17"/>
        <v>55.747252747252752</v>
      </c>
      <c r="G80" s="155">
        <v>3702</v>
      </c>
      <c r="H80" s="619">
        <f t="shared" si="18"/>
        <v>20.340659340659339</v>
      </c>
      <c r="I80" s="155">
        <v>1498</v>
      </c>
      <c r="J80" s="619">
        <f>I80/B80*100</f>
        <v>8.2307692307692299</v>
      </c>
      <c r="K80" s="155">
        <v>896</v>
      </c>
      <c r="L80" s="619">
        <f t="shared" si="19"/>
        <v>4.9230769230769234</v>
      </c>
      <c r="M80" s="155">
        <v>538</v>
      </c>
      <c r="N80" s="620">
        <f>M80/B80*100</f>
        <v>2.9560439560439562</v>
      </c>
    </row>
    <row r="81" spans="1:14" s="304" customFormat="1" ht="14.5">
      <c r="A81" s="439" t="s">
        <v>66</v>
      </c>
      <c r="B81" s="621">
        <v>58111</v>
      </c>
      <c r="C81" s="149">
        <v>5109</v>
      </c>
      <c r="D81" s="622">
        <f t="shared" si="16"/>
        <v>8.7917950129923756</v>
      </c>
      <c r="E81" s="149">
        <v>38454</v>
      </c>
      <c r="F81" s="622">
        <f t="shared" si="17"/>
        <v>66.173357884049494</v>
      </c>
      <c r="G81" s="149">
        <v>2351</v>
      </c>
      <c r="H81" s="622">
        <f t="shared" si="18"/>
        <v>4.0457056323243448</v>
      </c>
      <c r="I81" s="149">
        <v>3546</v>
      </c>
      <c r="J81" s="622">
        <f>I81/B81*100</f>
        <v>6.1021149180017549</v>
      </c>
      <c r="K81" s="149">
        <v>6434</v>
      </c>
      <c r="L81" s="622">
        <f t="shared" si="19"/>
        <v>11.071914095438041</v>
      </c>
      <c r="M81" s="149">
        <v>2217</v>
      </c>
      <c r="N81" s="624">
        <f>M81/B81*100</f>
        <v>3.8151124571939907</v>
      </c>
    </row>
    <row r="82" spans="1:14" s="304" customFormat="1" ht="14.5">
      <c r="A82" s="435" t="s">
        <v>67</v>
      </c>
      <c r="B82" s="618">
        <v>11835</v>
      </c>
      <c r="C82" s="155" t="s">
        <v>104</v>
      </c>
      <c r="D82" s="619" t="s">
        <v>104</v>
      </c>
      <c r="E82" s="155" t="s">
        <v>104</v>
      </c>
      <c r="F82" s="619" t="s">
        <v>104</v>
      </c>
      <c r="G82" s="155" t="s">
        <v>104</v>
      </c>
      <c r="H82" s="619" t="s">
        <v>104</v>
      </c>
      <c r="I82" s="155" t="s">
        <v>104</v>
      </c>
      <c r="J82" s="619" t="s">
        <v>104</v>
      </c>
      <c r="K82" s="155" t="s">
        <v>104</v>
      </c>
      <c r="L82" s="619" t="s">
        <v>104</v>
      </c>
      <c r="M82" s="155" t="s">
        <v>104</v>
      </c>
      <c r="N82" s="620" t="s">
        <v>104</v>
      </c>
    </row>
    <row r="83" spans="1:14" s="304" customFormat="1" ht="14.5">
      <c r="A83" s="439" t="s">
        <v>68</v>
      </c>
      <c r="B83" s="621">
        <v>66744</v>
      </c>
      <c r="C83" s="149">
        <v>2405</v>
      </c>
      <c r="D83" s="622">
        <f t="shared" ref="D83:D89" si="20">C83/B83*100</f>
        <v>3.6033201486275921</v>
      </c>
      <c r="E83" s="149">
        <v>45241</v>
      </c>
      <c r="F83" s="622">
        <f t="shared" ref="F83:F89" si="21">E83/B83*100</f>
        <v>67.782871868632384</v>
      </c>
      <c r="G83" s="149">
        <v>14488</v>
      </c>
      <c r="H83" s="622">
        <f t="shared" ref="H83:H89" si="22">G83/B83*100</f>
        <v>21.706820088697114</v>
      </c>
      <c r="I83" s="149">
        <v>2169</v>
      </c>
      <c r="J83" s="622">
        <f>I83/B83*100</f>
        <v>3.2497303128371091</v>
      </c>
      <c r="K83" s="149">
        <v>1263</v>
      </c>
      <c r="L83" s="622">
        <f t="shared" ref="L83:L89" si="23">K83/B83*100</f>
        <v>1.8923049262855089</v>
      </c>
      <c r="M83" s="149">
        <v>1178</v>
      </c>
      <c r="N83" s="624">
        <f>M83/B83*100</f>
        <v>1.7649526549202925</v>
      </c>
    </row>
    <row r="84" spans="1:14" s="304" customFormat="1" ht="14.5">
      <c r="A84" s="435" t="s">
        <v>69</v>
      </c>
      <c r="B84" s="618">
        <v>139220</v>
      </c>
      <c r="C84" s="155">
        <v>7360</v>
      </c>
      <c r="D84" s="619">
        <f t="shared" si="20"/>
        <v>5.2865967533400369</v>
      </c>
      <c r="E84" s="155">
        <v>95558</v>
      </c>
      <c r="F84" s="619">
        <f t="shared" si="21"/>
        <v>68.638126705933061</v>
      </c>
      <c r="G84" s="155">
        <v>14814</v>
      </c>
      <c r="H84" s="619">
        <f t="shared" si="22"/>
        <v>10.640712541301538</v>
      </c>
      <c r="I84" s="155">
        <v>5839</v>
      </c>
      <c r="J84" s="619">
        <f>I84/B84*100</f>
        <v>4.1940813101565864</v>
      </c>
      <c r="K84" s="155">
        <v>11829</v>
      </c>
      <c r="L84" s="619">
        <f t="shared" si="23"/>
        <v>8.4966240482689255</v>
      </c>
      <c r="M84" s="155">
        <v>3820</v>
      </c>
      <c r="N84" s="620">
        <f>M84/B84*100</f>
        <v>2.7438586409998562</v>
      </c>
    </row>
    <row r="85" spans="1:14" s="304" customFormat="1" ht="14.5">
      <c r="A85" s="439" t="s">
        <v>70</v>
      </c>
      <c r="B85" s="621">
        <v>36505</v>
      </c>
      <c r="C85" s="149">
        <v>1692</v>
      </c>
      <c r="D85" s="622">
        <f t="shared" si="20"/>
        <v>4.6349815093822766</v>
      </c>
      <c r="E85" s="149">
        <v>25810</v>
      </c>
      <c r="F85" s="622">
        <f t="shared" si="21"/>
        <v>70.702643473496778</v>
      </c>
      <c r="G85" s="149">
        <v>2747</v>
      </c>
      <c r="H85" s="622">
        <f t="shared" si="22"/>
        <v>7.5249965758115325</v>
      </c>
      <c r="I85" s="149">
        <v>2204</v>
      </c>
      <c r="J85" s="622">
        <f>I85/B85*100</f>
        <v>6.0375291056019718</v>
      </c>
      <c r="K85" s="149">
        <v>2778</v>
      </c>
      <c r="L85" s="622">
        <f t="shared" si="23"/>
        <v>7.6099164498013971</v>
      </c>
      <c r="M85" s="149">
        <v>1274</v>
      </c>
      <c r="N85" s="624">
        <f>M85/B85*100</f>
        <v>3.4899328859060401</v>
      </c>
    </row>
    <row r="86" spans="1:14" s="304" customFormat="1" ht="14.5">
      <c r="A86" s="435" t="s">
        <v>71</v>
      </c>
      <c r="B86" s="618">
        <v>7409</v>
      </c>
      <c r="C86" s="155">
        <v>293</v>
      </c>
      <c r="D86" s="619">
        <f t="shared" si="20"/>
        <v>3.9546497503036848</v>
      </c>
      <c r="E86" s="155">
        <v>5077</v>
      </c>
      <c r="F86" s="619">
        <f t="shared" si="21"/>
        <v>68.524767175057363</v>
      </c>
      <c r="G86" s="155">
        <v>1235</v>
      </c>
      <c r="H86" s="619">
        <f t="shared" si="22"/>
        <v>16.668916183020652</v>
      </c>
      <c r="I86" s="155" t="s">
        <v>104</v>
      </c>
      <c r="J86" s="619" t="s">
        <v>104</v>
      </c>
      <c r="K86" s="155">
        <v>512</v>
      </c>
      <c r="L86" s="619">
        <f t="shared" si="23"/>
        <v>6.9105142394385215</v>
      </c>
      <c r="M86" s="155" t="s">
        <v>104</v>
      </c>
      <c r="N86" s="620" t="s">
        <v>104</v>
      </c>
    </row>
    <row r="87" spans="1:14" s="304" customFormat="1" ht="14.5">
      <c r="A87" s="439" t="s">
        <v>72</v>
      </c>
      <c r="B87" s="621">
        <v>30946</v>
      </c>
      <c r="C87" s="149">
        <v>3579</v>
      </c>
      <c r="D87" s="622">
        <f t="shared" si="20"/>
        <v>11.565307309506883</v>
      </c>
      <c r="E87" s="149">
        <v>24417</v>
      </c>
      <c r="F87" s="622">
        <f t="shared" si="21"/>
        <v>78.901958249854587</v>
      </c>
      <c r="G87" s="149">
        <v>684</v>
      </c>
      <c r="H87" s="622">
        <f t="shared" si="22"/>
        <v>2.2103018160666967</v>
      </c>
      <c r="I87" s="149">
        <v>659</v>
      </c>
      <c r="J87" s="622">
        <f>I87/B87*100</f>
        <v>2.1295159309765399</v>
      </c>
      <c r="K87" s="149">
        <v>1250</v>
      </c>
      <c r="L87" s="622">
        <f t="shared" si="23"/>
        <v>4.039294254507853</v>
      </c>
      <c r="M87" s="149">
        <v>357</v>
      </c>
      <c r="N87" s="624">
        <f>M87/B87*100</f>
        <v>1.1536224390874426</v>
      </c>
    </row>
    <row r="88" spans="1:14" s="304" customFormat="1" ht="14.5">
      <c r="A88" s="435" t="s">
        <v>73</v>
      </c>
      <c r="B88" s="618">
        <v>16364</v>
      </c>
      <c r="C88" s="155">
        <v>802</v>
      </c>
      <c r="D88" s="619">
        <f t="shared" si="20"/>
        <v>4.9010021999511117</v>
      </c>
      <c r="E88" s="155">
        <v>13752</v>
      </c>
      <c r="F88" s="619">
        <f t="shared" si="21"/>
        <v>84.038132485944757</v>
      </c>
      <c r="G88" s="155">
        <v>849</v>
      </c>
      <c r="H88" s="619">
        <f t="shared" si="22"/>
        <v>5.1882180395991195</v>
      </c>
      <c r="I88" s="155">
        <v>409</v>
      </c>
      <c r="J88" s="619">
        <f>I88/B88*100</f>
        <v>2.4993889024688341</v>
      </c>
      <c r="K88" s="155">
        <v>388</v>
      </c>
      <c r="L88" s="619">
        <f t="shared" si="23"/>
        <v>2.3710584209239793</v>
      </c>
      <c r="M88" s="155">
        <v>164</v>
      </c>
      <c r="N88" s="620">
        <f>M88/B88*100</f>
        <v>1.0021999511121975</v>
      </c>
    </row>
    <row r="89" spans="1:14" s="304" customFormat="1" ht="14.5">
      <c r="A89" s="439" t="s">
        <v>74</v>
      </c>
      <c r="B89" s="621">
        <v>23865</v>
      </c>
      <c r="C89" s="149">
        <v>1164</v>
      </c>
      <c r="D89" s="622">
        <f t="shared" si="20"/>
        <v>4.8774355751099936</v>
      </c>
      <c r="E89" s="149">
        <v>14970</v>
      </c>
      <c r="F89" s="622">
        <f t="shared" si="21"/>
        <v>62.727844123192952</v>
      </c>
      <c r="G89" s="149">
        <v>5590</v>
      </c>
      <c r="H89" s="622">
        <f t="shared" si="22"/>
        <v>23.423423423423422</v>
      </c>
      <c r="I89" s="149">
        <v>1061</v>
      </c>
      <c r="J89" s="622">
        <f>I89/B89*100</f>
        <v>4.4458411900272363</v>
      </c>
      <c r="K89" s="149">
        <v>412</v>
      </c>
      <c r="L89" s="622">
        <f t="shared" si="23"/>
        <v>1.7263775403310286</v>
      </c>
      <c r="M89" s="149">
        <v>668</v>
      </c>
      <c r="N89" s="624">
        <f>M89/B89*100</f>
        <v>2.7990781479153575</v>
      </c>
    </row>
    <row r="90" spans="1:14" s="304" customFormat="1" ht="14.5">
      <c r="A90" s="435" t="s">
        <v>75</v>
      </c>
      <c r="B90" s="618">
        <v>16134</v>
      </c>
      <c r="C90" s="155" t="s">
        <v>104</v>
      </c>
      <c r="D90" s="619" t="s">
        <v>104</v>
      </c>
      <c r="E90" s="155" t="s">
        <v>104</v>
      </c>
      <c r="F90" s="619" t="s">
        <v>104</v>
      </c>
      <c r="G90" s="155" t="s">
        <v>104</v>
      </c>
      <c r="H90" s="619" t="s">
        <v>104</v>
      </c>
      <c r="I90" s="155" t="s">
        <v>104</v>
      </c>
      <c r="J90" s="619" t="s">
        <v>104</v>
      </c>
      <c r="K90" s="155" t="s">
        <v>104</v>
      </c>
      <c r="L90" s="619" t="s">
        <v>104</v>
      </c>
      <c r="M90" s="155" t="s">
        <v>104</v>
      </c>
      <c r="N90" s="620" t="s">
        <v>104</v>
      </c>
    </row>
    <row r="91" spans="1:14" s="304" customFormat="1" ht="14.5">
      <c r="A91" s="448" t="s">
        <v>76</v>
      </c>
      <c r="B91" s="625">
        <v>572958</v>
      </c>
      <c r="C91" s="165">
        <v>29363</v>
      </c>
      <c r="D91" s="626">
        <f>C91/B91*100</f>
        <v>5.1248084501830844</v>
      </c>
      <c r="E91" s="165">
        <v>362892</v>
      </c>
      <c r="F91" s="626">
        <f>E91/B91*100</f>
        <v>63.336579644581278</v>
      </c>
      <c r="G91" s="165">
        <v>93709</v>
      </c>
      <c r="H91" s="626">
        <f>G91/B91*100</f>
        <v>16.355300039444426</v>
      </c>
      <c r="I91" s="165">
        <v>30919</v>
      </c>
      <c r="J91" s="626">
        <f>I91/B91*100</f>
        <v>5.396381584688581</v>
      </c>
      <c r="K91" s="165">
        <v>41169</v>
      </c>
      <c r="L91" s="626">
        <f>K91/B91*100</f>
        <v>7.1853434283141171</v>
      </c>
      <c r="M91" s="165">
        <v>14906</v>
      </c>
      <c r="N91" s="627">
        <f>M91/B91*100</f>
        <v>2.6015868527885115</v>
      </c>
    </row>
    <row r="92" spans="1:14" s="304" customFormat="1" ht="14.5">
      <c r="A92" s="452" t="s">
        <v>77</v>
      </c>
      <c r="B92" s="628">
        <v>131633</v>
      </c>
      <c r="C92" s="171">
        <v>9319</v>
      </c>
      <c r="D92" s="629">
        <f>C92/B92*100</f>
        <v>7.0795317283659873</v>
      </c>
      <c r="E92" s="171">
        <v>104231</v>
      </c>
      <c r="F92" s="629">
        <f>E92/B92*100</f>
        <v>79.183031610614364</v>
      </c>
      <c r="G92" s="171">
        <v>3823</v>
      </c>
      <c r="H92" s="629">
        <f>G92/B92*100</f>
        <v>2.9042869189337019</v>
      </c>
      <c r="I92" s="171">
        <v>4145</v>
      </c>
      <c r="J92" s="629">
        <f>I92/B92*100</f>
        <v>3.1489064292388687</v>
      </c>
      <c r="K92" s="171">
        <v>8100</v>
      </c>
      <c r="L92" s="629">
        <f>K92/B92*100</f>
        <v>6.1534721536392851</v>
      </c>
      <c r="M92" s="171">
        <v>2015</v>
      </c>
      <c r="N92" s="630">
        <f>M92/B92*100</f>
        <v>1.5307711592077975</v>
      </c>
    </row>
    <row r="93" spans="1:14" s="304" customFormat="1" ht="14.5">
      <c r="A93" s="456" t="s">
        <v>78</v>
      </c>
      <c r="B93" s="631">
        <v>704591</v>
      </c>
      <c r="C93" s="177">
        <v>38682</v>
      </c>
      <c r="D93" s="632">
        <f>C93/B93*100</f>
        <v>5.4899934855824162</v>
      </c>
      <c r="E93" s="177">
        <v>467123</v>
      </c>
      <c r="F93" s="632">
        <f>E93/B93*100</f>
        <v>66.297043249204151</v>
      </c>
      <c r="G93" s="177">
        <v>97532</v>
      </c>
      <c r="H93" s="632">
        <f>G93/B93*100</f>
        <v>13.842356771517093</v>
      </c>
      <c r="I93" s="177">
        <v>35064</v>
      </c>
      <c r="J93" s="632">
        <f>I93/B93*100</f>
        <v>4.9765040995414358</v>
      </c>
      <c r="K93" s="177">
        <v>49269</v>
      </c>
      <c r="L93" s="632">
        <f>K93/B93*100</f>
        <v>6.9925673191965272</v>
      </c>
      <c r="M93" s="177">
        <v>16921</v>
      </c>
      <c r="N93" s="633">
        <f>M93/B93*100</f>
        <v>2.4015350749583804</v>
      </c>
    </row>
    <row r="94" spans="1:14" s="304" customFormat="1" ht="15" customHeight="1">
      <c r="A94" s="996" t="s">
        <v>79</v>
      </c>
      <c r="B94" s="996"/>
      <c r="C94" s="996"/>
      <c r="D94" s="996"/>
      <c r="E94" s="996"/>
      <c r="F94" s="996"/>
      <c r="G94" s="996"/>
      <c r="H94" s="996"/>
      <c r="I94" s="996"/>
      <c r="J94" s="996"/>
      <c r="K94" s="996"/>
      <c r="L94" s="996"/>
      <c r="M94" s="996"/>
      <c r="N94" s="996"/>
    </row>
    <row r="95" spans="1:14" s="304" customFormat="1" ht="27" customHeight="1">
      <c r="A95" s="1038" t="s">
        <v>337</v>
      </c>
      <c r="B95" s="1038"/>
      <c r="C95" s="1038"/>
      <c r="D95" s="1038"/>
      <c r="E95" s="1038"/>
      <c r="F95" s="1038"/>
      <c r="G95" s="1038"/>
      <c r="H95" s="1038"/>
      <c r="I95" s="1038"/>
      <c r="J95" s="1038"/>
      <c r="K95" s="1038"/>
      <c r="L95" s="1038"/>
      <c r="M95" s="1038"/>
      <c r="N95" s="1038"/>
    </row>
    <row r="96" spans="1:14" s="304" customFormat="1" ht="14.5">
      <c r="A96" s="1001" t="s">
        <v>338</v>
      </c>
      <c r="B96" s="1001"/>
      <c r="C96" s="1001"/>
      <c r="D96" s="1001"/>
      <c r="E96" s="1001"/>
      <c r="F96" s="1001"/>
      <c r="G96" s="1001"/>
      <c r="H96" s="1001"/>
      <c r="I96" s="1001"/>
      <c r="J96" s="1001"/>
      <c r="K96" s="1001"/>
      <c r="L96" s="1001"/>
      <c r="M96" s="1001"/>
      <c r="N96" s="1001"/>
    </row>
    <row r="97" spans="1:14" s="304" customFormat="1" ht="15" customHeight="1">
      <c r="A97" s="1038" t="s">
        <v>339</v>
      </c>
      <c r="B97" s="1038"/>
      <c r="C97" s="1038"/>
      <c r="D97" s="1038"/>
      <c r="E97" s="1038"/>
      <c r="F97" s="1038"/>
      <c r="G97" s="1038"/>
      <c r="H97" s="1038"/>
      <c r="I97" s="1038"/>
      <c r="J97" s="1038"/>
      <c r="K97" s="1038"/>
      <c r="L97" s="1038"/>
      <c r="M97" s="1038"/>
      <c r="N97" s="1038"/>
    </row>
    <row r="98" spans="1:14" s="304" customFormat="1" ht="14.5">
      <c r="A98" s="1001" t="s">
        <v>340</v>
      </c>
      <c r="B98" s="1001"/>
      <c r="C98" s="1001"/>
      <c r="D98" s="1001"/>
      <c r="E98" s="1001"/>
      <c r="F98" s="1001"/>
      <c r="G98" s="1001"/>
      <c r="H98" s="1001"/>
      <c r="I98" s="1001"/>
      <c r="J98" s="1001"/>
      <c r="K98" s="1001"/>
      <c r="L98" s="1001"/>
      <c r="M98" s="1001"/>
      <c r="N98" s="1001"/>
    </row>
    <row r="99" spans="1:14" s="304" customFormat="1" ht="14.25" customHeight="1">
      <c r="A99" s="960" t="s">
        <v>102</v>
      </c>
      <c r="B99" s="960"/>
      <c r="C99" s="960"/>
      <c r="D99" s="960"/>
      <c r="E99" s="960"/>
      <c r="F99" s="960"/>
      <c r="G99" s="960"/>
      <c r="H99" s="960"/>
      <c r="I99" s="960"/>
      <c r="J99" s="960"/>
      <c r="K99" s="960"/>
      <c r="L99" s="960"/>
      <c r="M99" s="960"/>
      <c r="N99" s="960"/>
    </row>
    <row r="100" spans="1:14" s="304" customFormat="1" ht="22.5" customHeight="1">
      <c r="A100" s="960" t="s">
        <v>84</v>
      </c>
      <c r="B100" s="960"/>
      <c r="C100" s="960"/>
      <c r="D100" s="960"/>
      <c r="E100" s="960"/>
      <c r="F100" s="960"/>
      <c r="G100" s="960"/>
      <c r="H100" s="960"/>
      <c r="I100" s="960"/>
      <c r="J100" s="960"/>
      <c r="K100" s="960"/>
      <c r="L100" s="960"/>
      <c r="M100" s="960"/>
      <c r="N100" s="960"/>
    </row>
    <row r="102" spans="1:14" ht="24" customHeight="1">
      <c r="A102" s="956">
        <v>2022</v>
      </c>
      <c r="B102" s="956"/>
      <c r="C102" s="956"/>
      <c r="D102" s="956"/>
      <c r="E102" s="956"/>
      <c r="F102" s="956"/>
      <c r="G102" s="956"/>
      <c r="H102" s="956"/>
      <c r="I102" s="956"/>
      <c r="J102" s="956"/>
      <c r="K102" s="956"/>
      <c r="L102" s="956"/>
      <c r="M102" s="956"/>
      <c r="N102" s="956"/>
    </row>
    <row r="103" spans="1:14" ht="14.25" customHeight="1">
      <c r="A103" s="108"/>
    </row>
    <row r="104" spans="1:14" ht="14.25" customHeight="1">
      <c r="A104" s="1040" t="s">
        <v>343</v>
      </c>
      <c r="B104" s="1040"/>
      <c r="C104" s="1040"/>
      <c r="D104" s="1040"/>
      <c r="E104" s="1040"/>
      <c r="F104" s="1040"/>
      <c r="G104" s="1040"/>
      <c r="H104" s="1040"/>
      <c r="I104" s="1040"/>
      <c r="J104" s="1040"/>
      <c r="K104" s="1040"/>
      <c r="L104" s="1040"/>
      <c r="M104" s="1040"/>
      <c r="N104" s="1040"/>
    </row>
    <row r="105" spans="1:14" ht="14.25" customHeight="1">
      <c r="A105" s="997" t="s">
        <v>57</v>
      </c>
      <c r="B105" s="967" t="s">
        <v>58</v>
      </c>
      <c r="C105" s="1039" t="s">
        <v>96</v>
      </c>
      <c r="D105" s="1039"/>
      <c r="E105" s="1039"/>
      <c r="F105" s="1039"/>
      <c r="G105" s="1039"/>
      <c r="H105" s="1039"/>
      <c r="I105" s="1039"/>
      <c r="J105" s="1039"/>
      <c r="K105" s="1039"/>
      <c r="L105" s="1039"/>
      <c r="M105" s="1039"/>
      <c r="N105" s="1039"/>
    </row>
    <row r="106" spans="1:14" ht="30" customHeight="1">
      <c r="A106" s="997"/>
      <c r="B106" s="967"/>
      <c r="C106" s="967" t="s">
        <v>331</v>
      </c>
      <c r="D106" s="967"/>
      <c r="E106" s="967" t="s">
        <v>332</v>
      </c>
      <c r="F106" s="967"/>
      <c r="G106" s="967" t="s">
        <v>333</v>
      </c>
      <c r="H106" s="967"/>
      <c r="I106" s="967" t="s">
        <v>334</v>
      </c>
      <c r="J106" s="967"/>
      <c r="K106" s="967" t="s">
        <v>335</v>
      </c>
      <c r="L106" s="967"/>
      <c r="M106" s="968" t="s">
        <v>336</v>
      </c>
      <c r="N106" s="968"/>
    </row>
    <row r="107" spans="1:14" ht="15.75" customHeight="1">
      <c r="A107" s="997"/>
      <c r="B107" s="999" t="s">
        <v>59</v>
      </c>
      <c r="C107" s="999"/>
      <c r="D107" s="427" t="s">
        <v>99</v>
      </c>
      <c r="E107" s="143" t="s">
        <v>59</v>
      </c>
      <c r="F107" s="610" t="s">
        <v>99</v>
      </c>
      <c r="G107" s="143" t="s">
        <v>59</v>
      </c>
      <c r="H107" s="611" t="s">
        <v>99</v>
      </c>
      <c r="I107" s="612" t="s">
        <v>59</v>
      </c>
      <c r="J107" s="427" t="s">
        <v>99</v>
      </c>
      <c r="K107" s="612" t="s">
        <v>59</v>
      </c>
      <c r="L107" s="427" t="s">
        <v>99</v>
      </c>
      <c r="M107" s="612" t="s">
        <v>59</v>
      </c>
      <c r="N107" s="613" t="s">
        <v>99</v>
      </c>
    </row>
    <row r="108" spans="1:14" ht="14.25" customHeight="1">
      <c r="A108" s="429" t="s">
        <v>60</v>
      </c>
      <c r="B108" s="614">
        <v>103129</v>
      </c>
      <c r="C108" s="615">
        <v>4908</v>
      </c>
      <c r="D108" s="616">
        <v>4.7590881323391097</v>
      </c>
      <c r="E108" s="615">
        <v>68152</v>
      </c>
      <c r="F108" s="616">
        <v>66.084224611893802</v>
      </c>
      <c r="G108" s="615">
        <v>8641</v>
      </c>
      <c r="H108" s="616">
        <v>8.3788265182441393</v>
      </c>
      <c r="I108" s="615">
        <v>8094</v>
      </c>
      <c r="J108" s="616">
        <v>7.8484228490531303</v>
      </c>
      <c r="K108" s="615">
        <v>10168</v>
      </c>
      <c r="L108" s="616">
        <v>9.8594963589291105</v>
      </c>
      <c r="M108" s="615">
        <v>3166</v>
      </c>
      <c r="N108" s="617">
        <v>3.06994152954067</v>
      </c>
    </row>
    <row r="109" spans="1:14" ht="14.25" customHeight="1">
      <c r="A109" s="435" t="s">
        <v>61</v>
      </c>
      <c r="B109" s="618">
        <v>105010</v>
      </c>
      <c r="C109" s="155">
        <v>4523</v>
      </c>
      <c r="D109" s="619">
        <v>4.3072088372535999</v>
      </c>
      <c r="E109" s="155">
        <v>50881</v>
      </c>
      <c r="F109" s="619">
        <v>48.453480620893203</v>
      </c>
      <c r="G109" s="155">
        <v>37932</v>
      </c>
      <c r="H109" s="619">
        <v>36.122274069136303</v>
      </c>
      <c r="I109" s="155">
        <v>3879</v>
      </c>
      <c r="J109" s="619">
        <v>3.69393391105609</v>
      </c>
      <c r="K109" s="155">
        <v>6648</v>
      </c>
      <c r="L109" s="619">
        <v>6.33082563565375</v>
      </c>
      <c r="M109" s="155">
        <v>1147</v>
      </c>
      <c r="N109" s="620">
        <v>1.09227692600705</v>
      </c>
    </row>
    <row r="110" spans="1:14" ht="14.25" customHeight="1">
      <c r="A110" s="439" t="s">
        <v>62</v>
      </c>
      <c r="B110" s="621">
        <v>35692</v>
      </c>
      <c r="C110" s="149">
        <v>2147</v>
      </c>
      <c r="D110" s="622">
        <v>6.0153535806343204</v>
      </c>
      <c r="E110" s="149">
        <v>24562</v>
      </c>
      <c r="F110" s="622">
        <v>68.816541521909699</v>
      </c>
      <c r="G110" s="149">
        <v>1130</v>
      </c>
      <c r="H110" s="622">
        <v>3.1659755687549</v>
      </c>
      <c r="I110" s="149">
        <v>2096</v>
      </c>
      <c r="J110" s="623">
        <v>5.87246441779671</v>
      </c>
      <c r="K110" s="149">
        <v>4853</v>
      </c>
      <c r="L110" s="622">
        <v>13.596884455900501</v>
      </c>
      <c r="M110" s="149">
        <v>904</v>
      </c>
      <c r="N110" s="624">
        <v>2.5327804550039201</v>
      </c>
    </row>
    <row r="111" spans="1:14" ht="14.25" customHeight="1">
      <c r="A111" s="435" t="s">
        <v>63</v>
      </c>
      <c r="B111" s="618">
        <v>19398</v>
      </c>
      <c r="C111" s="155">
        <v>569</v>
      </c>
      <c r="D111" s="619">
        <v>2.9332920919682399</v>
      </c>
      <c r="E111" s="155">
        <v>16919</v>
      </c>
      <c r="F111" s="619">
        <v>87.220331992989003</v>
      </c>
      <c r="G111" s="155">
        <v>153</v>
      </c>
      <c r="H111" s="619">
        <v>0.78874110733065295</v>
      </c>
      <c r="I111" s="155">
        <v>543</v>
      </c>
      <c r="J111" s="619">
        <v>2.7992576554283901</v>
      </c>
      <c r="K111" s="155">
        <v>1008</v>
      </c>
      <c r="L111" s="619">
        <v>5.1964120012372401</v>
      </c>
      <c r="M111" s="155">
        <v>206</v>
      </c>
      <c r="N111" s="620">
        <v>1.0619651510465</v>
      </c>
    </row>
    <row r="112" spans="1:14" ht="14.25" customHeight="1">
      <c r="A112" s="439" t="s">
        <v>64</v>
      </c>
      <c r="B112" s="621">
        <v>5853</v>
      </c>
      <c r="C112" s="149">
        <v>326</v>
      </c>
      <c r="D112" s="622">
        <v>5.5697932684093603</v>
      </c>
      <c r="E112" s="149">
        <v>3844</v>
      </c>
      <c r="F112" s="622">
        <v>65.675721852041704</v>
      </c>
      <c r="G112" s="149">
        <v>845</v>
      </c>
      <c r="H112" s="622">
        <v>14.4370408337605</v>
      </c>
      <c r="I112" s="149">
        <v>279</v>
      </c>
      <c r="J112" s="622">
        <v>4.7667862634546401</v>
      </c>
      <c r="K112" s="149">
        <v>258</v>
      </c>
      <c r="L112" s="622">
        <v>4.4079958995387001</v>
      </c>
      <c r="M112" s="149">
        <v>301</v>
      </c>
      <c r="N112" s="624">
        <v>5.1426618827951502</v>
      </c>
    </row>
    <row r="113" spans="1:14" ht="14.25" customHeight="1">
      <c r="A113" s="435" t="s">
        <v>65</v>
      </c>
      <c r="B113" s="618">
        <v>18456</v>
      </c>
      <c r="C113" s="155">
        <v>1488</v>
      </c>
      <c r="D113" s="619">
        <v>8.0624187256176896</v>
      </c>
      <c r="E113" s="155">
        <v>10302</v>
      </c>
      <c r="F113" s="619">
        <v>55.819245773732099</v>
      </c>
      <c r="G113" s="155" t="s">
        <v>104</v>
      </c>
      <c r="H113" s="619" t="s">
        <v>104</v>
      </c>
      <c r="I113" s="155">
        <v>1495</v>
      </c>
      <c r="J113" s="619">
        <v>8.1003467706978807</v>
      </c>
      <c r="K113" s="155">
        <v>930</v>
      </c>
      <c r="L113" s="619">
        <v>5.0390117035110498</v>
      </c>
      <c r="M113" s="155" t="s">
        <v>104</v>
      </c>
      <c r="N113" s="620" t="s">
        <v>104</v>
      </c>
    </row>
    <row r="114" spans="1:14" ht="14.25" customHeight="1">
      <c r="A114" s="439" t="s">
        <v>66</v>
      </c>
      <c r="B114" s="621">
        <v>55939</v>
      </c>
      <c r="C114" s="149">
        <v>5018</v>
      </c>
      <c r="D114" s="622">
        <v>8.97048570764583</v>
      </c>
      <c r="E114" s="149">
        <v>37330</v>
      </c>
      <c r="F114" s="622">
        <v>66.733406031570098</v>
      </c>
      <c r="G114" s="149">
        <v>2177</v>
      </c>
      <c r="H114" s="622">
        <v>3.89173921593164</v>
      </c>
      <c r="I114" s="149">
        <v>3176</v>
      </c>
      <c r="J114" s="622">
        <v>5.6776131142852</v>
      </c>
      <c r="K114" s="149">
        <v>6016</v>
      </c>
      <c r="L114" s="622">
        <v>10.754571944439499</v>
      </c>
      <c r="M114" s="149">
        <v>2222</v>
      </c>
      <c r="N114" s="624">
        <v>3.9721839861277499</v>
      </c>
    </row>
    <row r="115" spans="1:14" ht="14.25" customHeight="1">
      <c r="A115" s="435" t="s">
        <v>67</v>
      </c>
      <c r="B115" s="618">
        <v>11599</v>
      </c>
      <c r="C115" s="155" t="s">
        <v>104</v>
      </c>
      <c r="D115" s="619" t="s">
        <v>104</v>
      </c>
      <c r="E115" s="155">
        <v>9771</v>
      </c>
      <c r="F115" s="619">
        <v>84.2400206914389</v>
      </c>
      <c r="G115" s="155" t="s">
        <v>104</v>
      </c>
      <c r="H115" s="619" t="s">
        <v>104</v>
      </c>
      <c r="I115" s="155" t="s">
        <v>104</v>
      </c>
      <c r="J115" s="619" t="s">
        <v>104</v>
      </c>
      <c r="K115" s="155" t="s">
        <v>104</v>
      </c>
      <c r="L115" s="619" t="s">
        <v>104</v>
      </c>
      <c r="M115" s="155" t="s">
        <v>104</v>
      </c>
      <c r="N115" s="620" t="s">
        <v>104</v>
      </c>
    </row>
    <row r="116" spans="1:14" ht="14.25" customHeight="1">
      <c r="A116" s="439" t="s">
        <v>68</v>
      </c>
      <c r="B116" s="621">
        <v>64329</v>
      </c>
      <c r="C116" s="149">
        <v>2353</v>
      </c>
      <c r="D116" s="622">
        <v>3.6577593309393901</v>
      </c>
      <c r="E116" s="149">
        <v>43779</v>
      </c>
      <c r="F116" s="622">
        <v>68.054843072331295</v>
      </c>
      <c r="G116" s="149">
        <v>13603</v>
      </c>
      <c r="H116" s="622">
        <v>21.145983926378499</v>
      </c>
      <c r="I116" s="149">
        <v>2086</v>
      </c>
      <c r="J116" s="622">
        <v>3.2427054672076401</v>
      </c>
      <c r="K116" s="149">
        <v>1189</v>
      </c>
      <c r="L116" s="622">
        <v>1.8483110261312901</v>
      </c>
      <c r="M116" s="149">
        <v>1319</v>
      </c>
      <c r="N116" s="624">
        <v>2.05039717701192</v>
      </c>
    </row>
    <row r="117" spans="1:14" ht="14.25" customHeight="1">
      <c r="A117" s="435" t="s">
        <v>69</v>
      </c>
      <c r="B117" s="618">
        <v>135114</v>
      </c>
      <c r="C117" s="155">
        <v>7314</v>
      </c>
      <c r="D117" s="619">
        <v>5.4132066255162297</v>
      </c>
      <c r="E117" s="155">
        <v>94287</v>
      </c>
      <c r="F117" s="619">
        <v>69.783294107198401</v>
      </c>
      <c r="G117" s="155">
        <v>14198</v>
      </c>
      <c r="H117" s="619">
        <v>10.5081634767678</v>
      </c>
      <c r="I117" s="155">
        <v>5269</v>
      </c>
      <c r="J117" s="619">
        <v>3.8996699083736699</v>
      </c>
      <c r="K117" s="155">
        <v>10397</v>
      </c>
      <c r="L117" s="619">
        <v>7.69498349541868</v>
      </c>
      <c r="M117" s="155">
        <v>3649</v>
      </c>
      <c r="N117" s="620">
        <v>2.7006823867252798</v>
      </c>
    </row>
    <row r="118" spans="1:14" ht="14.25" customHeight="1">
      <c r="A118" s="439" t="s">
        <v>70</v>
      </c>
      <c r="B118" s="621">
        <v>35121</v>
      </c>
      <c r="C118" s="149">
        <v>1614</v>
      </c>
      <c r="D118" s="622">
        <v>4.5955411292389199</v>
      </c>
      <c r="E118" s="149">
        <v>25273</v>
      </c>
      <c r="F118" s="622">
        <v>71.959796133367504</v>
      </c>
      <c r="G118" s="149">
        <v>2802</v>
      </c>
      <c r="H118" s="622">
        <v>7.9781327410950702</v>
      </c>
      <c r="I118" s="149">
        <v>1833</v>
      </c>
      <c r="J118" s="622">
        <v>5.2190996839497696</v>
      </c>
      <c r="K118" s="149">
        <v>2453</v>
      </c>
      <c r="L118" s="622">
        <v>6.9844252726289104</v>
      </c>
      <c r="M118" s="149">
        <v>1146</v>
      </c>
      <c r="N118" s="624">
        <v>3.2630050397198298</v>
      </c>
    </row>
    <row r="119" spans="1:14" ht="14.25" customHeight="1">
      <c r="A119" s="435" t="s">
        <v>71</v>
      </c>
      <c r="B119" s="618">
        <v>7075</v>
      </c>
      <c r="C119" s="155">
        <v>290</v>
      </c>
      <c r="D119" s="619">
        <v>4.0989399293286199</v>
      </c>
      <c r="E119" s="155">
        <v>4907</v>
      </c>
      <c r="F119" s="619">
        <v>69.356890459363996</v>
      </c>
      <c r="G119" s="155" t="s">
        <v>104</v>
      </c>
      <c r="H119" s="619" t="s">
        <v>104</v>
      </c>
      <c r="I119" s="155">
        <v>209</v>
      </c>
      <c r="J119" s="619">
        <v>2.9540636042402801</v>
      </c>
      <c r="K119" s="155">
        <v>395</v>
      </c>
      <c r="L119" s="619">
        <v>5.5830388692579502</v>
      </c>
      <c r="M119" s="155" t="s">
        <v>104</v>
      </c>
      <c r="N119" s="620" t="s">
        <v>104</v>
      </c>
    </row>
    <row r="120" spans="1:14" ht="14.25" customHeight="1">
      <c r="A120" s="439" t="s">
        <v>72</v>
      </c>
      <c r="B120" s="621">
        <v>30886</v>
      </c>
      <c r="C120" s="149">
        <v>3396</v>
      </c>
      <c r="D120" s="622">
        <v>10.9952729391958</v>
      </c>
      <c r="E120" s="149">
        <v>24395</v>
      </c>
      <c r="F120" s="622">
        <v>78.984005698374702</v>
      </c>
      <c r="G120" s="149">
        <v>681</v>
      </c>
      <c r="H120" s="622">
        <v>2.2048824710224699</v>
      </c>
      <c r="I120" s="149">
        <v>764</v>
      </c>
      <c r="J120" s="622">
        <v>2.4736126400310798</v>
      </c>
      <c r="K120" s="149">
        <v>1265</v>
      </c>
      <c r="L120" s="622">
        <v>4.0957067927216197</v>
      </c>
      <c r="M120" s="149">
        <v>385</v>
      </c>
      <c r="N120" s="624">
        <v>1.2465194586544099</v>
      </c>
    </row>
    <row r="121" spans="1:14" ht="14.25" customHeight="1">
      <c r="A121" s="435" t="s">
        <v>73</v>
      </c>
      <c r="B121" s="618">
        <v>16279</v>
      </c>
      <c r="C121" s="155">
        <v>799</v>
      </c>
      <c r="D121" s="619">
        <v>4.90816389213097</v>
      </c>
      <c r="E121" s="155">
        <v>13682</v>
      </c>
      <c r="F121" s="619">
        <v>84.046931629707004</v>
      </c>
      <c r="G121" s="155">
        <v>820</v>
      </c>
      <c r="H121" s="619">
        <v>5.0371644449904798</v>
      </c>
      <c r="I121" s="155">
        <v>430</v>
      </c>
      <c r="J121" s="619">
        <v>2.6414398918852502</v>
      </c>
      <c r="K121" s="155">
        <v>376</v>
      </c>
      <c r="L121" s="619">
        <v>2.3097241845322198</v>
      </c>
      <c r="M121" s="155">
        <v>172</v>
      </c>
      <c r="N121" s="620">
        <v>1.0565759567541</v>
      </c>
    </row>
    <row r="122" spans="1:14" ht="14.25" customHeight="1">
      <c r="A122" s="439" t="s">
        <v>74</v>
      </c>
      <c r="B122" s="621">
        <v>23230</v>
      </c>
      <c r="C122" s="149">
        <v>1122</v>
      </c>
      <c r="D122" s="622">
        <v>4.8299612569952703</v>
      </c>
      <c r="E122" s="149">
        <v>14568</v>
      </c>
      <c r="F122" s="622">
        <v>62.712010331467901</v>
      </c>
      <c r="G122" s="149">
        <v>5632</v>
      </c>
      <c r="H122" s="622">
        <v>24.2445114076625</v>
      </c>
      <c r="I122" s="149">
        <v>965</v>
      </c>
      <c r="J122" s="622">
        <v>4.15411106328024</v>
      </c>
      <c r="K122" s="149">
        <v>338</v>
      </c>
      <c r="L122" s="622">
        <v>1.45501506672406</v>
      </c>
      <c r="M122" s="149">
        <v>605</v>
      </c>
      <c r="N122" s="624">
        <v>2.6043908738699999</v>
      </c>
    </row>
    <row r="123" spans="1:14" ht="14.25" customHeight="1">
      <c r="A123" s="435" t="s">
        <v>75</v>
      </c>
      <c r="B123" s="618">
        <v>16001</v>
      </c>
      <c r="C123" s="155" t="s">
        <v>104</v>
      </c>
      <c r="D123" s="619" t="s">
        <v>104</v>
      </c>
      <c r="E123" s="155">
        <v>13472</v>
      </c>
      <c r="F123" s="619">
        <v>84.194737828885707</v>
      </c>
      <c r="G123" s="155" t="s">
        <v>104</v>
      </c>
      <c r="H123" s="619" t="s">
        <v>104</v>
      </c>
      <c r="I123" s="155" t="s">
        <v>104</v>
      </c>
      <c r="J123" s="619" t="s">
        <v>104</v>
      </c>
      <c r="K123" s="155" t="s">
        <v>104</v>
      </c>
      <c r="L123" s="619" t="s">
        <v>104</v>
      </c>
      <c r="M123" s="155" t="s">
        <v>104</v>
      </c>
      <c r="N123" s="620" t="s">
        <v>104</v>
      </c>
    </row>
    <row r="124" spans="1:14" ht="14.25" customHeight="1">
      <c r="A124" s="448" t="s">
        <v>76</v>
      </c>
      <c r="B124" s="625">
        <v>553256</v>
      </c>
      <c r="C124" s="165">
        <v>28956</v>
      </c>
      <c r="D124" s="626">
        <v>5.23374351114132</v>
      </c>
      <c r="E124" s="165">
        <v>353323</v>
      </c>
      <c r="F124" s="626">
        <v>63.8624795754587</v>
      </c>
      <c r="G124" s="165">
        <v>90679</v>
      </c>
      <c r="H124" s="626">
        <v>16.390061743568999</v>
      </c>
      <c r="I124" s="165">
        <v>27285</v>
      </c>
      <c r="J124" s="626">
        <v>4.9317133478895903</v>
      </c>
      <c r="K124" s="165">
        <v>38792</v>
      </c>
      <c r="L124" s="626">
        <v>7.0115823416284702</v>
      </c>
      <c r="M124" s="165">
        <v>14221</v>
      </c>
      <c r="N124" s="627">
        <v>2.5704194803129101</v>
      </c>
    </row>
    <row r="125" spans="1:14" ht="14.25" customHeight="1">
      <c r="A125" s="452" t="s">
        <v>77</v>
      </c>
      <c r="B125" s="628">
        <v>129855</v>
      </c>
      <c r="C125" s="171">
        <v>9003</v>
      </c>
      <c r="D125" s="629">
        <v>6.9331177082130102</v>
      </c>
      <c r="E125" s="171">
        <v>102801</v>
      </c>
      <c r="F125" s="629">
        <v>79.165992838165707</v>
      </c>
      <c r="G125" s="171">
        <v>3704</v>
      </c>
      <c r="H125" s="629">
        <v>2.8524123060336501</v>
      </c>
      <c r="I125" s="171">
        <v>4314</v>
      </c>
      <c r="J125" s="629">
        <v>3.32216703245928</v>
      </c>
      <c r="K125" s="171">
        <v>7986</v>
      </c>
      <c r="L125" s="629">
        <v>6.1499364675984802</v>
      </c>
      <c r="M125" s="171">
        <v>2047</v>
      </c>
      <c r="N125" s="630">
        <v>1.5763736475299399</v>
      </c>
    </row>
    <row r="126" spans="1:14" ht="14.25" customHeight="1">
      <c r="A126" s="456" t="s">
        <v>78</v>
      </c>
      <c r="B126" s="631">
        <v>683111</v>
      </c>
      <c r="C126" s="177">
        <v>37959</v>
      </c>
      <c r="D126" s="632">
        <v>5.5567835973948601</v>
      </c>
      <c r="E126" s="177">
        <v>456124</v>
      </c>
      <c r="F126" s="632">
        <v>66.771578850289302</v>
      </c>
      <c r="G126" s="177">
        <v>94383</v>
      </c>
      <c r="H126" s="632">
        <v>13.816641804919</v>
      </c>
      <c r="I126" s="177">
        <v>31599</v>
      </c>
      <c r="J126" s="632">
        <v>4.6257489631992499</v>
      </c>
      <c r="K126" s="177">
        <v>46778</v>
      </c>
      <c r="L126" s="632">
        <v>6.8477890123274303</v>
      </c>
      <c r="M126" s="177">
        <v>16268</v>
      </c>
      <c r="N126" s="633">
        <v>2.3814577718701599</v>
      </c>
    </row>
    <row r="127" spans="1:14" ht="14.25" customHeight="1">
      <c r="A127" s="996" t="s">
        <v>79</v>
      </c>
      <c r="B127" s="996"/>
      <c r="C127" s="996"/>
      <c r="D127" s="996"/>
      <c r="E127" s="996"/>
      <c r="F127" s="996"/>
      <c r="G127" s="996"/>
      <c r="H127" s="996"/>
      <c r="I127" s="996"/>
      <c r="J127" s="996"/>
      <c r="K127" s="996"/>
      <c r="L127" s="996"/>
      <c r="M127" s="996"/>
      <c r="N127" s="996"/>
    </row>
    <row r="128" spans="1:14" ht="22.5" customHeight="1">
      <c r="A128" s="1038" t="s">
        <v>344</v>
      </c>
      <c r="B128" s="1038"/>
      <c r="C128" s="1038"/>
      <c r="D128" s="1038"/>
      <c r="E128" s="1038"/>
      <c r="F128" s="1038"/>
      <c r="G128" s="1038"/>
      <c r="H128" s="1038"/>
      <c r="I128" s="1038"/>
      <c r="J128" s="1038"/>
      <c r="K128" s="1038"/>
      <c r="L128" s="1038"/>
      <c r="M128" s="1038"/>
      <c r="N128" s="1038"/>
    </row>
    <row r="129" spans="1:14" ht="14.25" customHeight="1">
      <c r="A129" s="1001" t="s">
        <v>338</v>
      </c>
      <c r="B129" s="1001"/>
      <c r="C129" s="1001"/>
      <c r="D129" s="1001"/>
      <c r="E129" s="1001"/>
      <c r="F129" s="1001"/>
      <c r="G129" s="1001"/>
      <c r="H129" s="1001"/>
      <c r="I129" s="1001"/>
      <c r="J129" s="1001"/>
      <c r="K129" s="1001"/>
      <c r="L129" s="1001"/>
      <c r="M129" s="1001"/>
      <c r="N129" s="1001"/>
    </row>
    <row r="130" spans="1:14" ht="14.25" customHeight="1">
      <c r="A130" s="1038" t="s">
        <v>339</v>
      </c>
      <c r="B130" s="1038"/>
      <c r="C130" s="1038"/>
      <c r="D130" s="1038"/>
      <c r="E130" s="1038"/>
      <c r="F130" s="1038"/>
      <c r="G130" s="1038"/>
      <c r="H130" s="1038"/>
      <c r="I130" s="1038"/>
      <c r="J130" s="1038"/>
      <c r="K130" s="1038"/>
      <c r="L130" s="1038"/>
      <c r="M130" s="1038"/>
      <c r="N130" s="1038"/>
    </row>
    <row r="131" spans="1:14" ht="14.25" customHeight="1">
      <c r="A131" s="1001" t="s">
        <v>340</v>
      </c>
      <c r="B131" s="1001"/>
      <c r="C131" s="1001"/>
      <c r="D131" s="1001"/>
      <c r="E131" s="1001"/>
      <c r="F131" s="1001"/>
      <c r="G131" s="1001"/>
      <c r="H131" s="1001"/>
      <c r="I131" s="1001"/>
      <c r="J131" s="1001"/>
      <c r="K131" s="1001"/>
      <c r="L131" s="1001"/>
      <c r="M131" s="1001"/>
      <c r="N131" s="1001"/>
    </row>
    <row r="132" spans="1:14" ht="14.25" customHeight="1">
      <c r="A132" s="960" t="s">
        <v>102</v>
      </c>
      <c r="B132" s="960"/>
      <c r="C132" s="960"/>
      <c r="D132" s="960"/>
      <c r="E132" s="960"/>
      <c r="F132" s="960"/>
      <c r="G132" s="960"/>
      <c r="H132" s="960"/>
      <c r="I132" s="960"/>
      <c r="J132" s="960"/>
      <c r="K132" s="960"/>
      <c r="L132" s="960"/>
      <c r="M132" s="960"/>
      <c r="N132" s="960"/>
    </row>
    <row r="133" spans="1:14" ht="23.25" customHeight="1">
      <c r="A133" s="960" t="s">
        <v>86</v>
      </c>
      <c r="B133" s="960"/>
      <c r="C133" s="960"/>
      <c r="D133" s="960"/>
      <c r="E133" s="960"/>
      <c r="F133" s="960"/>
      <c r="G133" s="960"/>
      <c r="H133" s="960"/>
      <c r="I133" s="960"/>
      <c r="J133" s="960"/>
      <c r="K133" s="960"/>
      <c r="L133" s="960"/>
      <c r="M133" s="960"/>
      <c r="N133" s="960"/>
    </row>
    <row r="135" spans="1:14" ht="24" customHeight="1">
      <c r="A135" s="956">
        <v>2021</v>
      </c>
      <c r="B135" s="956"/>
      <c r="C135" s="956"/>
      <c r="D135" s="956"/>
      <c r="E135" s="956"/>
      <c r="F135" s="956"/>
      <c r="G135" s="956"/>
      <c r="H135" s="956"/>
      <c r="I135" s="956"/>
      <c r="J135" s="956"/>
      <c r="K135" s="956"/>
      <c r="L135" s="956"/>
      <c r="M135" s="956"/>
      <c r="N135" s="956"/>
    </row>
    <row r="136" spans="1:14" ht="14.25" customHeight="1">
      <c r="A136" s="128"/>
    </row>
    <row r="137" spans="1:14" ht="14.25" customHeight="1">
      <c r="A137" s="1040" t="s">
        <v>345</v>
      </c>
      <c r="B137" s="1040"/>
      <c r="C137" s="1040"/>
      <c r="D137" s="1040"/>
      <c r="E137" s="1040"/>
      <c r="F137" s="1040"/>
      <c r="G137" s="1040"/>
      <c r="H137" s="1040"/>
      <c r="I137" s="1040"/>
      <c r="J137" s="1040"/>
      <c r="K137" s="1040"/>
      <c r="L137" s="1040"/>
      <c r="M137" s="1040"/>
      <c r="N137" s="1040"/>
    </row>
    <row r="138" spans="1:14" ht="14.25" customHeight="1">
      <c r="A138" s="997" t="s">
        <v>57</v>
      </c>
      <c r="B138" s="967" t="s">
        <v>58</v>
      </c>
      <c r="C138" s="1039" t="s">
        <v>96</v>
      </c>
      <c r="D138" s="1039"/>
      <c r="E138" s="1039"/>
      <c r="F138" s="1039"/>
      <c r="G138" s="1039"/>
      <c r="H138" s="1039"/>
      <c r="I138" s="1039"/>
      <c r="J138" s="1039"/>
      <c r="K138" s="1039"/>
      <c r="L138" s="1039"/>
      <c r="M138" s="1039"/>
      <c r="N138" s="1039"/>
    </row>
    <row r="139" spans="1:14" ht="30" customHeight="1">
      <c r="A139" s="997"/>
      <c r="B139" s="967"/>
      <c r="C139" s="967" t="s">
        <v>331</v>
      </c>
      <c r="D139" s="967"/>
      <c r="E139" s="967" t="s">
        <v>332</v>
      </c>
      <c r="F139" s="967"/>
      <c r="G139" s="967" t="s">
        <v>333</v>
      </c>
      <c r="H139" s="967"/>
      <c r="I139" s="967" t="s">
        <v>334</v>
      </c>
      <c r="J139" s="967"/>
      <c r="K139" s="967" t="s">
        <v>335</v>
      </c>
      <c r="L139" s="967"/>
      <c r="M139" s="968" t="s">
        <v>336</v>
      </c>
      <c r="N139" s="968"/>
    </row>
    <row r="140" spans="1:14" ht="15.75" customHeight="1">
      <c r="A140" s="997"/>
      <c r="B140" s="999" t="s">
        <v>59</v>
      </c>
      <c r="C140" s="999"/>
      <c r="D140" s="427" t="s">
        <v>99</v>
      </c>
      <c r="E140" s="143" t="s">
        <v>59</v>
      </c>
      <c r="F140" s="610" t="s">
        <v>99</v>
      </c>
      <c r="G140" s="335" t="s">
        <v>59</v>
      </c>
      <c r="H140" s="610" t="s">
        <v>99</v>
      </c>
      <c r="I140" s="634" t="s">
        <v>59</v>
      </c>
      <c r="J140" s="611" t="s">
        <v>99</v>
      </c>
      <c r="K140" s="634" t="s">
        <v>59</v>
      </c>
      <c r="L140" s="427" t="s">
        <v>99</v>
      </c>
      <c r="M140" s="612" t="s">
        <v>59</v>
      </c>
      <c r="N140" s="613" t="s">
        <v>99</v>
      </c>
    </row>
    <row r="141" spans="1:14" ht="14.25" customHeight="1">
      <c r="A141" s="429" t="s">
        <v>60</v>
      </c>
      <c r="B141" s="614">
        <v>99803</v>
      </c>
      <c r="C141" s="615">
        <v>4661</v>
      </c>
      <c r="D141" s="616">
        <v>4.6702002945803196</v>
      </c>
      <c r="E141" s="615">
        <v>66629</v>
      </c>
      <c r="F141" s="616">
        <v>66.760518220895193</v>
      </c>
      <c r="G141" s="615">
        <v>8524</v>
      </c>
      <c r="H141" s="616">
        <v>8.5408254260894001</v>
      </c>
      <c r="I141" s="615">
        <v>7625</v>
      </c>
      <c r="J141" s="616">
        <v>7.6400509002735397</v>
      </c>
      <c r="K141" s="615">
        <v>9319</v>
      </c>
      <c r="L141" s="616">
        <v>9.3373946674949693</v>
      </c>
      <c r="M141" s="615">
        <v>3045</v>
      </c>
      <c r="N141" s="617">
        <v>3.0510104906666098</v>
      </c>
    </row>
    <row r="142" spans="1:14" ht="14.25" customHeight="1">
      <c r="A142" s="435" t="s">
        <v>61</v>
      </c>
      <c r="B142" s="618">
        <v>100886</v>
      </c>
      <c r="C142" s="155">
        <v>4256</v>
      </c>
      <c r="D142" s="619">
        <v>4.21862300021807</v>
      </c>
      <c r="E142" s="155">
        <v>48829</v>
      </c>
      <c r="F142" s="619">
        <v>48.400174454334604</v>
      </c>
      <c r="G142" s="155">
        <v>36506</v>
      </c>
      <c r="H142" s="619">
        <v>36.185397379220099</v>
      </c>
      <c r="I142" s="155">
        <v>3539</v>
      </c>
      <c r="J142" s="619">
        <v>3.5079198303035102</v>
      </c>
      <c r="K142" s="155">
        <v>6682</v>
      </c>
      <c r="L142" s="619">
        <v>6.6233174077671801</v>
      </c>
      <c r="M142" s="155">
        <v>1074</v>
      </c>
      <c r="N142" s="620">
        <v>1.0645679281565299</v>
      </c>
    </row>
    <row r="143" spans="1:14" ht="14.25" customHeight="1">
      <c r="A143" s="439" t="s">
        <v>62</v>
      </c>
      <c r="B143" s="621">
        <v>35076</v>
      </c>
      <c r="C143" s="149">
        <v>2099</v>
      </c>
      <c r="D143" s="622">
        <v>5.9841487056676899</v>
      </c>
      <c r="E143" s="149">
        <v>24144</v>
      </c>
      <c r="F143" s="622">
        <v>68.833390352377705</v>
      </c>
      <c r="G143" s="149">
        <v>966</v>
      </c>
      <c r="H143" s="622">
        <v>2.7540198426274398</v>
      </c>
      <c r="I143" s="149">
        <v>2078</v>
      </c>
      <c r="J143" s="622">
        <v>5.9242787090888402</v>
      </c>
      <c r="K143" s="149">
        <v>4891</v>
      </c>
      <c r="L143" s="622">
        <v>13.9440072984377</v>
      </c>
      <c r="M143" s="149">
        <v>898</v>
      </c>
      <c r="N143" s="624">
        <v>2.5601550918006599</v>
      </c>
    </row>
    <row r="144" spans="1:14" ht="14.25" customHeight="1">
      <c r="A144" s="435" t="s">
        <v>63</v>
      </c>
      <c r="B144" s="618">
        <v>19178</v>
      </c>
      <c r="C144" s="155">
        <v>542</v>
      </c>
      <c r="D144" s="619">
        <v>2.8261549692355801</v>
      </c>
      <c r="E144" s="155">
        <v>16600</v>
      </c>
      <c r="F144" s="619">
        <v>86.557513817916401</v>
      </c>
      <c r="G144" s="155">
        <v>160</v>
      </c>
      <c r="H144" s="619">
        <v>0.83428928981124195</v>
      </c>
      <c r="I144" s="155">
        <v>570</v>
      </c>
      <c r="J144" s="619">
        <v>2.9721555949525502</v>
      </c>
      <c r="K144" s="155">
        <v>1093</v>
      </c>
      <c r="L144" s="619">
        <v>5.6992387110230496</v>
      </c>
      <c r="M144" s="155">
        <v>213</v>
      </c>
      <c r="N144" s="620">
        <v>1.1106476170612201</v>
      </c>
    </row>
    <row r="145" spans="1:14" ht="14.25" customHeight="1">
      <c r="A145" s="439" t="s">
        <v>64</v>
      </c>
      <c r="B145" s="621">
        <v>5843</v>
      </c>
      <c r="C145" s="149">
        <v>354</v>
      </c>
      <c r="D145" s="622">
        <v>6.0585315762450804</v>
      </c>
      <c r="E145" s="149">
        <v>3793</v>
      </c>
      <c r="F145" s="622">
        <v>64.915283244908395</v>
      </c>
      <c r="G145" s="149">
        <v>906</v>
      </c>
      <c r="H145" s="622">
        <v>15.5057333561527</v>
      </c>
      <c r="I145" s="149">
        <v>279</v>
      </c>
      <c r="J145" s="622">
        <v>4.7749443778880698</v>
      </c>
      <c r="K145" s="149">
        <v>222</v>
      </c>
      <c r="L145" s="622">
        <v>3.7994181071367499</v>
      </c>
      <c r="M145" s="149">
        <v>289</v>
      </c>
      <c r="N145" s="624">
        <v>4.9460893376690098</v>
      </c>
    </row>
    <row r="146" spans="1:14" ht="14.25" customHeight="1">
      <c r="A146" s="435" t="s">
        <v>65</v>
      </c>
      <c r="B146" s="618">
        <v>17982</v>
      </c>
      <c r="C146" s="155" t="s">
        <v>104</v>
      </c>
      <c r="D146" s="619" t="s">
        <v>104</v>
      </c>
      <c r="E146" s="155" t="s">
        <v>104</v>
      </c>
      <c r="F146" s="619" t="s">
        <v>104</v>
      </c>
      <c r="G146" s="155" t="s">
        <v>104</v>
      </c>
      <c r="H146" s="619" t="s">
        <v>104</v>
      </c>
      <c r="I146" s="155" t="s">
        <v>104</v>
      </c>
      <c r="J146" s="619" t="s">
        <v>104</v>
      </c>
      <c r="K146" s="155" t="s">
        <v>104</v>
      </c>
      <c r="L146" s="619" t="s">
        <v>104</v>
      </c>
      <c r="M146" s="155" t="s">
        <v>104</v>
      </c>
      <c r="N146" s="620" t="s">
        <v>104</v>
      </c>
    </row>
    <row r="147" spans="1:14" ht="14.25" customHeight="1">
      <c r="A147" s="439" t="s">
        <v>66</v>
      </c>
      <c r="B147" s="621">
        <v>53738</v>
      </c>
      <c r="C147" s="149">
        <v>4873</v>
      </c>
      <c r="D147" s="622">
        <v>9.0680710112025</v>
      </c>
      <c r="E147" s="149">
        <v>36727</v>
      </c>
      <c r="F147" s="622">
        <v>68.344560646097705</v>
      </c>
      <c r="G147" s="149">
        <v>2011</v>
      </c>
      <c r="H147" s="622">
        <v>3.7422308236257402</v>
      </c>
      <c r="I147" s="149">
        <v>2819</v>
      </c>
      <c r="J147" s="622">
        <v>5.2458223231233001</v>
      </c>
      <c r="K147" s="149">
        <v>5361</v>
      </c>
      <c r="L147" s="622">
        <v>9.9761807287208306</v>
      </c>
      <c r="M147" s="149">
        <v>1947</v>
      </c>
      <c r="N147" s="624">
        <v>3.6231344672298902</v>
      </c>
    </row>
    <row r="148" spans="1:14" ht="14.25" customHeight="1">
      <c r="A148" s="435" t="s">
        <v>67</v>
      </c>
      <c r="B148" s="618">
        <v>11288</v>
      </c>
      <c r="C148" s="155" t="s">
        <v>104</v>
      </c>
      <c r="D148" s="619" t="s">
        <v>104</v>
      </c>
      <c r="E148" s="155" t="s">
        <v>104</v>
      </c>
      <c r="F148" s="619" t="s">
        <v>104</v>
      </c>
      <c r="G148" s="155" t="s">
        <v>104</v>
      </c>
      <c r="H148" s="619" t="s">
        <v>104</v>
      </c>
      <c r="I148" s="155" t="s">
        <v>104</v>
      </c>
      <c r="J148" s="619" t="s">
        <v>104</v>
      </c>
      <c r="K148" s="155" t="s">
        <v>104</v>
      </c>
      <c r="L148" s="619" t="s">
        <v>104</v>
      </c>
      <c r="M148" s="155" t="s">
        <v>104</v>
      </c>
      <c r="N148" s="620" t="s">
        <v>104</v>
      </c>
    </row>
    <row r="149" spans="1:14" ht="14.25" customHeight="1">
      <c r="A149" s="439" t="s">
        <v>68</v>
      </c>
      <c r="B149" s="621">
        <v>61661</v>
      </c>
      <c r="C149" s="149">
        <v>2256</v>
      </c>
      <c r="D149" s="622">
        <v>3.6587145845834499</v>
      </c>
      <c r="E149" s="149">
        <v>42526</v>
      </c>
      <c r="F149" s="622">
        <v>68.967418627657693</v>
      </c>
      <c r="G149" s="149">
        <v>12491</v>
      </c>
      <c r="H149" s="622">
        <v>20.2575371790921</v>
      </c>
      <c r="I149" s="149">
        <v>1968</v>
      </c>
      <c r="J149" s="622">
        <v>3.19164463761535</v>
      </c>
      <c r="K149" s="149">
        <v>1099</v>
      </c>
      <c r="L149" s="622">
        <v>1.78232594346508</v>
      </c>
      <c r="M149" s="149">
        <v>1321</v>
      </c>
      <c r="N149" s="624">
        <v>2.1423590275863198</v>
      </c>
    </row>
    <row r="150" spans="1:14" ht="14.25" customHeight="1">
      <c r="A150" s="435" t="s">
        <v>69</v>
      </c>
      <c r="B150" s="618">
        <v>130477</v>
      </c>
      <c r="C150" s="155">
        <v>7137</v>
      </c>
      <c r="D150" s="619">
        <v>5.4699295661304301</v>
      </c>
      <c r="E150" s="155">
        <v>92581</v>
      </c>
      <c r="F150" s="619">
        <v>70.9558006391931</v>
      </c>
      <c r="G150" s="155">
        <v>13433</v>
      </c>
      <c r="H150" s="619">
        <v>10.295301087547999</v>
      </c>
      <c r="I150" s="155">
        <v>4918</v>
      </c>
      <c r="J150" s="619">
        <v>3.7692466871555901</v>
      </c>
      <c r="K150" s="155">
        <v>9006</v>
      </c>
      <c r="L150" s="619">
        <v>6.9023659342259602</v>
      </c>
      <c r="M150" s="155">
        <v>3402</v>
      </c>
      <c r="N150" s="620">
        <v>2.6073560857469098</v>
      </c>
    </row>
    <row r="151" spans="1:14" ht="14.25" customHeight="1">
      <c r="A151" s="439" t="s">
        <v>70</v>
      </c>
      <c r="B151" s="621">
        <v>33813</v>
      </c>
      <c r="C151" s="149">
        <v>1462</v>
      </c>
      <c r="D151" s="622">
        <v>4.3237807943690303</v>
      </c>
      <c r="E151" s="149">
        <v>24751</v>
      </c>
      <c r="F151" s="622">
        <v>73.199656936681194</v>
      </c>
      <c r="G151" s="149">
        <v>2784</v>
      </c>
      <c r="H151" s="622">
        <v>8.2335196522047696</v>
      </c>
      <c r="I151" s="149">
        <v>1590</v>
      </c>
      <c r="J151" s="622">
        <v>4.7023334220566104</v>
      </c>
      <c r="K151" s="149">
        <v>2183</v>
      </c>
      <c r="L151" s="622">
        <v>6.4560967675154499</v>
      </c>
      <c r="M151" s="149">
        <v>1043</v>
      </c>
      <c r="N151" s="624">
        <v>3.08461242717298</v>
      </c>
    </row>
    <row r="152" spans="1:14" ht="14.25" customHeight="1">
      <c r="A152" s="435" t="s">
        <v>71</v>
      </c>
      <c r="B152" s="618">
        <v>6927</v>
      </c>
      <c r="C152" s="155" t="s">
        <v>104</v>
      </c>
      <c r="D152" s="619" t="s">
        <v>104</v>
      </c>
      <c r="E152" s="155" t="s">
        <v>104</v>
      </c>
      <c r="F152" s="619" t="s">
        <v>104</v>
      </c>
      <c r="G152" s="155" t="s">
        <v>104</v>
      </c>
      <c r="H152" s="619" t="s">
        <v>104</v>
      </c>
      <c r="I152" s="155" t="s">
        <v>104</v>
      </c>
      <c r="J152" s="619" t="s">
        <v>104</v>
      </c>
      <c r="K152" s="155" t="s">
        <v>104</v>
      </c>
      <c r="L152" s="619" t="s">
        <v>104</v>
      </c>
      <c r="M152" s="155" t="s">
        <v>104</v>
      </c>
      <c r="N152" s="620" t="s">
        <v>104</v>
      </c>
    </row>
    <row r="153" spans="1:14" ht="14.25" customHeight="1">
      <c r="A153" s="439" t="s">
        <v>72</v>
      </c>
      <c r="B153" s="621">
        <v>30774</v>
      </c>
      <c r="C153" s="149">
        <v>3283</v>
      </c>
      <c r="D153" s="622">
        <v>10.668096445051001</v>
      </c>
      <c r="E153" s="149">
        <v>24361</v>
      </c>
      <c r="F153" s="622">
        <v>79.160980048092497</v>
      </c>
      <c r="G153" s="149">
        <v>635</v>
      </c>
      <c r="H153" s="622">
        <v>2.0634301683239098</v>
      </c>
      <c r="I153" s="149">
        <v>772</v>
      </c>
      <c r="J153" s="622">
        <v>2.5086111652693801</v>
      </c>
      <c r="K153" s="149">
        <v>1303</v>
      </c>
      <c r="L153" s="622">
        <v>4.2340937154741001</v>
      </c>
      <c r="M153" s="149">
        <v>420</v>
      </c>
      <c r="N153" s="624">
        <v>1.3647884577890399</v>
      </c>
    </row>
    <row r="154" spans="1:14" ht="14.25" customHeight="1">
      <c r="A154" s="435" t="s">
        <v>73</v>
      </c>
      <c r="B154" s="618">
        <v>16136</v>
      </c>
      <c r="C154" s="155">
        <v>759</v>
      </c>
      <c r="D154" s="619">
        <v>4.7037679722359904</v>
      </c>
      <c r="E154" s="155">
        <v>13612</v>
      </c>
      <c r="F154" s="619">
        <v>84.357957362419398</v>
      </c>
      <c r="G154" s="155">
        <v>802</v>
      </c>
      <c r="H154" s="619">
        <v>4.9702528507684702</v>
      </c>
      <c r="I154" s="155">
        <v>364</v>
      </c>
      <c r="J154" s="619">
        <v>2.2558254833911802</v>
      </c>
      <c r="K154" s="155">
        <v>427</v>
      </c>
      <c r="L154" s="619">
        <v>2.64625681705503</v>
      </c>
      <c r="M154" s="155">
        <v>172</v>
      </c>
      <c r="N154" s="620">
        <v>1.0659395141299</v>
      </c>
    </row>
    <row r="155" spans="1:14" ht="14.25" customHeight="1">
      <c r="A155" s="439" t="s">
        <v>74</v>
      </c>
      <c r="B155" s="621">
        <v>22071</v>
      </c>
      <c r="C155" s="149">
        <v>1089</v>
      </c>
      <c r="D155" s="622">
        <v>4.9340763898328097</v>
      </c>
      <c r="E155" s="149">
        <v>13899</v>
      </c>
      <c r="F155" s="622">
        <v>62.974038330841402</v>
      </c>
      <c r="G155" s="149">
        <v>5337</v>
      </c>
      <c r="H155" s="622">
        <v>24.181052059263301</v>
      </c>
      <c r="I155" s="149">
        <v>882</v>
      </c>
      <c r="J155" s="622">
        <v>3.99619410085633</v>
      </c>
      <c r="K155" s="149">
        <v>257</v>
      </c>
      <c r="L155" s="622">
        <v>1.1644239046712901</v>
      </c>
      <c r="M155" s="149">
        <v>607</v>
      </c>
      <c r="N155" s="624">
        <v>2.7502152145349101</v>
      </c>
    </row>
    <row r="156" spans="1:14" ht="14.25" customHeight="1">
      <c r="A156" s="435" t="s">
        <v>75</v>
      </c>
      <c r="B156" s="618">
        <v>15895</v>
      </c>
      <c r="C156" s="155" t="s">
        <v>104</v>
      </c>
      <c r="D156" s="619" t="s">
        <v>104</v>
      </c>
      <c r="E156" s="155" t="s">
        <v>104</v>
      </c>
      <c r="F156" s="619" t="s">
        <v>104</v>
      </c>
      <c r="G156" s="155" t="s">
        <v>104</v>
      </c>
      <c r="H156" s="619" t="s">
        <v>104</v>
      </c>
      <c r="I156" s="155" t="s">
        <v>104</v>
      </c>
      <c r="J156" s="619" t="s">
        <v>104</v>
      </c>
      <c r="K156" s="155" t="s">
        <v>104</v>
      </c>
      <c r="L156" s="619" t="s">
        <v>104</v>
      </c>
      <c r="M156" s="155" t="s">
        <v>104</v>
      </c>
      <c r="N156" s="620" t="s">
        <v>104</v>
      </c>
    </row>
    <row r="157" spans="1:14" ht="14.25" customHeight="1">
      <c r="A157" s="448" t="s">
        <v>76</v>
      </c>
      <c r="B157" s="625">
        <v>533201</v>
      </c>
      <c r="C157" s="165">
        <v>27805</v>
      </c>
      <c r="D157" s="626">
        <v>5.2147314052299203</v>
      </c>
      <c r="E157" s="165">
        <v>344653</v>
      </c>
      <c r="F157" s="626">
        <v>64.638475921838094</v>
      </c>
      <c r="G157" s="165">
        <v>86567</v>
      </c>
      <c r="H157" s="626">
        <v>16.2353408939593</v>
      </c>
      <c r="I157" s="165">
        <v>25333</v>
      </c>
      <c r="J157" s="626">
        <v>4.7511163707494903</v>
      </c>
      <c r="K157" s="165">
        <v>35374</v>
      </c>
      <c r="L157" s="626">
        <v>6.6342711285237703</v>
      </c>
      <c r="M157" s="165">
        <v>13469</v>
      </c>
      <c r="N157" s="627">
        <v>2.5260642796994</v>
      </c>
    </row>
    <row r="158" spans="1:14" ht="14.25" customHeight="1">
      <c r="A158" s="452" t="s">
        <v>77</v>
      </c>
      <c r="B158" s="628">
        <v>128347</v>
      </c>
      <c r="C158" s="171">
        <v>8663</v>
      </c>
      <c r="D158" s="629">
        <v>6.7496708142769197</v>
      </c>
      <c r="E158" s="171">
        <v>101824</v>
      </c>
      <c r="F158" s="629">
        <v>79.334927968709806</v>
      </c>
      <c r="G158" s="171">
        <v>3429</v>
      </c>
      <c r="H158" s="629">
        <v>2.6716635371298101</v>
      </c>
      <c r="I158" s="171">
        <v>4253</v>
      </c>
      <c r="J158" s="629">
        <v>3.3136730893593098</v>
      </c>
      <c r="K158" s="171">
        <v>8126</v>
      </c>
      <c r="L158" s="629">
        <v>6.3312738123991998</v>
      </c>
      <c r="M158" s="171">
        <v>2052</v>
      </c>
      <c r="N158" s="630">
        <v>1.59879077812493</v>
      </c>
    </row>
    <row r="159" spans="1:14" ht="14.25" customHeight="1">
      <c r="A159" s="456" t="s">
        <v>78</v>
      </c>
      <c r="B159" s="631">
        <v>661548</v>
      </c>
      <c r="C159" s="177">
        <v>36468</v>
      </c>
      <c r="D159" s="632">
        <v>5.5125251682417602</v>
      </c>
      <c r="E159" s="177">
        <v>446477</v>
      </c>
      <c r="F159" s="632">
        <v>67.489736194501404</v>
      </c>
      <c r="G159" s="177">
        <v>89996</v>
      </c>
      <c r="H159" s="632">
        <v>13.603850363087799</v>
      </c>
      <c r="I159" s="177">
        <v>29586</v>
      </c>
      <c r="J159" s="632">
        <v>4.4722378421520403</v>
      </c>
      <c r="K159" s="177">
        <v>43500</v>
      </c>
      <c r="L159" s="632">
        <v>6.5754865860073703</v>
      </c>
      <c r="M159" s="177">
        <v>15521</v>
      </c>
      <c r="N159" s="633">
        <v>2.3461638460096599</v>
      </c>
    </row>
    <row r="160" spans="1:14" ht="14.25" customHeight="1">
      <c r="A160" s="996" t="s">
        <v>79</v>
      </c>
      <c r="B160" s="996"/>
      <c r="C160" s="996"/>
      <c r="D160" s="996"/>
      <c r="E160" s="996"/>
      <c r="F160" s="996"/>
      <c r="G160" s="996"/>
      <c r="H160" s="996"/>
      <c r="I160" s="996"/>
      <c r="J160" s="996"/>
      <c r="K160" s="996"/>
      <c r="L160" s="996"/>
      <c r="M160" s="996"/>
      <c r="N160" s="996"/>
    </row>
    <row r="161" spans="1:14" ht="22.5" customHeight="1">
      <c r="A161" s="1038" t="s">
        <v>337</v>
      </c>
      <c r="B161" s="1038"/>
      <c r="C161" s="1038"/>
      <c r="D161" s="1038"/>
      <c r="E161" s="1038"/>
      <c r="F161" s="1038"/>
      <c r="G161" s="1038"/>
      <c r="H161" s="1038"/>
      <c r="I161" s="1038"/>
      <c r="J161" s="1038"/>
      <c r="K161" s="1038"/>
      <c r="L161" s="1038"/>
      <c r="M161" s="1038"/>
      <c r="N161" s="1038"/>
    </row>
    <row r="162" spans="1:14" ht="14.25" customHeight="1">
      <c r="A162" s="1001" t="s">
        <v>338</v>
      </c>
      <c r="B162" s="1001"/>
      <c r="C162" s="1001"/>
      <c r="D162" s="1001"/>
      <c r="E162" s="1001"/>
      <c r="F162" s="1001"/>
      <c r="G162" s="1001"/>
      <c r="H162" s="1001"/>
      <c r="I162" s="1001"/>
      <c r="J162" s="1001"/>
      <c r="K162" s="1001"/>
      <c r="L162" s="1001"/>
      <c r="M162" s="1001"/>
      <c r="N162" s="1001"/>
    </row>
    <row r="163" spans="1:14" ht="14.25" customHeight="1">
      <c r="A163" s="1038" t="s">
        <v>339</v>
      </c>
      <c r="B163" s="1038"/>
      <c r="C163" s="1038"/>
      <c r="D163" s="1038"/>
      <c r="E163" s="1038"/>
      <c r="F163" s="1038"/>
      <c r="G163" s="1038"/>
      <c r="H163" s="1038"/>
      <c r="I163" s="1038"/>
      <c r="J163" s="1038"/>
      <c r="K163" s="1038"/>
      <c r="L163" s="1038"/>
      <c r="M163" s="1038"/>
      <c r="N163" s="1038"/>
    </row>
    <row r="164" spans="1:14" ht="14.25" customHeight="1">
      <c r="A164" s="1001" t="s">
        <v>340</v>
      </c>
      <c r="B164" s="1001"/>
      <c r="C164" s="1001"/>
      <c r="D164" s="1001"/>
      <c r="E164" s="1001"/>
      <c r="F164" s="1001"/>
      <c r="G164" s="1001"/>
      <c r="H164" s="1001"/>
      <c r="I164" s="1001"/>
      <c r="J164" s="1001"/>
      <c r="K164" s="1001"/>
      <c r="L164" s="1001"/>
      <c r="M164" s="1001"/>
      <c r="N164" s="1001"/>
    </row>
    <row r="165" spans="1:14" ht="14.25" customHeight="1">
      <c r="A165" s="960" t="s">
        <v>102</v>
      </c>
      <c r="B165" s="960"/>
      <c r="C165" s="960"/>
      <c r="D165" s="960"/>
      <c r="E165" s="960"/>
      <c r="F165" s="960"/>
      <c r="G165" s="960"/>
      <c r="H165" s="960"/>
      <c r="I165" s="960"/>
      <c r="J165" s="960"/>
      <c r="K165" s="960"/>
      <c r="L165" s="960"/>
      <c r="M165" s="960"/>
      <c r="N165" s="960"/>
    </row>
    <row r="166" spans="1:14" ht="26.25" customHeight="1">
      <c r="A166" s="960" t="s">
        <v>88</v>
      </c>
      <c r="B166" s="960"/>
      <c r="C166" s="960"/>
      <c r="D166" s="960"/>
      <c r="E166" s="960"/>
      <c r="F166" s="960"/>
      <c r="G166" s="960"/>
      <c r="H166" s="960"/>
      <c r="I166" s="960"/>
      <c r="J166" s="960"/>
      <c r="K166" s="960"/>
      <c r="L166" s="960"/>
      <c r="M166" s="960"/>
      <c r="N166" s="960"/>
    </row>
    <row r="168" spans="1:14" ht="24" customHeight="1">
      <c r="A168" s="956">
        <v>2020</v>
      </c>
      <c r="B168" s="956"/>
      <c r="C168" s="956"/>
      <c r="D168" s="956"/>
      <c r="E168" s="956"/>
      <c r="F168" s="956"/>
      <c r="G168" s="956"/>
      <c r="H168" s="956"/>
      <c r="I168" s="956"/>
      <c r="J168" s="956"/>
      <c r="K168" s="956"/>
      <c r="L168" s="956"/>
      <c r="M168" s="956"/>
      <c r="N168" s="956"/>
    </row>
    <row r="169" spans="1:14" ht="14.25" customHeight="1">
      <c r="A169" s="128"/>
    </row>
    <row r="170" spans="1:14" ht="14.25" customHeight="1">
      <c r="A170" s="1040" t="s">
        <v>346</v>
      </c>
      <c r="B170" s="1040"/>
      <c r="C170" s="1040"/>
      <c r="D170" s="1040"/>
      <c r="E170" s="1040"/>
      <c r="F170" s="1040"/>
      <c r="G170" s="1040"/>
      <c r="H170" s="1040"/>
      <c r="I170" s="1040"/>
      <c r="J170" s="1040"/>
      <c r="K170" s="1040"/>
      <c r="L170" s="1040"/>
      <c r="M170" s="1040"/>
      <c r="N170" s="1040"/>
    </row>
    <row r="171" spans="1:14" ht="14.25" customHeight="1">
      <c r="A171" s="997" t="s">
        <v>57</v>
      </c>
      <c r="B171" s="967" t="s">
        <v>58</v>
      </c>
      <c r="C171" s="1039" t="s">
        <v>96</v>
      </c>
      <c r="D171" s="1039"/>
      <c r="E171" s="1039"/>
      <c r="F171" s="1039"/>
      <c r="G171" s="1039"/>
      <c r="H171" s="1039"/>
      <c r="I171" s="1039"/>
      <c r="J171" s="1039"/>
      <c r="K171" s="1039"/>
      <c r="L171" s="1039"/>
      <c r="M171" s="1039"/>
      <c r="N171" s="1039"/>
    </row>
    <row r="172" spans="1:14" ht="30" customHeight="1">
      <c r="A172" s="997"/>
      <c r="B172" s="967"/>
      <c r="C172" s="967" t="s">
        <v>331</v>
      </c>
      <c r="D172" s="967"/>
      <c r="E172" s="967" t="s">
        <v>332</v>
      </c>
      <c r="F172" s="967"/>
      <c r="G172" s="967" t="s">
        <v>333</v>
      </c>
      <c r="H172" s="967"/>
      <c r="I172" s="967" t="s">
        <v>334</v>
      </c>
      <c r="J172" s="967"/>
      <c r="K172" s="967" t="s">
        <v>335</v>
      </c>
      <c r="L172" s="967"/>
      <c r="M172" s="968" t="s">
        <v>336</v>
      </c>
      <c r="N172" s="968"/>
    </row>
    <row r="173" spans="1:14" ht="15.75" customHeight="1">
      <c r="A173" s="997"/>
      <c r="B173" s="999" t="s">
        <v>59</v>
      </c>
      <c r="C173" s="999"/>
      <c r="D173" s="427" t="s">
        <v>99</v>
      </c>
      <c r="E173" s="143" t="s">
        <v>59</v>
      </c>
      <c r="F173" s="610" t="s">
        <v>99</v>
      </c>
      <c r="G173" s="143" t="s">
        <v>59</v>
      </c>
      <c r="H173" s="611" t="s">
        <v>99</v>
      </c>
      <c r="I173" s="612" t="s">
        <v>59</v>
      </c>
      <c r="J173" s="427" t="s">
        <v>99</v>
      </c>
      <c r="K173" s="612" t="s">
        <v>59</v>
      </c>
      <c r="L173" s="610" t="s">
        <v>99</v>
      </c>
      <c r="M173" s="634" t="s">
        <v>59</v>
      </c>
      <c r="N173" s="613" t="s">
        <v>99</v>
      </c>
    </row>
    <row r="174" spans="1:14" ht="14.25" customHeight="1">
      <c r="A174" s="429" t="s">
        <v>60</v>
      </c>
      <c r="B174" s="430">
        <v>96434</v>
      </c>
      <c r="C174" s="431">
        <v>4581</v>
      </c>
      <c r="D174" s="635">
        <v>4.7503992367837098</v>
      </c>
      <c r="E174" s="431">
        <v>65458</v>
      </c>
      <c r="F174" s="635">
        <v>67.878549059460397</v>
      </c>
      <c r="G174" s="431">
        <v>8523</v>
      </c>
      <c r="H174" s="635">
        <v>8.8381691104797095</v>
      </c>
      <c r="I174" s="431">
        <v>6914</v>
      </c>
      <c r="J174" s="635">
        <v>7.1696704481821802</v>
      </c>
      <c r="K174" s="431">
        <v>8362</v>
      </c>
      <c r="L174" s="635">
        <v>8.6712155463840599</v>
      </c>
      <c r="M174" s="431">
        <v>2596</v>
      </c>
      <c r="N174" s="636">
        <v>2.6919965987099999</v>
      </c>
    </row>
    <row r="175" spans="1:14" ht="14.25" customHeight="1">
      <c r="A175" s="435" t="s">
        <v>61</v>
      </c>
      <c r="B175" s="436">
        <v>97317</v>
      </c>
      <c r="C175" s="437">
        <v>4149</v>
      </c>
      <c r="D175" s="637">
        <v>4.2633866642004996</v>
      </c>
      <c r="E175" s="437">
        <v>47246</v>
      </c>
      <c r="F175" s="637">
        <v>48.5485578059332</v>
      </c>
      <c r="G175" s="437">
        <v>35569</v>
      </c>
      <c r="H175" s="637">
        <v>36.549626478415902</v>
      </c>
      <c r="I175" s="437">
        <v>3072</v>
      </c>
      <c r="J175" s="637">
        <v>3.1566941027775202</v>
      </c>
      <c r="K175" s="437">
        <v>6345</v>
      </c>
      <c r="L175" s="637">
        <v>6.5199297142328696</v>
      </c>
      <c r="M175" s="437">
        <v>936</v>
      </c>
      <c r="N175" s="638">
        <v>0.96180523444002597</v>
      </c>
    </row>
    <row r="176" spans="1:14" ht="14.25" customHeight="1">
      <c r="A176" s="439" t="s">
        <v>62</v>
      </c>
      <c r="B176" s="440">
        <v>34098</v>
      </c>
      <c r="C176" s="441">
        <v>1970</v>
      </c>
      <c r="D176" s="639">
        <v>5.7774649539562404</v>
      </c>
      <c r="E176" s="441">
        <v>23828</v>
      </c>
      <c r="F176" s="639">
        <v>69.880931432928605</v>
      </c>
      <c r="G176" s="441">
        <v>980</v>
      </c>
      <c r="H176" s="639">
        <v>2.8740688603437201</v>
      </c>
      <c r="I176" s="441">
        <v>2036</v>
      </c>
      <c r="J176" s="639">
        <v>5.9710246935304099</v>
      </c>
      <c r="K176" s="441">
        <v>4488</v>
      </c>
      <c r="L176" s="639">
        <v>13.162062291043499</v>
      </c>
      <c r="M176" s="441">
        <v>796</v>
      </c>
      <c r="N176" s="640">
        <v>2.33444776819755</v>
      </c>
    </row>
    <row r="177" spans="1:14" ht="14.25" customHeight="1">
      <c r="A177" s="435" t="s">
        <v>63</v>
      </c>
      <c r="B177" s="436">
        <v>18500</v>
      </c>
      <c r="C177" s="437">
        <v>548</v>
      </c>
      <c r="D177" s="637">
        <v>2.9621621621621599</v>
      </c>
      <c r="E177" s="437">
        <v>16061</v>
      </c>
      <c r="F177" s="637">
        <v>86.816216216216205</v>
      </c>
      <c r="G177" s="437">
        <v>155</v>
      </c>
      <c r="H177" s="637">
        <v>0.83783783783783805</v>
      </c>
      <c r="I177" s="437">
        <v>562</v>
      </c>
      <c r="J177" s="637">
        <v>3.0378378378378401</v>
      </c>
      <c r="K177" s="437">
        <v>1006</v>
      </c>
      <c r="L177" s="637">
        <v>5.43783783783784</v>
      </c>
      <c r="M177" s="437">
        <v>168</v>
      </c>
      <c r="N177" s="638">
        <v>0.90810810810810805</v>
      </c>
    </row>
    <row r="178" spans="1:14" ht="14.25" customHeight="1">
      <c r="A178" s="439" t="s">
        <v>64</v>
      </c>
      <c r="B178" s="440">
        <v>5714</v>
      </c>
      <c r="C178" s="441">
        <v>391</v>
      </c>
      <c r="D178" s="639">
        <v>6.8428421421071102</v>
      </c>
      <c r="E178" s="441">
        <v>3805</v>
      </c>
      <c r="F178" s="639">
        <v>66.590829541477106</v>
      </c>
      <c r="G178" s="441">
        <v>826</v>
      </c>
      <c r="H178" s="639">
        <v>14.455722786139299</v>
      </c>
      <c r="I178" s="441">
        <v>250</v>
      </c>
      <c r="J178" s="639">
        <v>4.3752187609380497</v>
      </c>
      <c r="K178" s="441">
        <v>182</v>
      </c>
      <c r="L178" s="639">
        <v>3.1851592579629</v>
      </c>
      <c r="M178" s="441">
        <v>260</v>
      </c>
      <c r="N178" s="640">
        <v>4.5502275113755699</v>
      </c>
    </row>
    <row r="179" spans="1:14" ht="14.25" customHeight="1">
      <c r="A179" s="435" t="s">
        <v>65</v>
      </c>
      <c r="B179" s="436">
        <v>17629</v>
      </c>
      <c r="C179" s="437">
        <v>1402</v>
      </c>
      <c r="D179" s="637">
        <v>7.9528050371546897</v>
      </c>
      <c r="E179" s="437">
        <v>9941</v>
      </c>
      <c r="F179" s="637">
        <v>56.390039140053297</v>
      </c>
      <c r="G179" s="437">
        <v>3339</v>
      </c>
      <c r="H179" s="637">
        <v>18.940382324578799</v>
      </c>
      <c r="I179" s="437">
        <v>1484</v>
      </c>
      <c r="J179" s="637">
        <v>8.4179476998128102</v>
      </c>
      <c r="K179" s="437">
        <v>741</v>
      </c>
      <c r="L179" s="637">
        <v>4.2033013784105702</v>
      </c>
      <c r="M179" s="437">
        <v>722</v>
      </c>
      <c r="N179" s="638">
        <v>4.0955244199897898</v>
      </c>
    </row>
    <row r="180" spans="1:14" ht="14.25" customHeight="1">
      <c r="A180" s="439" t="s">
        <v>66</v>
      </c>
      <c r="B180" s="440">
        <v>51302</v>
      </c>
      <c r="C180" s="441">
        <v>5152</v>
      </c>
      <c r="D180" s="639">
        <v>10.042493470040201</v>
      </c>
      <c r="E180" s="441">
        <v>35093</v>
      </c>
      <c r="F180" s="639">
        <v>68.404740555923794</v>
      </c>
      <c r="G180" s="441">
        <v>1988</v>
      </c>
      <c r="H180" s="639">
        <v>3.87509258898289</v>
      </c>
      <c r="I180" s="441">
        <v>2973</v>
      </c>
      <c r="J180" s="639">
        <v>5.7950957077696801</v>
      </c>
      <c r="K180" s="441">
        <v>4388</v>
      </c>
      <c r="L180" s="639">
        <v>8.5532727768897896</v>
      </c>
      <c r="M180" s="441">
        <v>1708</v>
      </c>
      <c r="N180" s="640">
        <v>3.3293049003937498</v>
      </c>
    </row>
    <row r="181" spans="1:14" ht="14.25" customHeight="1">
      <c r="A181" s="435" t="s">
        <v>67</v>
      </c>
      <c r="B181" s="436">
        <v>11206</v>
      </c>
      <c r="C181" s="437">
        <v>492</v>
      </c>
      <c r="D181" s="637">
        <v>4.3905050865607702</v>
      </c>
      <c r="E181" s="437">
        <v>9538</v>
      </c>
      <c r="F181" s="637">
        <v>85.115116901659803</v>
      </c>
      <c r="G181" s="437">
        <v>413</v>
      </c>
      <c r="H181" s="637">
        <v>3.6855256112796702</v>
      </c>
      <c r="I181" s="437">
        <v>256</v>
      </c>
      <c r="J181" s="637">
        <v>2.28449045154382</v>
      </c>
      <c r="K181" s="437">
        <v>322</v>
      </c>
      <c r="L181" s="637">
        <v>2.8734606460824601</v>
      </c>
      <c r="M181" s="437">
        <v>185</v>
      </c>
      <c r="N181" s="638">
        <v>1.65090130287346</v>
      </c>
    </row>
    <row r="182" spans="1:14" ht="14.25" customHeight="1">
      <c r="A182" s="439" t="s">
        <v>68</v>
      </c>
      <c r="B182" s="440">
        <v>58547</v>
      </c>
      <c r="C182" s="441">
        <v>2226</v>
      </c>
      <c r="D182" s="639">
        <v>3.8020735477479599</v>
      </c>
      <c r="E182" s="441">
        <v>40890</v>
      </c>
      <c r="F182" s="639">
        <v>69.8413240644269</v>
      </c>
      <c r="G182" s="441">
        <v>11375</v>
      </c>
      <c r="H182" s="639">
        <v>19.428834953114599</v>
      </c>
      <c r="I182" s="441">
        <v>1885</v>
      </c>
      <c r="J182" s="639">
        <v>3.2196355065161302</v>
      </c>
      <c r="K182" s="441">
        <v>776</v>
      </c>
      <c r="L182" s="639">
        <v>1.32543085042786</v>
      </c>
      <c r="M182" s="441">
        <v>1395</v>
      </c>
      <c r="N182" s="640">
        <v>2.3827010777665798</v>
      </c>
    </row>
    <row r="183" spans="1:14" ht="14.25" customHeight="1">
      <c r="A183" s="435" t="s">
        <v>69</v>
      </c>
      <c r="B183" s="436">
        <v>124265</v>
      </c>
      <c r="C183" s="437">
        <v>6526</v>
      </c>
      <c r="D183" s="637">
        <v>5.2516798776807603</v>
      </c>
      <c r="E183" s="437">
        <v>90209</v>
      </c>
      <c r="F183" s="637">
        <v>72.594053031827102</v>
      </c>
      <c r="G183" s="437">
        <v>12458</v>
      </c>
      <c r="H183" s="637">
        <v>10.0253490524283</v>
      </c>
      <c r="I183" s="437">
        <v>5079</v>
      </c>
      <c r="J183" s="637">
        <v>4.0872329296262002</v>
      </c>
      <c r="K183" s="437">
        <v>6965</v>
      </c>
      <c r="L183" s="637">
        <v>5.6049571480304197</v>
      </c>
      <c r="M183" s="437">
        <v>3028</v>
      </c>
      <c r="N183" s="638">
        <v>2.4367279604071901</v>
      </c>
    </row>
    <row r="184" spans="1:14" ht="14.25" customHeight="1">
      <c r="A184" s="439" t="s">
        <v>70</v>
      </c>
      <c r="B184" s="440">
        <v>32960</v>
      </c>
      <c r="C184" s="441">
        <v>1438</v>
      </c>
      <c r="D184" s="639">
        <v>4.3628640776698999</v>
      </c>
      <c r="E184" s="441">
        <v>24280</v>
      </c>
      <c r="F184" s="639">
        <v>73.665048543689295</v>
      </c>
      <c r="G184" s="441">
        <v>2745</v>
      </c>
      <c r="H184" s="639">
        <v>8.3282766990291304</v>
      </c>
      <c r="I184" s="441">
        <v>1531</v>
      </c>
      <c r="J184" s="639">
        <v>4.6450242718446599</v>
      </c>
      <c r="K184" s="441">
        <v>2023</v>
      </c>
      <c r="L184" s="639">
        <v>6.1377427184466002</v>
      </c>
      <c r="M184" s="441">
        <v>943</v>
      </c>
      <c r="N184" s="640">
        <v>2.8610436893203901</v>
      </c>
    </row>
    <row r="185" spans="1:14" ht="14.25" customHeight="1">
      <c r="A185" s="435" t="s">
        <v>71</v>
      </c>
      <c r="B185" s="436">
        <v>6708</v>
      </c>
      <c r="C185" s="437">
        <v>236</v>
      </c>
      <c r="D185" s="637">
        <v>3.51818723911747</v>
      </c>
      <c r="E185" s="437">
        <v>4717</v>
      </c>
      <c r="F185" s="637">
        <v>70.319022063208095</v>
      </c>
      <c r="G185" s="437">
        <v>1150</v>
      </c>
      <c r="H185" s="637">
        <v>17.143709004174099</v>
      </c>
      <c r="I185" s="437">
        <v>184</v>
      </c>
      <c r="J185" s="637">
        <v>2.7429934406678602</v>
      </c>
      <c r="K185" s="437">
        <v>364</v>
      </c>
      <c r="L185" s="637">
        <v>5.4263565891472902</v>
      </c>
      <c r="M185" s="437">
        <v>57</v>
      </c>
      <c r="N185" s="638">
        <v>0.84973166368515196</v>
      </c>
    </row>
    <row r="186" spans="1:14" ht="14.25" customHeight="1">
      <c r="A186" s="439" t="s">
        <v>72</v>
      </c>
      <c r="B186" s="440">
        <v>30191</v>
      </c>
      <c r="C186" s="441">
        <v>3135</v>
      </c>
      <c r="D186" s="639">
        <v>10.383889238514801</v>
      </c>
      <c r="E186" s="441">
        <v>24197</v>
      </c>
      <c r="F186" s="639">
        <v>80.146401245404306</v>
      </c>
      <c r="G186" s="441">
        <v>635</v>
      </c>
      <c r="H186" s="639">
        <v>2.1032758106720499</v>
      </c>
      <c r="I186" s="441">
        <v>788</v>
      </c>
      <c r="J186" s="639">
        <v>2.6100493524560302</v>
      </c>
      <c r="K186" s="441">
        <v>1021</v>
      </c>
      <c r="L186" s="639">
        <v>3.3818025239309701</v>
      </c>
      <c r="M186" s="441">
        <v>415</v>
      </c>
      <c r="N186" s="640">
        <v>1.3745818290218901</v>
      </c>
    </row>
    <row r="187" spans="1:14" ht="14.25" customHeight="1">
      <c r="A187" s="435" t="s">
        <v>73</v>
      </c>
      <c r="B187" s="436">
        <v>16111</v>
      </c>
      <c r="C187" s="437">
        <v>729</v>
      </c>
      <c r="D187" s="637">
        <v>4.5248587921296002</v>
      </c>
      <c r="E187" s="437">
        <v>13706</v>
      </c>
      <c r="F187" s="637">
        <v>85.072310843523098</v>
      </c>
      <c r="G187" s="437">
        <v>760</v>
      </c>
      <c r="H187" s="637">
        <v>4.71727391223388</v>
      </c>
      <c r="I187" s="437">
        <v>366</v>
      </c>
      <c r="J187" s="637">
        <v>2.2717398051020998</v>
      </c>
      <c r="K187" s="437">
        <v>362</v>
      </c>
      <c r="L187" s="637">
        <v>2.2469120476692899</v>
      </c>
      <c r="M187" s="437">
        <v>188</v>
      </c>
      <c r="N187" s="638">
        <v>1.1669045993420599</v>
      </c>
    </row>
    <row r="188" spans="1:14" ht="14.25" customHeight="1">
      <c r="A188" s="439" t="s">
        <v>74</v>
      </c>
      <c r="B188" s="440">
        <v>21039</v>
      </c>
      <c r="C188" s="441">
        <v>1097</v>
      </c>
      <c r="D188" s="639">
        <v>5.2141261466799804</v>
      </c>
      <c r="E188" s="441">
        <v>13157</v>
      </c>
      <c r="F188" s="639">
        <v>62.536242216835397</v>
      </c>
      <c r="G188" s="441">
        <v>5087</v>
      </c>
      <c r="H188" s="639">
        <v>24.178905841532401</v>
      </c>
      <c r="I188" s="441">
        <v>891</v>
      </c>
      <c r="J188" s="639">
        <v>4.2349921574219298</v>
      </c>
      <c r="K188" s="441">
        <v>202</v>
      </c>
      <c r="L188" s="639">
        <v>0.96012167878701504</v>
      </c>
      <c r="M188" s="441">
        <v>605</v>
      </c>
      <c r="N188" s="640">
        <v>2.8756119587432898</v>
      </c>
    </row>
    <row r="189" spans="1:14" ht="14.25" customHeight="1">
      <c r="A189" s="435" t="s">
        <v>75</v>
      </c>
      <c r="B189" s="436">
        <v>15609</v>
      </c>
      <c r="C189" s="437">
        <v>1398</v>
      </c>
      <c r="D189" s="637">
        <v>8.9563713242360201</v>
      </c>
      <c r="E189" s="437">
        <v>13557</v>
      </c>
      <c r="F189" s="637">
        <v>86.853738227945399</v>
      </c>
      <c r="G189" s="437">
        <v>280</v>
      </c>
      <c r="H189" s="637">
        <v>1.7938368889743099</v>
      </c>
      <c r="I189" s="437">
        <v>184</v>
      </c>
      <c r="J189" s="637">
        <v>1.1788070984688299</v>
      </c>
      <c r="K189" s="437">
        <v>39</v>
      </c>
      <c r="L189" s="637">
        <v>0.24985585239284999</v>
      </c>
      <c r="M189" s="437">
        <v>151</v>
      </c>
      <c r="N189" s="638">
        <v>0.96739060798257404</v>
      </c>
    </row>
    <row r="190" spans="1:14" ht="14.25" customHeight="1">
      <c r="A190" s="448" t="s">
        <v>76</v>
      </c>
      <c r="B190" s="449">
        <v>511915</v>
      </c>
      <c r="C190" s="450">
        <v>27198</v>
      </c>
      <c r="D190" s="641">
        <v>5.3129914145903099</v>
      </c>
      <c r="E190" s="450">
        <v>334796</v>
      </c>
      <c r="F190" s="641">
        <v>65.4007012882998</v>
      </c>
      <c r="G190" s="450">
        <v>83060</v>
      </c>
      <c r="H190" s="641">
        <v>16.225349911606401</v>
      </c>
      <c r="I190" s="450">
        <v>24263</v>
      </c>
      <c r="J190" s="641">
        <v>4.7396540441284198</v>
      </c>
      <c r="K190" s="450">
        <v>30348</v>
      </c>
      <c r="L190" s="641">
        <v>5.9283279450690101</v>
      </c>
      <c r="M190" s="450">
        <v>12250</v>
      </c>
      <c r="N190" s="642">
        <v>2.3929753963060301</v>
      </c>
    </row>
    <row r="191" spans="1:14" ht="14.25" customHeight="1">
      <c r="A191" s="452" t="s">
        <v>77</v>
      </c>
      <c r="B191" s="453">
        <v>125715</v>
      </c>
      <c r="C191" s="454">
        <v>8272</v>
      </c>
      <c r="D191" s="643">
        <v>6.5799626138487799</v>
      </c>
      <c r="E191" s="454">
        <v>100887</v>
      </c>
      <c r="F191" s="643">
        <v>80.250566758143407</v>
      </c>
      <c r="G191" s="454">
        <v>3223</v>
      </c>
      <c r="H191" s="643">
        <v>2.5637354333214</v>
      </c>
      <c r="I191" s="454">
        <v>4192</v>
      </c>
      <c r="J191" s="643">
        <v>3.3345265083721101</v>
      </c>
      <c r="K191" s="454">
        <v>7238</v>
      </c>
      <c r="L191" s="643">
        <v>5.7574672871176897</v>
      </c>
      <c r="M191" s="454">
        <v>1903</v>
      </c>
      <c r="N191" s="644">
        <v>1.5137413991966</v>
      </c>
    </row>
    <row r="192" spans="1:14" ht="14.25" customHeight="1">
      <c r="A192" s="456" t="s">
        <v>78</v>
      </c>
      <c r="B192" s="457">
        <v>637630</v>
      </c>
      <c r="C192" s="458">
        <v>35470</v>
      </c>
      <c r="D192" s="645">
        <v>5.5627871963364299</v>
      </c>
      <c r="E192" s="458">
        <v>435683</v>
      </c>
      <c r="F192" s="645">
        <v>68.328497718112402</v>
      </c>
      <c r="G192" s="458">
        <v>86283</v>
      </c>
      <c r="H192" s="645">
        <v>13.531828803538099</v>
      </c>
      <c r="I192" s="458">
        <v>28455</v>
      </c>
      <c r="J192" s="645">
        <v>4.4626193874190401</v>
      </c>
      <c r="K192" s="458">
        <v>37586</v>
      </c>
      <c r="L192" s="645">
        <v>5.8946410927967596</v>
      </c>
      <c r="M192" s="458">
        <v>14153</v>
      </c>
      <c r="N192" s="646">
        <v>2.2196258017972799</v>
      </c>
    </row>
    <row r="193" spans="1:14" ht="14.25" customHeight="1">
      <c r="A193" s="996" t="s">
        <v>79</v>
      </c>
      <c r="B193" s="996"/>
      <c r="C193" s="996"/>
      <c r="D193" s="996"/>
      <c r="E193" s="996"/>
      <c r="F193" s="996"/>
      <c r="G193" s="996"/>
      <c r="H193" s="996"/>
      <c r="I193" s="996"/>
      <c r="J193" s="996"/>
      <c r="K193" s="996"/>
      <c r="L193" s="996"/>
      <c r="M193" s="996"/>
      <c r="N193" s="996"/>
    </row>
    <row r="194" spans="1:14" ht="22.5" customHeight="1">
      <c r="A194" s="1038" t="s">
        <v>337</v>
      </c>
      <c r="B194" s="1038"/>
      <c r="C194" s="1038"/>
      <c r="D194" s="1038"/>
      <c r="E194" s="1038"/>
      <c r="F194" s="1038"/>
      <c r="G194" s="1038"/>
      <c r="H194" s="1038"/>
      <c r="I194" s="1038"/>
      <c r="J194" s="1038"/>
      <c r="K194" s="1038"/>
      <c r="L194" s="1038"/>
      <c r="M194" s="1038"/>
      <c r="N194" s="1038"/>
    </row>
    <row r="195" spans="1:14" ht="14.25" customHeight="1">
      <c r="A195" s="1001" t="s">
        <v>338</v>
      </c>
      <c r="B195" s="1001"/>
      <c r="C195" s="1001"/>
      <c r="D195" s="1001"/>
      <c r="E195" s="1001"/>
      <c r="F195" s="1001"/>
      <c r="G195" s="1001"/>
      <c r="H195" s="1001"/>
      <c r="I195" s="1001"/>
      <c r="J195" s="1001"/>
      <c r="K195" s="1001"/>
      <c r="L195" s="1001"/>
      <c r="M195" s="1001"/>
      <c r="N195" s="1001"/>
    </row>
    <row r="196" spans="1:14" ht="14.25" customHeight="1">
      <c r="A196" s="1038" t="s">
        <v>339</v>
      </c>
      <c r="B196" s="1038"/>
      <c r="C196" s="1038"/>
      <c r="D196" s="1038"/>
      <c r="E196" s="1038"/>
      <c r="F196" s="1038"/>
      <c r="G196" s="1038"/>
      <c r="H196" s="1038"/>
      <c r="I196" s="1038"/>
      <c r="J196" s="1038"/>
      <c r="K196" s="1038"/>
      <c r="L196" s="1038"/>
      <c r="M196" s="1038"/>
      <c r="N196" s="1038"/>
    </row>
    <row r="197" spans="1:14" ht="14.25" customHeight="1">
      <c r="A197" s="1001" t="s">
        <v>340</v>
      </c>
      <c r="B197" s="1001"/>
      <c r="C197" s="1001"/>
      <c r="D197" s="1001"/>
      <c r="E197" s="1001"/>
      <c r="F197" s="1001"/>
      <c r="G197" s="1001"/>
      <c r="H197" s="1001"/>
      <c r="I197" s="1001"/>
      <c r="J197" s="1001"/>
      <c r="K197" s="1001"/>
      <c r="L197" s="1001"/>
      <c r="M197" s="1001"/>
      <c r="N197" s="1001"/>
    </row>
    <row r="198" spans="1:14" ht="28.5" customHeight="1">
      <c r="A198" s="960" t="s">
        <v>90</v>
      </c>
      <c r="B198" s="960"/>
      <c r="C198" s="960"/>
      <c r="D198" s="960"/>
      <c r="E198" s="960"/>
      <c r="F198" s="960"/>
      <c r="G198" s="960"/>
      <c r="H198" s="960"/>
      <c r="I198" s="960"/>
      <c r="J198" s="960"/>
      <c r="K198" s="960"/>
      <c r="L198" s="960"/>
      <c r="M198" s="960"/>
      <c r="N198" s="960"/>
    </row>
    <row r="200" spans="1:14" ht="24" customHeight="1">
      <c r="A200" s="956">
        <v>2019</v>
      </c>
      <c r="B200" s="956"/>
      <c r="C200" s="956"/>
      <c r="D200" s="956"/>
      <c r="E200" s="956"/>
      <c r="F200" s="956"/>
      <c r="G200" s="956"/>
      <c r="H200" s="956"/>
      <c r="I200" s="956"/>
      <c r="J200" s="956"/>
      <c r="K200" s="956"/>
      <c r="L200" s="956"/>
      <c r="M200" s="956"/>
      <c r="N200" s="956"/>
    </row>
    <row r="202" spans="1:14" ht="14.25" customHeight="1">
      <c r="A202" s="1040" t="s">
        <v>347</v>
      </c>
      <c r="B202" s="1040"/>
      <c r="C202" s="1040"/>
      <c r="D202" s="1040"/>
      <c r="E202" s="1040"/>
      <c r="F202" s="1040"/>
      <c r="G202" s="1040"/>
      <c r="H202" s="1040"/>
      <c r="I202" s="1040"/>
      <c r="J202" s="1040"/>
      <c r="K202" s="1040"/>
      <c r="L202" s="1040"/>
      <c r="M202" s="1040"/>
      <c r="N202" s="1040"/>
    </row>
    <row r="203" spans="1:14" ht="14.25" customHeight="1">
      <c r="A203" s="997" t="s">
        <v>57</v>
      </c>
      <c r="B203" s="967" t="s">
        <v>58</v>
      </c>
      <c r="C203" s="1039" t="s">
        <v>96</v>
      </c>
      <c r="D203" s="1039"/>
      <c r="E203" s="1039"/>
      <c r="F203" s="1039"/>
      <c r="G203" s="1039"/>
      <c r="H203" s="1039"/>
      <c r="I203" s="1039"/>
      <c r="J203" s="1039"/>
      <c r="K203" s="1039"/>
      <c r="L203" s="1039"/>
      <c r="M203" s="1039"/>
      <c r="N203" s="1039"/>
    </row>
    <row r="204" spans="1:14" ht="30" customHeight="1">
      <c r="A204" s="997"/>
      <c r="B204" s="967"/>
      <c r="C204" s="967" t="s">
        <v>331</v>
      </c>
      <c r="D204" s="967"/>
      <c r="E204" s="967" t="s">
        <v>332</v>
      </c>
      <c r="F204" s="967"/>
      <c r="G204" s="967" t="s">
        <v>333</v>
      </c>
      <c r="H204" s="967"/>
      <c r="I204" s="967" t="s">
        <v>334</v>
      </c>
      <c r="J204" s="967"/>
      <c r="K204" s="967" t="s">
        <v>335</v>
      </c>
      <c r="L204" s="967"/>
      <c r="M204" s="968" t="s">
        <v>336</v>
      </c>
      <c r="N204" s="968"/>
    </row>
    <row r="205" spans="1:14" ht="15.75" customHeight="1">
      <c r="A205" s="997"/>
      <c r="B205" s="999" t="s">
        <v>59</v>
      </c>
      <c r="C205" s="999"/>
      <c r="D205" s="427" t="s">
        <v>99</v>
      </c>
      <c r="E205" s="143" t="s">
        <v>59</v>
      </c>
      <c r="F205" s="610" t="s">
        <v>99</v>
      </c>
      <c r="G205" s="143" t="s">
        <v>59</v>
      </c>
      <c r="H205" s="611" t="s">
        <v>99</v>
      </c>
      <c r="I205" s="612" t="s">
        <v>59</v>
      </c>
      <c r="J205" s="427" t="s">
        <v>99</v>
      </c>
      <c r="K205" s="612" t="s">
        <v>59</v>
      </c>
      <c r="L205" s="427" t="s">
        <v>99</v>
      </c>
      <c r="M205" s="612" t="s">
        <v>59</v>
      </c>
      <c r="N205" s="613" t="s">
        <v>99</v>
      </c>
    </row>
    <row r="206" spans="1:14" ht="14.25" customHeight="1">
      <c r="A206" s="429" t="s">
        <v>60</v>
      </c>
      <c r="B206" s="430">
        <v>92336</v>
      </c>
      <c r="C206" s="431">
        <v>4410</v>
      </c>
      <c r="D206" s="635">
        <v>4.7760353491595904</v>
      </c>
      <c r="E206" s="431">
        <v>62989</v>
      </c>
      <c r="F206" s="635">
        <v>68.217163403222997</v>
      </c>
      <c r="G206" s="431">
        <v>8366</v>
      </c>
      <c r="H206" s="635">
        <v>9</v>
      </c>
      <c r="I206" s="431">
        <v>6337</v>
      </c>
      <c r="J206" s="635">
        <v>6.8629786865361302</v>
      </c>
      <c r="K206" s="431">
        <v>7673</v>
      </c>
      <c r="L206" s="635">
        <v>8.3098683070525006</v>
      </c>
      <c r="M206" s="431">
        <v>2561</v>
      </c>
      <c r="N206" s="636">
        <v>2.77356610639404</v>
      </c>
    </row>
    <row r="207" spans="1:14" ht="14.25" customHeight="1">
      <c r="A207" s="435" t="s">
        <v>61</v>
      </c>
      <c r="B207" s="436">
        <v>91903</v>
      </c>
      <c r="C207" s="437">
        <v>3907</v>
      </c>
      <c r="D207" s="637">
        <v>4.2512213964723697</v>
      </c>
      <c r="E207" s="437">
        <v>44941</v>
      </c>
      <c r="F207" s="637">
        <v>48.900471148928801</v>
      </c>
      <c r="G207" s="437">
        <v>33656</v>
      </c>
      <c r="H207" s="637">
        <v>36.621220199558202</v>
      </c>
      <c r="I207" s="437">
        <v>2811</v>
      </c>
      <c r="J207" s="637">
        <v>3.0586596737864902</v>
      </c>
      <c r="K207" s="437">
        <v>5791</v>
      </c>
      <c r="L207" s="637">
        <v>6.3012088832791102</v>
      </c>
      <c r="M207" s="437">
        <v>797</v>
      </c>
      <c r="N207" s="638">
        <v>0.86721869797503903</v>
      </c>
    </row>
    <row r="208" spans="1:14" ht="14.25" customHeight="1">
      <c r="A208" s="439" t="s">
        <v>62</v>
      </c>
      <c r="B208" s="440">
        <v>32558</v>
      </c>
      <c r="C208" s="441">
        <v>1858</v>
      </c>
      <c r="D208" s="639">
        <v>5.7067387431660404</v>
      </c>
      <c r="E208" s="441">
        <v>23173</v>
      </c>
      <c r="F208" s="639">
        <v>71.1745193193685</v>
      </c>
      <c r="G208" s="441">
        <v>916</v>
      </c>
      <c r="H208" s="639">
        <v>2.8134406290312701</v>
      </c>
      <c r="I208" s="441">
        <v>1760</v>
      </c>
      <c r="J208" s="639">
        <v>5.4057374531605102</v>
      </c>
      <c r="K208" s="441">
        <v>4065</v>
      </c>
      <c r="L208" s="639">
        <v>12.485410651759899</v>
      </c>
      <c r="M208" s="441">
        <v>786</v>
      </c>
      <c r="N208" s="640">
        <v>2.4141532035137301</v>
      </c>
    </row>
    <row r="209" spans="1:14" ht="14.25" customHeight="1">
      <c r="A209" s="435" t="s">
        <v>63</v>
      </c>
      <c r="B209" s="436">
        <v>17494</v>
      </c>
      <c r="C209" s="437">
        <v>505</v>
      </c>
      <c r="D209" s="637">
        <v>2.8867040128043899</v>
      </c>
      <c r="E209" s="437">
        <v>15341</v>
      </c>
      <c r="F209" s="637">
        <v>87.692923287984399</v>
      </c>
      <c r="G209" s="437">
        <v>140</v>
      </c>
      <c r="H209" s="637">
        <v>0.80027437978735605</v>
      </c>
      <c r="I209" s="437">
        <v>457</v>
      </c>
      <c r="J209" s="637">
        <v>2.61232422544873</v>
      </c>
      <c r="K209" s="437">
        <v>854</v>
      </c>
      <c r="L209" s="637">
        <v>4.8816737167028696</v>
      </c>
      <c r="M209" s="437">
        <v>197</v>
      </c>
      <c r="N209" s="638">
        <v>1.12610037727221</v>
      </c>
    </row>
    <row r="210" spans="1:14" ht="14.25" customHeight="1">
      <c r="A210" s="439" t="s">
        <v>64</v>
      </c>
      <c r="B210" s="440">
        <v>5314</v>
      </c>
      <c r="C210" s="441">
        <v>375</v>
      </c>
      <c r="D210" s="639">
        <v>7.0568310124200204</v>
      </c>
      <c r="E210" s="441">
        <v>3617</v>
      </c>
      <c r="F210" s="639">
        <v>68.065487391795301</v>
      </c>
      <c r="G210" s="441">
        <v>733</v>
      </c>
      <c r="H210" s="639">
        <v>13.793752352277</v>
      </c>
      <c r="I210" s="441">
        <v>218</v>
      </c>
      <c r="J210" s="639">
        <v>4.1023710952201702</v>
      </c>
      <c r="K210" s="441">
        <v>189</v>
      </c>
      <c r="L210" s="639">
        <v>3.5</v>
      </c>
      <c r="M210" s="441">
        <v>182</v>
      </c>
      <c r="N210" s="640">
        <v>3.4249153180278502</v>
      </c>
    </row>
    <row r="211" spans="1:14" ht="14.25" customHeight="1">
      <c r="A211" s="435" t="s">
        <v>65</v>
      </c>
      <c r="B211" s="436">
        <v>16590</v>
      </c>
      <c r="C211" s="437">
        <v>1322</v>
      </c>
      <c r="D211" s="637">
        <v>7.9686558167570798</v>
      </c>
      <c r="E211" s="437">
        <v>9546</v>
      </c>
      <c r="F211" s="637">
        <v>57.540687160940301</v>
      </c>
      <c r="G211" s="437">
        <v>3218</v>
      </c>
      <c r="H211" s="637">
        <v>19.397227245328502</v>
      </c>
      <c r="I211" s="437">
        <v>1188</v>
      </c>
      <c r="J211" s="637">
        <v>7.1609403254972896</v>
      </c>
      <c r="K211" s="437">
        <v>559</v>
      </c>
      <c r="L211" s="637">
        <v>3.3694996986136201</v>
      </c>
      <c r="M211" s="437">
        <v>757</v>
      </c>
      <c r="N211" s="638">
        <v>4.56298975286317</v>
      </c>
    </row>
    <row r="212" spans="1:14" ht="14.25" customHeight="1">
      <c r="A212" s="439" t="s">
        <v>66</v>
      </c>
      <c r="B212" s="440">
        <v>49481</v>
      </c>
      <c r="C212" s="441">
        <v>5034</v>
      </c>
      <c r="D212" s="639">
        <v>10.173601988642099</v>
      </c>
      <c r="E212" s="441">
        <v>33899</v>
      </c>
      <c r="F212" s="639">
        <v>68.509124714536895</v>
      </c>
      <c r="G212" s="441">
        <v>2029</v>
      </c>
      <c r="H212" s="639">
        <v>4.1005638527919803</v>
      </c>
      <c r="I212" s="441">
        <v>2920</v>
      </c>
      <c r="J212" s="639">
        <v>5.9012550271821498</v>
      </c>
      <c r="K212" s="441">
        <v>3939</v>
      </c>
      <c r="L212" s="639">
        <v>7.9606313534488002</v>
      </c>
      <c r="M212" s="441">
        <v>1660</v>
      </c>
      <c r="N212" s="640">
        <v>3.35482306339807</v>
      </c>
    </row>
    <row r="213" spans="1:14" ht="14.25" customHeight="1">
      <c r="A213" s="435" t="s">
        <v>67</v>
      </c>
      <c r="B213" s="436">
        <v>10852</v>
      </c>
      <c r="C213" s="437">
        <v>458</v>
      </c>
      <c r="D213" s="637">
        <v>4.2204201990416497</v>
      </c>
      <c r="E213" s="437">
        <v>9425</v>
      </c>
      <c r="F213" s="637">
        <v>86.850350165867994</v>
      </c>
      <c r="G213" s="437">
        <v>341</v>
      </c>
      <c r="H213" s="637">
        <v>3.1422779211205301</v>
      </c>
      <c r="I213" s="437">
        <v>227</v>
      </c>
      <c r="J213" s="637">
        <v>2.09178031699226</v>
      </c>
      <c r="K213" s="437">
        <v>257</v>
      </c>
      <c r="L213" s="637">
        <v>2.3682270549207498</v>
      </c>
      <c r="M213" s="437">
        <v>144</v>
      </c>
      <c r="N213" s="638">
        <v>1.3269443420567599</v>
      </c>
    </row>
    <row r="214" spans="1:14" ht="14.25" customHeight="1">
      <c r="A214" s="439" t="s">
        <v>68</v>
      </c>
      <c r="B214" s="440">
        <v>55097</v>
      </c>
      <c r="C214" s="441">
        <v>2076</v>
      </c>
      <c r="D214" s="639">
        <v>3.76790024865238</v>
      </c>
      <c r="E214" s="441">
        <v>39041</v>
      </c>
      <c r="F214" s="639">
        <v>70.8586674410585</v>
      </c>
      <c r="G214" s="441">
        <v>10221</v>
      </c>
      <c r="H214" s="639">
        <v>18.600000000000001</v>
      </c>
      <c r="I214" s="441">
        <v>1715</v>
      </c>
      <c r="J214" s="639">
        <v>3.1126921610977001</v>
      </c>
      <c r="K214" s="441">
        <v>609</v>
      </c>
      <c r="L214" s="639">
        <v>1.10532333883878</v>
      </c>
      <c r="M214" s="441">
        <v>1435</v>
      </c>
      <c r="N214" s="640">
        <v>2.60449752255114</v>
      </c>
    </row>
    <row r="215" spans="1:14" ht="14.25" customHeight="1">
      <c r="A215" s="435" t="s">
        <v>69</v>
      </c>
      <c r="B215" s="436">
        <v>119264</v>
      </c>
      <c r="C215" s="437">
        <v>6141</v>
      </c>
      <c r="D215" s="637">
        <v>5.14908103031929</v>
      </c>
      <c r="E215" s="437">
        <v>87680</v>
      </c>
      <c r="F215" s="637">
        <v>73.517574456667603</v>
      </c>
      <c r="G215" s="437">
        <v>11798</v>
      </c>
      <c r="H215" s="637">
        <v>9.8923396833914694</v>
      </c>
      <c r="I215" s="437">
        <v>4660</v>
      </c>
      <c r="J215" s="637">
        <v>3.90729809498256</v>
      </c>
      <c r="K215" s="437">
        <v>6383</v>
      </c>
      <c r="L215" s="637">
        <v>5.3519922189428497</v>
      </c>
      <c r="M215" s="437">
        <v>2602</v>
      </c>
      <c r="N215" s="638">
        <v>2.1817145156962701</v>
      </c>
    </row>
    <row r="216" spans="1:14" ht="14.25" customHeight="1">
      <c r="A216" s="439" t="s">
        <v>70</v>
      </c>
      <c r="B216" s="440">
        <v>31758</v>
      </c>
      <c r="C216" s="441">
        <v>1392</v>
      </c>
      <c r="D216" s="639">
        <v>4.38314755337238</v>
      </c>
      <c r="E216" s="441">
        <v>23509</v>
      </c>
      <c r="F216" s="639">
        <v>74.025442408212101</v>
      </c>
      <c r="G216" s="441">
        <v>2772</v>
      </c>
      <c r="H216" s="639">
        <v>8.72850935197431</v>
      </c>
      <c r="I216" s="441">
        <v>1341</v>
      </c>
      <c r="J216" s="639">
        <v>4.22255809559796</v>
      </c>
      <c r="K216" s="441">
        <v>1802</v>
      </c>
      <c r="L216" s="639">
        <v>5.6741608413628102</v>
      </c>
      <c r="M216" s="441">
        <v>942</v>
      </c>
      <c r="N216" s="640">
        <v>2.9661817494804499</v>
      </c>
    </row>
    <row r="217" spans="1:14" ht="14.25" customHeight="1">
      <c r="A217" s="435" t="s">
        <v>71</v>
      </c>
      <c r="B217" s="436">
        <v>6544</v>
      </c>
      <c r="C217" s="437">
        <v>187</v>
      </c>
      <c r="D217" s="637">
        <v>2.8575794621026902</v>
      </c>
      <c r="E217" s="437">
        <v>4625</v>
      </c>
      <c r="F217" s="637">
        <v>70.675427872860595</v>
      </c>
      <c r="G217" s="437">
        <v>1147</v>
      </c>
      <c r="H217" s="637">
        <v>17.5275061124694</v>
      </c>
      <c r="I217" s="437">
        <v>170</v>
      </c>
      <c r="J217" s="637">
        <v>2.5977995110024499</v>
      </c>
      <c r="K217" s="437">
        <v>354</v>
      </c>
      <c r="L217" s="637">
        <v>5.4095354523227401</v>
      </c>
      <c r="M217" s="437">
        <v>61</v>
      </c>
      <c r="N217" s="638">
        <v>0.93215158924205399</v>
      </c>
    </row>
    <row r="218" spans="1:14" ht="14.25" customHeight="1">
      <c r="A218" s="439" t="s">
        <v>72</v>
      </c>
      <c r="B218" s="440">
        <v>28820</v>
      </c>
      <c r="C218" s="441">
        <v>2873</v>
      </c>
      <c r="D218" s="639">
        <v>9.9687716863289406</v>
      </c>
      <c r="E218" s="441">
        <v>23655</v>
      </c>
      <c r="F218" s="639">
        <v>82.078417765440705</v>
      </c>
      <c r="G218" s="441">
        <v>428</v>
      </c>
      <c r="H218" s="639">
        <v>1.4850798056904899</v>
      </c>
      <c r="I218" s="441">
        <v>685</v>
      </c>
      <c r="J218" s="639">
        <v>2.3768216516308098</v>
      </c>
      <c r="K218" s="441">
        <v>778</v>
      </c>
      <c r="L218" s="639">
        <v>2.6995142262317802</v>
      </c>
      <c r="M218" s="441">
        <v>401</v>
      </c>
      <c r="N218" s="640">
        <v>1.39139486467731</v>
      </c>
    </row>
    <row r="219" spans="1:14" ht="14.25" customHeight="1">
      <c r="A219" s="435" t="s">
        <v>73</v>
      </c>
      <c r="B219" s="436">
        <v>15985</v>
      </c>
      <c r="C219" s="437">
        <v>676</v>
      </c>
      <c r="D219" s="637">
        <v>4.2289646543634696</v>
      </c>
      <c r="E219" s="437">
        <v>13722</v>
      </c>
      <c r="F219" s="637">
        <v>85.842977791679701</v>
      </c>
      <c r="G219" s="437">
        <v>649</v>
      </c>
      <c r="H219" s="637">
        <v>4.0600563027838596</v>
      </c>
      <c r="I219" s="437">
        <v>354</v>
      </c>
      <c r="J219" s="637">
        <v>2.2145761651548299</v>
      </c>
      <c r="K219" s="437">
        <v>398</v>
      </c>
      <c r="L219" s="637">
        <v>2.4898342195808598</v>
      </c>
      <c r="M219" s="437">
        <v>186</v>
      </c>
      <c r="N219" s="638">
        <v>1.16359086643729</v>
      </c>
    </row>
    <row r="220" spans="1:14" ht="14.25" customHeight="1">
      <c r="A220" s="439" t="s">
        <v>74</v>
      </c>
      <c r="B220" s="440">
        <v>20289</v>
      </c>
      <c r="C220" s="441">
        <v>1037</v>
      </c>
      <c r="D220" s="639">
        <v>5.1111439696387198</v>
      </c>
      <c r="E220" s="441">
        <v>12620</v>
      </c>
      <c r="F220" s="639">
        <v>62.201192764552196</v>
      </c>
      <c r="G220" s="441">
        <v>5022</v>
      </c>
      <c r="H220" s="639">
        <v>24.752328848144298</v>
      </c>
      <c r="I220" s="441">
        <v>806</v>
      </c>
      <c r="J220" s="639">
        <v>3.9725959879737802</v>
      </c>
      <c r="K220" s="441">
        <v>188</v>
      </c>
      <c r="L220" s="639">
        <v>0.926610478584455</v>
      </c>
      <c r="M220" s="441">
        <v>616</v>
      </c>
      <c r="N220" s="640">
        <v>3.03612795110651</v>
      </c>
    </row>
    <row r="221" spans="1:14" ht="14.25" customHeight="1">
      <c r="A221" s="435" t="s">
        <v>75</v>
      </c>
      <c r="B221" s="436">
        <v>15415</v>
      </c>
      <c r="C221" s="437">
        <v>1323</v>
      </c>
      <c r="D221" s="637">
        <v>8.5825494648070109</v>
      </c>
      <c r="E221" s="437">
        <v>13479</v>
      </c>
      <c r="F221" s="637">
        <v>87.440804411287701</v>
      </c>
      <c r="G221" s="437">
        <v>308</v>
      </c>
      <c r="H221" s="637">
        <v>1.99805384365877</v>
      </c>
      <c r="I221" s="437">
        <v>170</v>
      </c>
      <c r="J221" s="637">
        <v>1.1028219266947801</v>
      </c>
      <c r="K221" s="437">
        <v>22</v>
      </c>
      <c r="L221" s="637">
        <v>0.2</v>
      </c>
      <c r="M221" s="437">
        <v>113</v>
      </c>
      <c r="N221" s="638">
        <v>0.73305222186182295</v>
      </c>
    </row>
    <row r="222" spans="1:14" ht="14.25" customHeight="1">
      <c r="A222" s="448" t="s">
        <v>76</v>
      </c>
      <c r="B222" s="449">
        <v>488576</v>
      </c>
      <c r="C222" s="450">
        <v>25881</v>
      </c>
      <c r="D222" s="641">
        <v>5.2972311370186</v>
      </c>
      <c r="E222" s="450">
        <v>322467</v>
      </c>
      <c r="F222" s="641">
        <v>66.001399986900694</v>
      </c>
      <c r="G222" s="450">
        <v>78962</v>
      </c>
      <c r="H222" s="641">
        <v>16.161661645271199</v>
      </c>
      <c r="I222" s="450">
        <v>22166</v>
      </c>
      <c r="J222" s="641">
        <v>4.5368581346607302</v>
      </c>
      <c r="K222" s="450">
        <v>27487</v>
      </c>
      <c r="L222" s="641">
        <v>5.62594151165837</v>
      </c>
      <c r="M222" s="450">
        <v>11613</v>
      </c>
      <c r="N222" s="642">
        <v>2.3769075844904402</v>
      </c>
    </row>
    <row r="223" spans="1:14" ht="14.25" customHeight="1">
      <c r="A223" s="452" t="s">
        <v>77</v>
      </c>
      <c r="B223" s="453">
        <v>121124</v>
      </c>
      <c r="C223" s="454">
        <v>7693</v>
      </c>
      <c r="D223" s="643">
        <v>6.3513424259436597</v>
      </c>
      <c r="E223" s="454">
        <v>98795</v>
      </c>
      <c r="F223" s="643">
        <v>81.565172880684301</v>
      </c>
      <c r="G223" s="454">
        <v>2782</v>
      </c>
      <c r="H223" s="643">
        <v>2.2968197879858701</v>
      </c>
      <c r="I223" s="454">
        <v>3653</v>
      </c>
      <c r="J223" s="643">
        <v>3.0159175720748999</v>
      </c>
      <c r="K223" s="454">
        <v>6374</v>
      </c>
      <c r="L223" s="643">
        <v>5.26237574716819</v>
      </c>
      <c r="M223" s="454">
        <v>1827</v>
      </c>
      <c r="N223" s="644">
        <v>1.5083715861431299</v>
      </c>
    </row>
    <row r="224" spans="1:14" ht="14.25" customHeight="1">
      <c r="A224" s="456" t="s">
        <v>78</v>
      </c>
      <c r="B224" s="457">
        <v>609700</v>
      </c>
      <c r="C224" s="458">
        <v>33574</v>
      </c>
      <c r="D224" s="645">
        <v>5.5066426111202196</v>
      </c>
      <c r="E224" s="458">
        <v>421262</v>
      </c>
      <c r="F224" s="645">
        <v>69.093324585861893</v>
      </c>
      <c r="G224" s="458">
        <v>81744</v>
      </c>
      <c r="H224" s="645">
        <v>13.407249466951001</v>
      </c>
      <c r="I224" s="458">
        <v>25819</v>
      </c>
      <c r="J224" s="645">
        <v>4.2347055929145503</v>
      </c>
      <c r="K224" s="458">
        <v>33861</v>
      </c>
      <c r="L224" s="645">
        <v>5.5537149417746399</v>
      </c>
      <c r="M224" s="458">
        <v>13440</v>
      </c>
      <c r="N224" s="646">
        <v>2.2043628013777301</v>
      </c>
    </row>
    <row r="225" spans="1:14" ht="14.25" customHeight="1">
      <c r="A225" s="996" t="s">
        <v>79</v>
      </c>
      <c r="B225" s="996"/>
      <c r="C225" s="996"/>
      <c r="D225" s="996"/>
      <c r="E225" s="996"/>
      <c r="F225" s="996"/>
      <c r="G225" s="996"/>
      <c r="H225" s="996"/>
      <c r="I225" s="996"/>
      <c r="J225" s="996"/>
      <c r="K225" s="996"/>
      <c r="L225" s="996"/>
      <c r="M225" s="996"/>
      <c r="N225" s="996"/>
    </row>
    <row r="226" spans="1:14" ht="23.25" customHeight="1">
      <c r="A226" s="1038" t="s">
        <v>337</v>
      </c>
      <c r="B226" s="1038"/>
      <c r="C226" s="1038"/>
      <c r="D226" s="1038"/>
      <c r="E226" s="1038"/>
      <c r="F226" s="1038"/>
      <c r="G226" s="1038"/>
      <c r="H226" s="1038"/>
      <c r="I226" s="1038"/>
      <c r="J226" s="1038"/>
      <c r="K226" s="1038"/>
      <c r="L226" s="1038"/>
      <c r="M226" s="1038"/>
      <c r="N226" s="1038"/>
    </row>
    <row r="227" spans="1:14" ht="14.25" customHeight="1">
      <c r="A227" s="1001" t="s">
        <v>338</v>
      </c>
      <c r="B227" s="1001"/>
      <c r="C227" s="1001"/>
      <c r="D227" s="1001"/>
      <c r="E227" s="1001"/>
      <c r="F227" s="1001"/>
      <c r="G227" s="1001"/>
      <c r="H227" s="1001"/>
      <c r="I227" s="1001"/>
      <c r="J227" s="1001"/>
      <c r="K227" s="1001"/>
      <c r="L227" s="1001"/>
      <c r="M227" s="1001"/>
      <c r="N227" s="1001"/>
    </row>
    <row r="228" spans="1:14" ht="14.25" customHeight="1">
      <c r="A228" s="1038" t="s">
        <v>339</v>
      </c>
      <c r="B228" s="1038"/>
      <c r="C228" s="1038"/>
      <c r="D228" s="1038"/>
      <c r="E228" s="1038"/>
      <c r="F228" s="1038"/>
      <c r="G228" s="1038"/>
      <c r="H228" s="1038"/>
      <c r="I228" s="1038"/>
      <c r="J228" s="1038"/>
      <c r="K228" s="1038"/>
      <c r="L228" s="1038"/>
      <c r="M228" s="1038"/>
      <c r="N228" s="1038"/>
    </row>
    <row r="229" spans="1:14" ht="14.25" customHeight="1">
      <c r="A229" s="1001" t="s">
        <v>340</v>
      </c>
      <c r="B229" s="1001"/>
      <c r="C229" s="1001"/>
      <c r="D229" s="1001"/>
      <c r="E229" s="1001"/>
      <c r="F229" s="1001"/>
      <c r="G229" s="1001"/>
      <c r="H229" s="1001"/>
      <c r="I229" s="1001"/>
      <c r="J229" s="1001"/>
      <c r="K229" s="1001"/>
      <c r="L229" s="1001"/>
      <c r="M229" s="1001"/>
      <c r="N229" s="1001"/>
    </row>
    <row r="230" spans="1:14" ht="26.25" customHeight="1">
      <c r="A230" s="960" t="s">
        <v>92</v>
      </c>
      <c r="B230" s="960"/>
      <c r="C230" s="960"/>
      <c r="D230" s="960"/>
      <c r="E230" s="960"/>
      <c r="F230" s="960"/>
      <c r="G230" s="960"/>
      <c r="H230" s="960"/>
      <c r="I230" s="960"/>
      <c r="J230" s="960"/>
      <c r="K230" s="960"/>
      <c r="L230" s="960"/>
      <c r="M230" s="960"/>
      <c r="N230" s="960"/>
    </row>
    <row r="232" spans="1:14" ht="24" customHeight="1">
      <c r="A232" s="956">
        <v>2018</v>
      </c>
      <c r="B232" s="956"/>
      <c r="C232" s="956"/>
      <c r="D232" s="956"/>
      <c r="E232" s="956"/>
      <c r="F232" s="956"/>
      <c r="G232" s="956"/>
      <c r="H232" s="956"/>
      <c r="I232" s="956"/>
      <c r="J232" s="956"/>
      <c r="K232" s="956"/>
      <c r="L232" s="956"/>
      <c r="M232" s="956"/>
      <c r="N232" s="956"/>
    </row>
    <row r="234" spans="1:14" ht="14.25" customHeight="1">
      <c r="A234" s="1000" t="s">
        <v>348</v>
      </c>
      <c r="B234" s="1000"/>
      <c r="C234" s="1000"/>
      <c r="D234" s="1000"/>
      <c r="E234" s="1000"/>
      <c r="F234" s="1000"/>
      <c r="G234" s="1000"/>
      <c r="H234" s="1000"/>
      <c r="I234" s="1000"/>
      <c r="J234" s="1000"/>
      <c r="K234" s="1000"/>
      <c r="L234" s="1000"/>
      <c r="M234" s="1000"/>
      <c r="N234" s="1000"/>
    </row>
    <row r="235" spans="1:14" ht="14.25" customHeight="1">
      <c r="A235" s="997" t="s">
        <v>57</v>
      </c>
      <c r="B235" s="967" t="s">
        <v>58</v>
      </c>
      <c r="C235" s="1039" t="s">
        <v>96</v>
      </c>
      <c r="D235" s="1039"/>
      <c r="E235" s="1039"/>
      <c r="F235" s="1039"/>
      <c r="G235" s="1039"/>
      <c r="H235" s="1039"/>
      <c r="I235" s="1039"/>
      <c r="J235" s="1039"/>
      <c r="K235" s="1039"/>
      <c r="L235" s="1039"/>
      <c r="M235" s="1039"/>
      <c r="N235" s="1039"/>
    </row>
    <row r="236" spans="1:14" ht="30" customHeight="1">
      <c r="A236" s="997"/>
      <c r="B236" s="967"/>
      <c r="C236" s="967" t="s">
        <v>331</v>
      </c>
      <c r="D236" s="967"/>
      <c r="E236" s="967" t="s">
        <v>332</v>
      </c>
      <c r="F236" s="967"/>
      <c r="G236" s="967" t="s">
        <v>333</v>
      </c>
      <c r="H236" s="967"/>
      <c r="I236" s="967" t="s">
        <v>334</v>
      </c>
      <c r="J236" s="967"/>
      <c r="K236" s="967" t="s">
        <v>335</v>
      </c>
      <c r="L236" s="967"/>
      <c r="M236" s="968" t="s">
        <v>336</v>
      </c>
      <c r="N236" s="968"/>
    </row>
    <row r="237" spans="1:14" ht="15.75" customHeight="1">
      <c r="A237" s="997"/>
      <c r="B237" s="999" t="s">
        <v>59</v>
      </c>
      <c r="C237" s="999"/>
      <c r="D237" s="427" t="s">
        <v>99</v>
      </c>
      <c r="E237" s="143" t="s">
        <v>59</v>
      </c>
      <c r="F237" s="610" t="s">
        <v>99</v>
      </c>
      <c r="G237" s="143" t="s">
        <v>59</v>
      </c>
      <c r="H237" s="611" t="s">
        <v>99</v>
      </c>
      <c r="I237" s="612" t="s">
        <v>59</v>
      </c>
      <c r="J237" s="427" t="s">
        <v>99</v>
      </c>
      <c r="K237" s="612" t="s">
        <v>59</v>
      </c>
      <c r="L237" s="427" t="s">
        <v>99</v>
      </c>
      <c r="M237" s="612" t="s">
        <v>59</v>
      </c>
      <c r="N237" s="613" t="s">
        <v>99</v>
      </c>
    </row>
    <row r="238" spans="1:14" ht="14.25" customHeight="1">
      <c r="A238" s="429" t="s">
        <v>60</v>
      </c>
      <c r="B238" s="430">
        <v>89453</v>
      </c>
      <c r="C238" s="431">
        <v>4249</v>
      </c>
      <c r="D238" s="635">
        <v>4.7499804366538898</v>
      </c>
      <c r="E238" s="431">
        <v>63702</v>
      </c>
      <c r="F238" s="635">
        <v>71.212815668563394</v>
      </c>
      <c r="G238" s="431">
        <v>8419</v>
      </c>
      <c r="H238" s="635">
        <v>9.4116463394184695</v>
      </c>
      <c r="I238" s="431">
        <v>5725</v>
      </c>
      <c r="J238" s="635">
        <v>6.4000089432439404</v>
      </c>
      <c r="K238" s="431">
        <v>5690</v>
      </c>
      <c r="L238" s="635">
        <v>6.3608822510145</v>
      </c>
      <c r="M238" s="431">
        <v>1668</v>
      </c>
      <c r="N238" s="636">
        <v>1.8646663611058301</v>
      </c>
    </row>
    <row r="239" spans="1:14" ht="14.25" customHeight="1">
      <c r="A239" s="435" t="s">
        <v>61</v>
      </c>
      <c r="B239" s="436">
        <v>87737</v>
      </c>
      <c r="C239" s="437">
        <v>3698</v>
      </c>
      <c r="D239" s="637">
        <v>4.2148694393471402</v>
      </c>
      <c r="E239" s="437">
        <v>42951</v>
      </c>
      <c r="F239" s="637">
        <v>48.954261030124101</v>
      </c>
      <c r="G239" s="437">
        <v>32445</v>
      </c>
      <c r="H239" s="637">
        <v>36.979837468798799</v>
      </c>
      <c r="I239" s="437">
        <v>2594</v>
      </c>
      <c r="J239" s="637">
        <v>2.95656336551284</v>
      </c>
      <c r="K239" s="437">
        <v>5139</v>
      </c>
      <c r="L239" s="637">
        <v>5.8572780012993402</v>
      </c>
      <c r="M239" s="437">
        <v>910</v>
      </c>
      <c r="N239" s="638">
        <v>1.0371906949177701</v>
      </c>
    </row>
    <row r="240" spans="1:14" ht="14.25" customHeight="1">
      <c r="A240" s="439" t="s">
        <v>62</v>
      </c>
      <c r="B240" s="440">
        <v>30545</v>
      </c>
      <c r="C240" s="441">
        <v>2166</v>
      </c>
      <c r="D240" s="639">
        <v>7.0911769520379799</v>
      </c>
      <c r="E240" s="441">
        <v>22182</v>
      </c>
      <c r="F240" s="639">
        <v>72.620723522671497</v>
      </c>
      <c r="G240" s="441">
        <v>684</v>
      </c>
      <c r="H240" s="639">
        <v>2.23931903748568</v>
      </c>
      <c r="I240" s="441">
        <v>1508</v>
      </c>
      <c r="J240" s="639">
        <v>4.9369782288426904</v>
      </c>
      <c r="K240" s="441">
        <v>3289</v>
      </c>
      <c r="L240" s="639">
        <v>10.767719757734501</v>
      </c>
      <c r="M240" s="441">
        <v>716</v>
      </c>
      <c r="N240" s="640">
        <v>2.3440825012277</v>
      </c>
    </row>
    <row r="241" spans="1:14" ht="14.25" customHeight="1">
      <c r="A241" s="435" t="s">
        <v>63</v>
      </c>
      <c r="B241" s="436">
        <v>16761</v>
      </c>
      <c r="C241" s="437">
        <v>453</v>
      </c>
      <c r="D241" s="637">
        <v>2.7027027027027</v>
      </c>
      <c r="E241" s="437">
        <v>14875</v>
      </c>
      <c r="F241" s="637">
        <v>88.747688085436394</v>
      </c>
      <c r="G241" s="437">
        <v>121</v>
      </c>
      <c r="H241" s="637">
        <v>0.72191396694707999</v>
      </c>
      <c r="I241" s="437">
        <v>450</v>
      </c>
      <c r="J241" s="637">
        <v>2.68480400930732</v>
      </c>
      <c r="K241" s="437">
        <v>699</v>
      </c>
      <c r="L241" s="637">
        <v>4.1703955611240398</v>
      </c>
      <c r="M241" s="437">
        <v>163</v>
      </c>
      <c r="N241" s="638">
        <v>0.97249567448243002</v>
      </c>
    </row>
    <row r="242" spans="1:14" ht="14.25" customHeight="1">
      <c r="A242" s="439" t="s">
        <v>64</v>
      </c>
      <c r="B242" s="440">
        <v>4757</v>
      </c>
      <c r="C242" s="441">
        <v>361</v>
      </c>
      <c r="D242" s="639">
        <v>7.5888164809754102</v>
      </c>
      <c r="E242" s="441">
        <v>3337</v>
      </c>
      <c r="F242" s="639">
        <v>70.149253731343293</v>
      </c>
      <c r="G242" s="441">
        <v>597</v>
      </c>
      <c r="H242" s="639">
        <v>12.549926424216901</v>
      </c>
      <c r="I242" s="441">
        <v>192</v>
      </c>
      <c r="J242" s="639">
        <v>4.03615724195922</v>
      </c>
      <c r="K242" s="441">
        <v>146</v>
      </c>
      <c r="L242" s="639">
        <v>3.0691612360731599</v>
      </c>
      <c r="M242" s="441">
        <v>124</v>
      </c>
      <c r="N242" s="640">
        <v>2.6066848854320002</v>
      </c>
    </row>
    <row r="243" spans="1:14" ht="14.25" customHeight="1">
      <c r="A243" s="435" t="s">
        <v>65</v>
      </c>
      <c r="B243" s="436">
        <v>15217</v>
      </c>
      <c r="C243" s="437">
        <v>1311</v>
      </c>
      <c r="D243" s="637">
        <v>8.6153643950844501</v>
      </c>
      <c r="E243" s="437">
        <v>8849</v>
      </c>
      <c r="F243" s="637">
        <v>58.152066767431201</v>
      </c>
      <c r="G243" s="437">
        <v>3020</v>
      </c>
      <c r="H243" s="637">
        <v>19.846224617204399</v>
      </c>
      <c r="I243" s="437">
        <v>922</v>
      </c>
      <c r="J243" s="637">
        <v>6.0590129460471802</v>
      </c>
      <c r="K243" s="437">
        <v>373</v>
      </c>
      <c r="L243" s="637">
        <v>2.4512058881514101</v>
      </c>
      <c r="M243" s="437">
        <v>742</v>
      </c>
      <c r="N243" s="638">
        <v>4.8761253860813598</v>
      </c>
    </row>
    <row r="244" spans="1:14" ht="14.25" customHeight="1">
      <c r="A244" s="439" t="s">
        <v>66</v>
      </c>
      <c r="B244" s="440">
        <v>47577</v>
      </c>
      <c r="C244" s="441">
        <v>4392</v>
      </c>
      <c r="D244" s="639">
        <v>9.2313512831830504</v>
      </c>
      <c r="E244" s="441">
        <v>33167</v>
      </c>
      <c r="F244" s="639">
        <v>69.712255921979093</v>
      </c>
      <c r="G244" s="441">
        <v>1956</v>
      </c>
      <c r="H244" s="639">
        <v>4.1112302162809797</v>
      </c>
      <c r="I244" s="441">
        <v>2493</v>
      </c>
      <c r="J244" s="639">
        <v>5.23992685541333</v>
      </c>
      <c r="K244" s="441">
        <v>3975</v>
      </c>
      <c r="L244" s="639">
        <v>8.3548773567059698</v>
      </c>
      <c r="M244" s="441">
        <v>1594</v>
      </c>
      <c r="N244" s="640">
        <v>3.3503583664375598</v>
      </c>
    </row>
    <row r="245" spans="1:14" ht="14.25" customHeight="1">
      <c r="A245" s="435" t="s">
        <v>67</v>
      </c>
      <c r="B245" s="436">
        <v>10582</v>
      </c>
      <c r="C245" s="437">
        <v>391</v>
      </c>
      <c r="D245" s="637">
        <v>3.6949536949536901</v>
      </c>
      <c r="E245" s="437">
        <v>9358</v>
      </c>
      <c r="F245" s="637">
        <v>88.433188433188405</v>
      </c>
      <c r="G245" s="437">
        <v>282</v>
      </c>
      <c r="H245" s="637">
        <v>2.6649026649026601</v>
      </c>
      <c r="I245" s="437">
        <v>225</v>
      </c>
      <c r="J245" s="637">
        <v>2.1262521262521301</v>
      </c>
      <c r="K245" s="437">
        <v>164</v>
      </c>
      <c r="L245" s="637">
        <v>1.54980154980155</v>
      </c>
      <c r="M245" s="437">
        <v>162</v>
      </c>
      <c r="N245" s="638">
        <v>1.5309015309015299</v>
      </c>
    </row>
    <row r="246" spans="1:14" ht="14.25" customHeight="1">
      <c r="A246" s="439" t="s">
        <v>68</v>
      </c>
      <c r="B246" s="440">
        <v>52425</v>
      </c>
      <c r="C246" s="441">
        <v>1941</v>
      </c>
      <c r="D246" s="639">
        <v>3.7024320457796902</v>
      </c>
      <c r="E246" s="441">
        <v>37403</v>
      </c>
      <c r="F246" s="639">
        <v>71.345731998092504</v>
      </c>
      <c r="G246" s="441">
        <v>9478</v>
      </c>
      <c r="H246" s="639">
        <v>18.0791607057701</v>
      </c>
      <c r="I246" s="441">
        <v>1553</v>
      </c>
      <c r="J246" s="639">
        <v>2.96232713400095</v>
      </c>
      <c r="K246" s="441">
        <v>561</v>
      </c>
      <c r="L246" s="639">
        <v>1.07010014306152</v>
      </c>
      <c r="M246" s="441">
        <v>1489</v>
      </c>
      <c r="N246" s="640">
        <v>2.8402479732951802</v>
      </c>
    </row>
    <row r="247" spans="1:14" ht="14.25" customHeight="1">
      <c r="A247" s="435" t="s">
        <v>69</v>
      </c>
      <c r="B247" s="436">
        <v>114224</v>
      </c>
      <c r="C247" s="437">
        <v>5620</v>
      </c>
      <c r="D247" s="637">
        <v>4.9201568847177501</v>
      </c>
      <c r="E247" s="437">
        <v>84401</v>
      </c>
      <c r="F247" s="637">
        <v>73.890776019050307</v>
      </c>
      <c r="G247" s="437">
        <v>11215</v>
      </c>
      <c r="H247" s="637">
        <v>9.8184269505533006</v>
      </c>
      <c r="I247" s="437">
        <v>4520</v>
      </c>
      <c r="J247" s="637">
        <v>3.95713685390111</v>
      </c>
      <c r="K247" s="437">
        <v>5929</v>
      </c>
      <c r="L247" s="637">
        <v>5.1906779661017</v>
      </c>
      <c r="M247" s="437">
        <v>2539</v>
      </c>
      <c r="N247" s="638">
        <v>2.2228253256758599</v>
      </c>
    </row>
    <row r="248" spans="1:14" ht="14.25" customHeight="1">
      <c r="A248" s="439" t="s">
        <v>70</v>
      </c>
      <c r="B248" s="440">
        <v>30674</v>
      </c>
      <c r="C248" s="441">
        <v>1267</v>
      </c>
      <c r="D248" s="639">
        <v>4.1305340027384796</v>
      </c>
      <c r="E248" s="441">
        <v>22647</v>
      </c>
      <c r="F248" s="639">
        <v>73.831257742713703</v>
      </c>
      <c r="G248" s="441">
        <v>2807</v>
      </c>
      <c r="H248" s="639">
        <v>9.1510725696029205</v>
      </c>
      <c r="I248" s="441">
        <v>1252</v>
      </c>
      <c r="J248" s="639">
        <v>4.0816326530612299</v>
      </c>
      <c r="K248" s="441">
        <v>1786</v>
      </c>
      <c r="L248" s="639">
        <v>5.82252070157136</v>
      </c>
      <c r="M248" s="441">
        <v>915</v>
      </c>
      <c r="N248" s="640">
        <v>2.98298233031232</v>
      </c>
    </row>
    <row r="249" spans="1:14" ht="14.25" customHeight="1">
      <c r="A249" s="435" t="s">
        <v>71</v>
      </c>
      <c r="B249" s="436">
        <v>6396</v>
      </c>
      <c r="C249" s="437">
        <v>187</v>
      </c>
      <c r="D249" s="637">
        <v>2.9237023139462202</v>
      </c>
      <c r="E249" s="437">
        <v>4443</v>
      </c>
      <c r="F249" s="637">
        <v>69.465290806754197</v>
      </c>
      <c r="G249" s="437">
        <v>1127</v>
      </c>
      <c r="H249" s="637">
        <v>17.620387742338998</v>
      </c>
      <c r="I249" s="437">
        <v>184</v>
      </c>
      <c r="J249" s="637">
        <v>2.87679799874922</v>
      </c>
      <c r="K249" s="437">
        <v>373</v>
      </c>
      <c r="L249" s="637">
        <v>5.8317698561600997</v>
      </c>
      <c r="M249" s="437">
        <v>82</v>
      </c>
      <c r="N249" s="638">
        <v>1.2820512820512799</v>
      </c>
    </row>
    <row r="250" spans="1:14" ht="14.25" customHeight="1">
      <c r="A250" s="439" t="s">
        <v>72</v>
      </c>
      <c r="B250" s="440">
        <v>27455</v>
      </c>
      <c r="C250" s="441">
        <v>2657</v>
      </c>
      <c r="D250" s="639">
        <v>9.67765434347114</v>
      </c>
      <c r="E250" s="441">
        <v>22916</v>
      </c>
      <c r="F250" s="639">
        <v>83.467492260061903</v>
      </c>
      <c r="G250" s="441">
        <v>299</v>
      </c>
      <c r="H250" s="639">
        <v>1.0890548169732299</v>
      </c>
      <c r="I250" s="441">
        <v>624</v>
      </c>
      <c r="J250" s="639">
        <v>2.2728100528136999</v>
      </c>
      <c r="K250" s="441">
        <v>583</v>
      </c>
      <c r="L250" s="639">
        <v>2.1234747769076701</v>
      </c>
      <c r="M250" s="441">
        <v>376</v>
      </c>
      <c r="N250" s="640">
        <v>1.36951374977235</v>
      </c>
    </row>
    <row r="251" spans="1:14" ht="14.25" customHeight="1">
      <c r="A251" s="435" t="s">
        <v>73</v>
      </c>
      <c r="B251" s="436">
        <v>15665</v>
      </c>
      <c r="C251" s="437">
        <v>655</v>
      </c>
      <c r="D251" s="637">
        <v>4.1812958825406996</v>
      </c>
      <c r="E251" s="437">
        <v>13534</v>
      </c>
      <c r="F251" s="637">
        <v>86.396425151611894</v>
      </c>
      <c r="G251" s="437">
        <v>627</v>
      </c>
      <c r="H251" s="637">
        <v>4.0025534631343804</v>
      </c>
      <c r="I251" s="437">
        <v>323</v>
      </c>
      <c r="J251" s="637">
        <v>2.0619214810086199</v>
      </c>
      <c r="K251" s="437">
        <v>352</v>
      </c>
      <c r="L251" s="637">
        <v>2.24704755825088</v>
      </c>
      <c r="M251" s="437">
        <v>174</v>
      </c>
      <c r="N251" s="638">
        <v>1.1107564634535601</v>
      </c>
    </row>
    <row r="252" spans="1:14" ht="14.25" customHeight="1">
      <c r="A252" s="439" t="s">
        <v>74</v>
      </c>
      <c r="B252" s="440">
        <v>19310</v>
      </c>
      <c r="C252" s="441">
        <v>1061</v>
      </c>
      <c r="D252" s="639">
        <v>5.4945624029000504</v>
      </c>
      <c r="E252" s="441">
        <v>12031</v>
      </c>
      <c r="F252" s="639">
        <v>62.304505437597101</v>
      </c>
      <c r="G252" s="441">
        <v>4760</v>
      </c>
      <c r="H252" s="639">
        <v>24.650440186431901</v>
      </c>
      <c r="I252" s="441">
        <v>735</v>
      </c>
      <c r="J252" s="639">
        <v>3.8063179699637502</v>
      </c>
      <c r="K252" s="441">
        <v>143</v>
      </c>
      <c r="L252" s="639">
        <v>0.74054893837390001</v>
      </c>
      <c r="M252" s="441">
        <v>580</v>
      </c>
      <c r="N252" s="640">
        <v>3.0036250647333</v>
      </c>
    </row>
    <row r="253" spans="1:14" ht="14.25" customHeight="1">
      <c r="A253" s="435" t="s">
        <v>75</v>
      </c>
      <c r="B253" s="436">
        <v>15199</v>
      </c>
      <c r="C253" s="437">
        <v>1141</v>
      </c>
      <c r="D253" s="637">
        <v>7.50707283373906</v>
      </c>
      <c r="E253" s="437">
        <v>13431</v>
      </c>
      <c r="F253" s="637">
        <v>88.3676557668268</v>
      </c>
      <c r="G253" s="437">
        <v>268</v>
      </c>
      <c r="H253" s="637">
        <v>1.7632738995986601</v>
      </c>
      <c r="I253" s="437">
        <v>206</v>
      </c>
      <c r="J253" s="637">
        <v>1.3553523258109099</v>
      </c>
      <c r="K253" s="437">
        <v>14</v>
      </c>
      <c r="L253" s="637">
        <v>9.2111323113362703E-2</v>
      </c>
      <c r="M253" s="437">
        <v>139</v>
      </c>
      <c r="N253" s="638">
        <v>0.91453385091124395</v>
      </c>
    </row>
    <row r="254" spans="1:14" ht="14.25" customHeight="1">
      <c r="A254" s="448" t="s">
        <v>76</v>
      </c>
      <c r="B254" s="449">
        <v>467770</v>
      </c>
      <c r="C254" s="450">
        <v>24087</v>
      </c>
      <c r="D254" s="641">
        <v>5.1493255232272297</v>
      </c>
      <c r="E254" s="450">
        <v>312931</v>
      </c>
      <c r="F254" s="641">
        <v>66.898475746627597</v>
      </c>
      <c r="G254" s="450">
        <v>75824</v>
      </c>
      <c r="H254" s="641">
        <v>16.209675695320399</v>
      </c>
      <c r="I254" s="450">
        <v>20170</v>
      </c>
      <c r="J254" s="641">
        <v>4.3119481796609502</v>
      </c>
      <c r="K254" s="450">
        <v>24115</v>
      </c>
      <c r="L254" s="641">
        <v>5.1553113709729104</v>
      </c>
      <c r="M254" s="450">
        <v>10643</v>
      </c>
      <c r="N254" s="642">
        <v>2.2752634841909498</v>
      </c>
    </row>
    <row r="255" spans="1:14" ht="14.25" customHeight="1">
      <c r="A255" s="452" t="s">
        <v>77</v>
      </c>
      <c r="B255" s="453">
        <v>116207</v>
      </c>
      <c r="C255" s="454">
        <v>7463</v>
      </c>
      <c r="D255" s="643">
        <v>6.4221604550500402</v>
      </c>
      <c r="E255" s="454">
        <v>96296</v>
      </c>
      <c r="F255" s="643">
        <v>82.865920297400294</v>
      </c>
      <c r="G255" s="454">
        <v>2281</v>
      </c>
      <c r="H255" s="643">
        <v>1.9628765909110499</v>
      </c>
      <c r="I255" s="454">
        <v>3336</v>
      </c>
      <c r="J255" s="643">
        <v>2.8707392842083501</v>
      </c>
      <c r="K255" s="454">
        <v>5101</v>
      </c>
      <c r="L255" s="643">
        <v>4.38958066209437</v>
      </c>
      <c r="M255" s="454">
        <v>1730</v>
      </c>
      <c r="N255" s="644">
        <v>1.48872271033587</v>
      </c>
    </row>
    <row r="256" spans="1:14" ht="14.25" customHeight="1">
      <c r="A256" s="456" t="s">
        <v>78</v>
      </c>
      <c r="B256" s="457">
        <v>583977</v>
      </c>
      <c r="C256" s="458">
        <v>31550</v>
      </c>
      <c r="D256" s="645">
        <v>5.4026100342993004</v>
      </c>
      <c r="E256" s="458">
        <v>409227</v>
      </c>
      <c r="F256" s="645">
        <v>70.075876275949199</v>
      </c>
      <c r="G256" s="458">
        <v>78105</v>
      </c>
      <c r="H256" s="645">
        <v>13.3746705777796</v>
      </c>
      <c r="I256" s="458">
        <v>23506</v>
      </c>
      <c r="J256" s="645">
        <v>4.0251585250788997</v>
      </c>
      <c r="K256" s="458">
        <v>29216</v>
      </c>
      <c r="L256" s="645">
        <v>5.00293675949567</v>
      </c>
      <c r="M256" s="458">
        <v>12373</v>
      </c>
      <c r="N256" s="646">
        <v>2.1187478273973102</v>
      </c>
    </row>
    <row r="257" spans="1:14" ht="14.25" customHeight="1">
      <c r="A257" s="996" t="s">
        <v>79</v>
      </c>
      <c r="B257" s="996"/>
      <c r="C257" s="996"/>
      <c r="D257" s="996"/>
      <c r="E257" s="996"/>
      <c r="F257" s="996"/>
      <c r="G257" s="996"/>
      <c r="H257" s="996"/>
      <c r="I257" s="996"/>
      <c r="J257" s="996"/>
      <c r="K257" s="996"/>
      <c r="L257" s="996"/>
      <c r="M257" s="996"/>
      <c r="N257" s="996"/>
    </row>
    <row r="258" spans="1:14" ht="28.5" customHeight="1">
      <c r="A258" s="1038" t="s">
        <v>337</v>
      </c>
      <c r="B258" s="1038"/>
      <c r="C258" s="1038"/>
      <c r="D258" s="1038"/>
      <c r="E258" s="1038"/>
      <c r="F258" s="1038"/>
      <c r="G258" s="1038"/>
      <c r="H258" s="1038"/>
      <c r="I258" s="1038"/>
      <c r="J258" s="1038"/>
      <c r="K258" s="1038"/>
      <c r="L258" s="1038"/>
      <c r="M258" s="1038"/>
      <c r="N258" s="1038"/>
    </row>
    <row r="259" spans="1:14" ht="14.25" customHeight="1">
      <c r="A259" s="1001" t="s">
        <v>338</v>
      </c>
      <c r="B259" s="1001"/>
      <c r="C259" s="1001"/>
      <c r="D259" s="1001"/>
      <c r="E259" s="1001"/>
      <c r="F259" s="1001"/>
      <c r="G259" s="1001"/>
      <c r="H259" s="1001"/>
      <c r="I259" s="1001"/>
      <c r="J259" s="1001"/>
      <c r="K259" s="1001"/>
      <c r="L259" s="1001"/>
      <c r="M259" s="1001"/>
      <c r="N259" s="1001"/>
    </row>
    <row r="260" spans="1:14" ht="14.25" customHeight="1">
      <c r="A260" s="1038" t="s">
        <v>339</v>
      </c>
      <c r="B260" s="1038"/>
      <c r="C260" s="1038"/>
      <c r="D260" s="1038"/>
      <c r="E260" s="1038"/>
      <c r="F260" s="1038"/>
      <c r="G260" s="1038"/>
      <c r="H260" s="1038"/>
      <c r="I260" s="1038"/>
      <c r="J260" s="1038"/>
      <c r="K260" s="1038"/>
      <c r="L260" s="1038"/>
      <c r="M260" s="1038"/>
      <c r="N260" s="1038"/>
    </row>
    <row r="261" spans="1:14" ht="14.25" customHeight="1">
      <c r="A261" s="1001" t="s">
        <v>340</v>
      </c>
      <c r="B261" s="1001"/>
      <c r="C261" s="1001"/>
      <c r="D261" s="1001"/>
      <c r="E261" s="1001"/>
      <c r="F261" s="1001"/>
      <c r="G261" s="1001"/>
      <c r="H261" s="1001"/>
      <c r="I261" s="1001"/>
      <c r="J261" s="1001"/>
      <c r="K261" s="1001"/>
      <c r="L261" s="1001"/>
      <c r="M261" s="1001"/>
      <c r="N261" s="1001"/>
    </row>
    <row r="262" spans="1:14" ht="23.25" customHeight="1">
      <c r="A262" s="960" t="s">
        <v>94</v>
      </c>
      <c r="B262" s="960"/>
      <c r="C262" s="960"/>
      <c r="D262" s="960"/>
      <c r="E262" s="960"/>
      <c r="F262" s="960"/>
      <c r="G262" s="960"/>
      <c r="H262" s="960"/>
      <c r="I262" s="960"/>
      <c r="J262" s="960"/>
      <c r="K262" s="960"/>
      <c r="L262" s="960"/>
      <c r="M262" s="960"/>
      <c r="N262" s="960"/>
    </row>
    <row r="263" spans="1:14" ht="14.25" customHeight="1">
      <c r="A263" s="181"/>
      <c r="B263" s="181"/>
      <c r="C263" s="181"/>
      <c r="D263" s="181"/>
      <c r="E263" s="181"/>
      <c r="F263" s="181"/>
      <c r="G263" s="181"/>
      <c r="H263" s="181"/>
      <c r="I263" s="181"/>
      <c r="J263" s="181"/>
      <c r="K263" s="181"/>
      <c r="L263" s="181"/>
      <c r="M263" s="181"/>
      <c r="N263" s="181"/>
    </row>
  </sheetData>
  <mergeCells count="149">
    <mergeCell ref="A3:N3"/>
    <mergeCell ref="A5:N5"/>
    <mergeCell ref="A6:A8"/>
    <mergeCell ref="B6:B7"/>
    <mergeCell ref="C6:N6"/>
    <mergeCell ref="C7:D7"/>
    <mergeCell ref="E7:F7"/>
    <mergeCell ref="G7:H7"/>
    <mergeCell ref="I7:J7"/>
    <mergeCell ref="K7:L7"/>
    <mergeCell ref="M7:N7"/>
    <mergeCell ref="B8:C8"/>
    <mergeCell ref="A28:N28"/>
    <mergeCell ref="A29:N29"/>
    <mergeCell ref="A30:N30"/>
    <mergeCell ref="A31:N31"/>
    <mergeCell ref="A32:N32"/>
    <mergeCell ref="A33:N33"/>
    <mergeCell ref="A34:N34"/>
    <mergeCell ref="A36:N36"/>
    <mergeCell ref="A38:N38"/>
    <mergeCell ref="A39:A41"/>
    <mergeCell ref="B39:B40"/>
    <mergeCell ref="C39:N39"/>
    <mergeCell ref="C40:D40"/>
    <mergeCell ref="E40:F40"/>
    <mergeCell ref="G40:H40"/>
    <mergeCell ref="I40:J40"/>
    <mergeCell ref="K40:L40"/>
    <mergeCell ref="M40:N40"/>
    <mergeCell ref="B41:C41"/>
    <mergeCell ref="A61:N61"/>
    <mergeCell ref="A62:N62"/>
    <mergeCell ref="A63:N63"/>
    <mergeCell ref="A64:N64"/>
    <mergeCell ref="A65:N65"/>
    <mergeCell ref="A66:N66"/>
    <mergeCell ref="A67:N67"/>
    <mergeCell ref="A69:N69"/>
    <mergeCell ref="A71:N71"/>
    <mergeCell ref="A72:A74"/>
    <mergeCell ref="B72:B73"/>
    <mergeCell ref="C72:N72"/>
    <mergeCell ref="C73:D73"/>
    <mergeCell ref="E73:F73"/>
    <mergeCell ref="G73:H73"/>
    <mergeCell ref="I73:J73"/>
    <mergeCell ref="K73:L73"/>
    <mergeCell ref="M73:N73"/>
    <mergeCell ref="B74:C74"/>
    <mergeCell ref="A94:N94"/>
    <mergeCell ref="A95:N95"/>
    <mergeCell ref="A96:N96"/>
    <mergeCell ref="A97:N97"/>
    <mergeCell ref="A98:N98"/>
    <mergeCell ref="A99:N99"/>
    <mergeCell ref="A100:N100"/>
    <mergeCell ref="A102:N102"/>
    <mergeCell ref="A104:N104"/>
    <mergeCell ref="A105:A107"/>
    <mergeCell ref="B105:B106"/>
    <mergeCell ref="C105:N105"/>
    <mergeCell ref="C106:D106"/>
    <mergeCell ref="E106:F106"/>
    <mergeCell ref="G106:H106"/>
    <mergeCell ref="I106:J106"/>
    <mergeCell ref="K106:L106"/>
    <mergeCell ref="M106:N106"/>
    <mergeCell ref="B107:C107"/>
    <mergeCell ref="A127:N127"/>
    <mergeCell ref="A128:N128"/>
    <mergeCell ref="A129:N129"/>
    <mergeCell ref="A130:N130"/>
    <mergeCell ref="A131:N131"/>
    <mergeCell ref="A132:N132"/>
    <mergeCell ref="A133:N133"/>
    <mergeCell ref="A135:N135"/>
    <mergeCell ref="A137:N137"/>
    <mergeCell ref="A138:A140"/>
    <mergeCell ref="B138:B139"/>
    <mergeCell ref="C138:N138"/>
    <mergeCell ref="C139:D139"/>
    <mergeCell ref="E139:F139"/>
    <mergeCell ref="G139:H139"/>
    <mergeCell ref="I139:J139"/>
    <mergeCell ref="K139:L139"/>
    <mergeCell ref="M139:N139"/>
    <mergeCell ref="B140:C140"/>
    <mergeCell ref="A160:N160"/>
    <mergeCell ref="A161:N161"/>
    <mergeCell ref="A162:N162"/>
    <mergeCell ref="A163:N163"/>
    <mergeCell ref="A164:N164"/>
    <mergeCell ref="A165:N165"/>
    <mergeCell ref="A166:N166"/>
    <mergeCell ref="A168:N168"/>
    <mergeCell ref="A170:N170"/>
    <mergeCell ref="A171:A173"/>
    <mergeCell ref="B171:B172"/>
    <mergeCell ref="C171:N171"/>
    <mergeCell ref="C172:D172"/>
    <mergeCell ref="E172:F172"/>
    <mergeCell ref="G172:H172"/>
    <mergeCell ref="I172:J172"/>
    <mergeCell ref="K172:L172"/>
    <mergeCell ref="M172:N172"/>
    <mergeCell ref="B173:C173"/>
    <mergeCell ref="A193:N193"/>
    <mergeCell ref="A194:N194"/>
    <mergeCell ref="A195:N195"/>
    <mergeCell ref="A196:N196"/>
    <mergeCell ref="A197:N197"/>
    <mergeCell ref="A198:N198"/>
    <mergeCell ref="A200:N200"/>
    <mergeCell ref="A202:N202"/>
    <mergeCell ref="A203:A205"/>
    <mergeCell ref="B203:B204"/>
    <mergeCell ref="C203:N203"/>
    <mergeCell ref="C204:D204"/>
    <mergeCell ref="E204:F204"/>
    <mergeCell ref="G204:H204"/>
    <mergeCell ref="I204:J204"/>
    <mergeCell ref="K204:L204"/>
    <mergeCell ref="M204:N204"/>
    <mergeCell ref="B205:C205"/>
    <mergeCell ref="A257:N257"/>
    <mergeCell ref="A258:N258"/>
    <mergeCell ref="A259:N259"/>
    <mergeCell ref="A260:N260"/>
    <mergeCell ref="A261:N261"/>
    <mergeCell ref="A262:N262"/>
    <mergeCell ref="A225:N225"/>
    <mergeCell ref="A226:N226"/>
    <mergeCell ref="A227:N227"/>
    <mergeCell ref="A228:N228"/>
    <mergeCell ref="A229:N229"/>
    <mergeCell ref="A230:N230"/>
    <mergeCell ref="A232:N232"/>
    <mergeCell ref="A234:N234"/>
    <mergeCell ref="A235:A237"/>
    <mergeCell ref="B235:B236"/>
    <mergeCell ref="C235:N235"/>
    <mergeCell ref="C236:D236"/>
    <mergeCell ref="E236:F236"/>
    <mergeCell ref="G236:H236"/>
    <mergeCell ref="I236:J236"/>
    <mergeCell ref="K236:L236"/>
    <mergeCell ref="M236:N236"/>
    <mergeCell ref="B237:C237"/>
  </mergeCells>
  <hyperlinks>
    <hyperlink ref="A1" location="Inhalt!A9" display="Zurück zum Inhalt" xr:uid="{00000000-0004-0000-0D00-000000000000}"/>
  </hyperlinks>
  <pageMargins left="0.7" right="0.7" top="0.78749999999999998" bottom="0.78749999999999998"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74"/>
  <sheetViews>
    <sheetView showGridLines="0" zoomScale="80" zoomScaleNormal="80" workbookViewId="0"/>
  </sheetViews>
  <sheetFormatPr baseColWidth="10" defaultColWidth="11" defaultRowHeight="14.25" customHeight="1"/>
  <cols>
    <col min="1" max="1" width="23.5" style="1" customWidth="1"/>
    <col min="2" max="12" width="11.08203125" style="1" customWidth="1"/>
    <col min="13" max="16384" width="11" style="1"/>
  </cols>
  <sheetData>
    <row r="1" spans="1:13" ht="14.25" customHeight="1">
      <c r="A1" s="107" t="s">
        <v>55</v>
      </c>
      <c r="D1" s="425"/>
      <c r="F1" s="425"/>
      <c r="H1" s="425"/>
      <c r="J1" s="425"/>
      <c r="L1" s="425"/>
    </row>
    <row r="2" spans="1:13" ht="14.25" customHeight="1">
      <c r="A2" s="108"/>
      <c r="D2" s="425"/>
      <c r="F2" s="425"/>
      <c r="H2" s="425"/>
      <c r="J2" s="425"/>
      <c r="L2" s="425"/>
    </row>
    <row r="3" spans="1:13" customFormat="1" ht="23.5">
      <c r="A3" s="956">
        <v>2025</v>
      </c>
      <c r="B3" s="956"/>
      <c r="C3" s="956"/>
      <c r="D3" s="956"/>
      <c r="E3" s="956"/>
      <c r="F3" s="956"/>
      <c r="G3" s="956"/>
      <c r="H3" s="956"/>
      <c r="I3" s="956"/>
      <c r="J3" s="956"/>
      <c r="K3" s="956"/>
      <c r="L3" s="956"/>
      <c r="M3" s="304"/>
    </row>
    <row r="4" spans="1:13" customFormat="1" ht="14.5">
      <c r="A4" s="141"/>
      <c r="B4" s="304"/>
      <c r="C4" s="304"/>
      <c r="D4" s="426"/>
      <c r="E4" s="304"/>
      <c r="F4" s="426"/>
      <c r="G4" s="304"/>
      <c r="H4" s="426"/>
      <c r="I4" s="304"/>
      <c r="J4" s="426"/>
      <c r="K4" s="304"/>
      <c r="L4" s="426"/>
      <c r="M4" s="304"/>
    </row>
    <row r="5" spans="1:13" customFormat="1" ht="14.5">
      <c r="A5" s="1000" t="s">
        <v>349</v>
      </c>
      <c r="B5" s="1000"/>
      <c r="C5" s="1000"/>
      <c r="D5" s="1000"/>
      <c r="E5" s="1000"/>
      <c r="F5" s="1000"/>
      <c r="G5" s="1000"/>
      <c r="H5" s="1000"/>
      <c r="I5" s="1000"/>
      <c r="J5" s="1000"/>
      <c r="K5" s="1000"/>
      <c r="L5" s="1000"/>
      <c r="M5" s="304"/>
    </row>
    <row r="6" spans="1:13" customFormat="1" ht="14.25" customHeight="1">
      <c r="A6" s="997" t="s">
        <v>57</v>
      </c>
      <c r="B6" s="967" t="s">
        <v>58</v>
      </c>
      <c r="C6" s="968" t="s">
        <v>96</v>
      </c>
      <c r="D6" s="968"/>
      <c r="E6" s="968"/>
      <c r="F6" s="968"/>
      <c r="G6" s="968"/>
      <c r="H6" s="968"/>
      <c r="I6" s="968"/>
      <c r="J6" s="968"/>
      <c r="K6" s="968"/>
      <c r="L6" s="968"/>
      <c r="M6" s="304"/>
    </row>
    <row r="7" spans="1:13" customFormat="1" ht="60.75" customHeight="1">
      <c r="A7" s="997"/>
      <c r="B7" s="967"/>
      <c r="C7" s="969" t="s">
        <v>350</v>
      </c>
      <c r="D7" s="969"/>
      <c r="E7" s="969" t="s">
        <v>351</v>
      </c>
      <c r="F7" s="969"/>
      <c r="G7" s="969" t="s">
        <v>352</v>
      </c>
      <c r="H7" s="969"/>
      <c r="I7" s="969" t="s">
        <v>353</v>
      </c>
      <c r="J7" s="969"/>
      <c r="K7" s="998" t="s">
        <v>354</v>
      </c>
      <c r="L7" s="998"/>
      <c r="M7" s="304"/>
    </row>
    <row r="8" spans="1:13" customFormat="1" ht="14.25" customHeight="1">
      <c r="A8" s="997"/>
      <c r="B8" s="999" t="s">
        <v>59</v>
      </c>
      <c r="C8" s="999"/>
      <c r="D8" s="427" t="s">
        <v>99</v>
      </c>
      <c r="E8" s="143" t="s">
        <v>59</v>
      </c>
      <c r="F8" s="610" t="s">
        <v>99</v>
      </c>
      <c r="G8" s="143" t="s">
        <v>59</v>
      </c>
      <c r="H8" s="610" t="s">
        <v>99</v>
      </c>
      <c r="I8" s="143" t="s">
        <v>59</v>
      </c>
      <c r="J8" s="610" t="s">
        <v>99</v>
      </c>
      <c r="K8" s="308" t="s">
        <v>59</v>
      </c>
      <c r="L8" s="613" t="s">
        <v>99</v>
      </c>
      <c r="M8" s="304"/>
    </row>
    <row r="9" spans="1:13" customFormat="1" ht="14.5">
      <c r="A9" s="429" t="s">
        <v>60</v>
      </c>
      <c r="B9" s="430">
        <v>10047</v>
      </c>
      <c r="C9" s="431">
        <v>1913</v>
      </c>
      <c r="D9" s="635">
        <v>19.040509604857174</v>
      </c>
      <c r="E9" s="431">
        <v>2130</v>
      </c>
      <c r="F9" s="635">
        <v>21.200358315915199</v>
      </c>
      <c r="G9" s="431">
        <v>2393</v>
      </c>
      <c r="H9" s="635">
        <v>23.818055140838059</v>
      </c>
      <c r="I9" s="431">
        <v>552</v>
      </c>
      <c r="J9" s="635">
        <v>5.4941773663780236</v>
      </c>
      <c r="K9" s="431">
        <v>3059</v>
      </c>
      <c r="L9" s="636">
        <v>30.446899572011542</v>
      </c>
      <c r="M9" s="304"/>
    </row>
    <row r="10" spans="1:13" customFormat="1" ht="14.5">
      <c r="A10" s="435" t="s">
        <v>61</v>
      </c>
      <c r="B10" s="436">
        <v>10511</v>
      </c>
      <c r="C10" s="437">
        <v>248</v>
      </c>
      <c r="D10" s="637">
        <v>2.3594329749785938</v>
      </c>
      <c r="E10" s="437">
        <v>4556</v>
      </c>
      <c r="F10" s="637">
        <v>43.345067072590624</v>
      </c>
      <c r="G10" s="437">
        <v>2863</v>
      </c>
      <c r="H10" s="637">
        <v>27.238131481305299</v>
      </c>
      <c r="I10" s="437">
        <v>1530</v>
      </c>
      <c r="J10" s="637">
        <v>14.556179240795359</v>
      </c>
      <c r="K10" s="437">
        <v>1314</v>
      </c>
      <c r="L10" s="638">
        <v>12.501189230330132</v>
      </c>
      <c r="M10" s="304"/>
    </row>
    <row r="11" spans="1:13" customFormat="1" ht="14.5">
      <c r="A11" s="439" t="s">
        <v>62</v>
      </c>
      <c r="B11" s="440">
        <v>2871</v>
      </c>
      <c r="C11" s="441">
        <v>883</v>
      </c>
      <c r="D11" s="639">
        <v>30.755834204110066</v>
      </c>
      <c r="E11" s="441">
        <v>294</v>
      </c>
      <c r="F11" s="639">
        <v>10.240334378265413</v>
      </c>
      <c r="G11" s="441">
        <v>859</v>
      </c>
      <c r="H11" s="639">
        <v>29.919888540578192</v>
      </c>
      <c r="I11" s="441">
        <v>153</v>
      </c>
      <c r="J11" s="639">
        <v>5.3291536050156738</v>
      </c>
      <c r="K11" s="441">
        <v>682</v>
      </c>
      <c r="L11" s="640">
        <v>23.754789272030653</v>
      </c>
      <c r="M11" s="304"/>
    </row>
    <row r="12" spans="1:13" customFormat="1" ht="14.5">
      <c r="A12" s="435" t="s">
        <v>63</v>
      </c>
      <c r="B12" s="436">
        <v>2036</v>
      </c>
      <c r="C12" s="437">
        <v>1108</v>
      </c>
      <c r="D12" s="637">
        <v>54.420432220039295</v>
      </c>
      <c r="E12" s="437">
        <v>45</v>
      </c>
      <c r="F12" s="637">
        <v>2.2102161100196462</v>
      </c>
      <c r="G12" s="437">
        <v>548</v>
      </c>
      <c r="H12" s="637">
        <v>26.915520628683691</v>
      </c>
      <c r="I12" s="437">
        <v>212</v>
      </c>
      <c r="J12" s="637">
        <v>10.412573673870334</v>
      </c>
      <c r="K12" s="437">
        <v>123</v>
      </c>
      <c r="L12" s="638">
        <v>6.0412573673870336</v>
      </c>
      <c r="M12" s="304"/>
    </row>
    <row r="13" spans="1:13" customFormat="1" ht="14.5">
      <c r="A13" s="439" t="s">
        <v>64</v>
      </c>
      <c r="B13" s="440">
        <v>492</v>
      </c>
      <c r="C13" s="441">
        <v>66</v>
      </c>
      <c r="D13" s="639">
        <v>13.414634146341465</v>
      </c>
      <c r="E13" s="441">
        <v>111</v>
      </c>
      <c r="F13" s="639">
        <v>22.560975609756099</v>
      </c>
      <c r="G13" s="441">
        <v>165</v>
      </c>
      <c r="H13" s="639">
        <v>33.536585365853661</v>
      </c>
      <c r="I13" s="441">
        <v>24</v>
      </c>
      <c r="J13" s="639">
        <v>4.8780487804878048</v>
      </c>
      <c r="K13" s="441">
        <v>126</v>
      </c>
      <c r="L13" s="640">
        <v>25.609756097560975</v>
      </c>
      <c r="M13" s="304"/>
    </row>
    <row r="14" spans="1:13" customFormat="1" ht="14.5">
      <c r="A14" s="435" t="s">
        <v>65</v>
      </c>
      <c r="B14" s="436">
        <v>1164</v>
      </c>
      <c r="C14" s="437">
        <v>51</v>
      </c>
      <c r="D14" s="637">
        <v>4.3814432989690717</v>
      </c>
      <c r="E14" s="437">
        <v>188</v>
      </c>
      <c r="F14" s="637">
        <v>16.151202749140893</v>
      </c>
      <c r="G14" s="437">
        <v>574</v>
      </c>
      <c r="H14" s="637">
        <v>49.312714776632305</v>
      </c>
      <c r="I14" s="437">
        <v>87</v>
      </c>
      <c r="J14" s="637">
        <v>7.4742268041237114</v>
      </c>
      <c r="K14" s="437">
        <v>264</v>
      </c>
      <c r="L14" s="638">
        <v>22.680412371134022</v>
      </c>
      <c r="M14" s="304"/>
    </row>
    <row r="15" spans="1:13" customFormat="1" ht="14.5">
      <c r="A15" s="439" t="s">
        <v>66</v>
      </c>
      <c r="B15" s="440">
        <v>4514</v>
      </c>
      <c r="C15" s="441">
        <v>838</v>
      </c>
      <c r="D15" s="639">
        <v>18.564466105449711</v>
      </c>
      <c r="E15" s="441">
        <v>450</v>
      </c>
      <c r="F15" s="639">
        <v>9.9689853788214453</v>
      </c>
      <c r="G15" s="441">
        <v>2018</v>
      </c>
      <c r="H15" s="639">
        <v>44.705361098803721</v>
      </c>
      <c r="I15" s="441">
        <v>238</v>
      </c>
      <c r="J15" s="639">
        <v>5.2724856003544529</v>
      </c>
      <c r="K15" s="441">
        <v>970</v>
      </c>
      <c r="L15" s="640">
        <v>21.488701816570668</v>
      </c>
      <c r="M15" s="304"/>
    </row>
    <row r="16" spans="1:13" customFormat="1" ht="14.5">
      <c r="A16" s="435" t="s">
        <v>67</v>
      </c>
      <c r="B16" s="436">
        <v>1142</v>
      </c>
      <c r="C16" s="437">
        <v>338</v>
      </c>
      <c r="D16" s="637">
        <v>29.597197898423815</v>
      </c>
      <c r="E16" s="437">
        <v>103</v>
      </c>
      <c r="F16" s="637">
        <v>9.0192644483362514</v>
      </c>
      <c r="G16" s="437">
        <v>419</v>
      </c>
      <c r="H16" s="637">
        <v>36.690017513134855</v>
      </c>
      <c r="I16" s="437">
        <v>228</v>
      </c>
      <c r="J16" s="637">
        <v>19.964973730297721</v>
      </c>
      <c r="K16" s="437">
        <v>54</v>
      </c>
      <c r="L16" s="638">
        <v>4.7285464098073557</v>
      </c>
      <c r="M16" s="304"/>
    </row>
    <row r="17" spans="1:13" customFormat="1" ht="14.5">
      <c r="A17" s="439" t="s">
        <v>68</v>
      </c>
      <c r="B17" s="440">
        <v>6023</v>
      </c>
      <c r="C17" s="441">
        <v>407</v>
      </c>
      <c r="D17" s="639">
        <v>6.7574298522331055</v>
      </c>
      <c r="E17" s="441">
        <v>2078</v>
      </c>
      <c r="F17" s="639">
        <v>34.501079196413748</v>
      </c>
      <c r="G17" s="441">
        <v>1602</v>
      </c>
      <c r="H17" s="639">
        <v>26.598040843433505</v>
      </c>
      <c r="I17" s="441">
        <v>1324</v>
      </c>
      <c r="J17" s="639">
        <v>21.982400796945043</v>
      </c>
      <c r="K17" s="441">
        <v>612</v>
      </c>
      <c r="L17" s="640">
        <v>10.161049310974597</v>
      </c>
      <c r="M17" s="304"/>
    </row>
    <row r="18" spans="1:13" customFormat="1" ht="14.5">
      <c r="A18" s="435" t="s">
        <v>69</v>
      </c>
      <c r="B18" s="436">
        <v>10884</v>
      </c>
      <c r="C18" s="437">
        <v>1368</v>
      </c>
      <c r="D18" s="637">
        <v>12.56890848952591</v>
      </c>
      <c r="E18" s="437">
        <v>2881</v>
      </c>
      <c r="F18" s="637">
        <v>26.470047776552736</v>
      </c>
      <c r="G18" s="437">
        <v>3973</v>
      </c>
      <c r="H18" s="637">
        <v>36.503123851525174</v>
      </c>
      <c r="I18" s="437">
        <v>1715</v>
      </c>
      <c r="J18" s="637">
        <v>15.757074604924659</v>
      </c>
      <c r="K18" s="437">
        <v>947</v>
      </c>
      <c r="L18" s="638">
        <v>8.7008452774715188</v>
      </c>
      <c r="M18" s="304"/>
    </row>
    <row r="19" spans="1:13" customFormat="1" ht="14.5">
      <c r="A19" s="439" t="s">
        <v>70</v>
      </c>
      <c r="B19" s="440">
        <v>2782</v>
      </c>
      <c r="C19" s="441">
        <v>600</v>
      </c>
      <c r="D19" s="639">
        <v>21.567217828900073</v>
      </c>
      <c r="E19" s="441">
        <v>548</v>
      </c>
      <c r="F19" s="639">
        <v>19.698058950395399</v>
      </c>
      <c r="G19" s="441">
        <v>927</v>
      </c>
      <c r="H19" s="639">
        <v>33.321351545650614</v>
      </c>
      <c r="I19" s="441">
        <v>259</v>
      </c>
      <c r="J19" s="639">
        <v>9.3098490294751972</v>
      </c>
      <c r="K19" s="441">
        <v>448</v>
      </c>
      <c r="L19" s="640">
        <v>16.103522645578721</v>
      </c>
      <c r="M19" s="304"/>
    </row>
    <row r="20" spans="1:13" customFormat="1" ht="14.5">
      <c r="A20" s="435" t="s">
        <v>71</v>
      </c>
      <c r="B20" s="436">
        <v>505</v>
      </c>
      <c r="C20" s="437">
        <v>18</v>
      </c>
      <c r="D20" s="637">
        <v>3.564356435643564</v>
      </c>
      <c r="E20" s="437">
        <v>211</v>
      </c>
      <c r="F20" s="637">
        <v>41.78217821782178</v>
      </c>
      <c r="G20" s="437">
        <v>232</v>
      </c>
      <c r="H20" s="637">
        <v>45.940594059405946</v>
      </c>
      <c r="I20" s="437">
        <v>25</v>
      </c>
      <c r="J20" s="637">
        <v>4.9504950495049505</v>
      </c>
      <c r="K20" s="437">
        <v>19</v>
      </c>
      <c r="L20" s="638">
        <v>3.7623762376237622</v>
      </c>
      <c r="M20" s="304"/>
    </row>
    <row r="21" spans="1:13" customFormat="1" ht="14.5">
      <c r="A21" s="439" t="s">
        <v>72</v>
      </c>
      <c r="B21" s="440">
        <v>3050</v>
      </c>
      <c r="C21" s="441">
        <v>478</v>
      </c>
      <c r="D21" s="639">
        <v>15.672131147540982</v>
      </c>
      <c r="E21" s="441">
        <v>38</v>
      </c>
      <c r="F21" s="639">
        <v>1.2459016393442623</v>
      </c>
      <c r="G21" s="441">
        <v>2335</v>
      </c>
      <c r="H21" s="639">
        <v>76.557377049180332</v>
      </c>
      <c r="I21" s="441">
        <v>136</v>
      </c>
      <c r="J21" s="639">
        <v>4.4590163934426235</v>
      </c>
      <c r="K21" s="441">
        <v>63</v>
      </c>
      <c r="L21" s="640">
        <v>2.0655737704918034</v>
      </c>
      <c r="M21" s="304"/>
    </row>
    <row r="22" spans="1:13" customFormat="1" ht="14.5">
      <c r="A22" s="435" t="s">
        <v>73</v>
      </c>
      <c r="B22" s="436">
        <v>1807</v>
      </c>
      <c r="C22" s="437">
        <v>623</v>
      </c>
      <c r="D22" s="637">
        <v>34.477033757609298</v>
      </c>
      <c r="E22" s="437">
        <v>208</v>
      </c>
      <c r="F22" s="637">
        <v>11.510791366906476</v>
      </c>
      <c r="G22" s="437">
        <v>617</v>
      </c>
      <c r="H22" s="637">
        <v>34.144991698948537</v>
      </c>
      <c r="I22" s="437">
        <v>280</v>
      </c>
      <c r="J22" s="637">
        <v>15.495296070835639</v>
      </c>
      <c r="K22" s="437">
        <v>79</v>
      </c>
      <c r="L22" s="638">
        <v>4.3718871057000559</v>
      </c>
      <c r="M22" s="304"/>
    </row>
    <row r="23" spans="1:13" customFormat="1" ht="14.5">
      <c r="A23" s="439" t="s">
        <v>74</v>
      </c>
      <c r="B23" s="440">
        <v>1863</v>
      </c>
      <c r="C23" s="441">
        <v>104</v>
      </c>
      <c r="D23" s="639">
        <v>5.5823939881910896</v>
      </c>
      <c r="E23" s="441">
        <v>637</v>
      </c>
      <c r="F23" s="639">
        <v>34.192163177670423</v>
      </c>
      <c r="G23" s="441">
        <v>555</v>
      </c>
      <c r="H23" s="639">
        <v>29.790660225442835</v>
      </c>
      <c r="I23" s="441">
        <v>356</v>
      </c>
      <c r="J23" s="639">
        <v>19.108964036500268</v>
      </c>
      <c r="K23" s="441">
        <v>211</v>
      </c>
      <c r="L23" s="640">
        <v>11.325818572195384</v>
      </c>
      <c r="M23" s="304"/>
    </row>
    <row r="24" spans="1:13" customFormat="1" ht="14.5">
      <c r="A24" s="435" t="s">
        <v>75</v>
      </c>
      <c r="B24" s="445">
        <v>1340</v>
      </c>
      <c r="C24" s="463">
        <v>274</v>
      </c>
      <c r="D24" s="637">
        <v>20.447761194029852</v>
      </c>
      <c r="E24" s="463">
        <v>33</v>
      </c>
      <c r="F24" s="637">
        <v>2.4626865671641793</v>
      </c>
      <c r="G24" s="463">
        <v>738</v>
      </c>
      <c r="H24" s="637">
        <v>55.07462686567164</v>
      </c>
      <c r="I24" s="463">
        <v>275</v>
      </c>
      <c r="J24" s="637">
        <v>20.522388059701495</v>
      </c>
      <c r="K24" s="463">
        <v>20</v>
      </c>
      <c r="L24" s="638">
        <v>1.4925373134328357</v>
      </c>
      <c r="M24" s="304"/>
    </row>
    <row r="25" spans="1:13" customFormat="1" ht="14.5">
      <c r="A25" s="448" t="s">
        <v>76</v>
      </c>
      <c r="B25" s="449">
        <v>48785</v>
      </c>
      <c r="C25" s="450">
        <v>5613</v>
      </c>
      <c r="D25" s="641">
        <v>11.505585733319668</v>
      </c>
      <c r="E25" s="450">
        <v>13790</v>
      </c>
      <c r="F25" s="641">
        <v>28.266885313108535</v>
      </c>
      <c r="G25" s="450">
        <v>15302</v>
      </c>
      <c r="H25" s="641">
        <v>31.366198626627035</v>
      </c>
      <c r="I25" s="450">
        <v>6110</v>
      </c>
      <c r="J25" s="641">
        <v>12.524341498411399</v>
      </c>
      <c r="K25" s="450">
        <v>7970</v>
      </c>
      <c r="L25" s="642">
        <v>16.336988828533361</v>
      </c>
      <c r="M25" s="304"/>
    </row>
    <row r="26" spans="1:13" customFormat="1" ht="14.5">
      <c r="A26" s="452" t="s">
        <v>77</v>
      </c>
      <c r="B26" s="453">
        <v>12246</v>
      </c>
      <c r="C26" s="454">
        <v>3704</v>
      </c>
      <c r="D26" s="643">
        <v>30.246611138330881</v>
      </c>
      <c r="E26" s="454">
        <v>721</v>
      </c>
      <c r="F26" s="643">
        <v>5.8876367793565247</v>
      </c>
      <c r="G26" s="454">
        <v>5516</v>
      </c>
      <c r="H26" s="643">
        <v>45.043279438183895</v>
      </c>
      <c r="I26" s="454">
        <v>1284</v>
      </c>
      <c r="J26" s="643">
        <v>10.485056344928957</v>
      </c>
      <c r="K26" s="454">
        <v>1021</v>
      </c>
      <c r="L26" s="644">
        <v>8.337416299199738</v>
      </c>
      <c r="M26" s="304"/>
    </row>
    <row r="27" spans="1:13" customFormat="1" ht="14.5">
      <c r="A27" s="456" t="s">
        <v>78</v>
      </c>
      <c r="B27" s="457">
        <v>61031</v>
      </c>
      <c r="C27" s="458">
        <v>9317</v>
      </c>
      <c r="D27" s="645">
        <v>15.266012354377285</v>
      </c>
      <c r="E27" s="458">
        <v>14511</v>
      </c>
      <c r="F27" s="645">
        <v>23.776441480559061</v>
      </c>
      <c r="G27" s="458">
        <v>20818</v>
      </c>
      <c r="H27" s="645">
        <v>34.110533990922647</v>
      </c>
      <c r="I27" s="458">
        <v>7394</v>
      </c>
      <c r="J27" s="645">
        <v>12.115154593567205</v>
      </c>
      <c r="K27" s="458">
        <v>8991</v>
      </c>
      <c r="L27" s="646">
        <v>14.731857580573807</v>
      </c>
      <c r="M27" s="304"/>
    </row>
    <row r="28" spans="1:13" customFormat="1" ht="14.25" customHeight="1">
      <c r="A28" s="1041" t="s">
        <v>355</v>
      </c>
      <c r="B28" s="1041"/>
      <c r="C28" s="1041"/>
      <c r="D28" s="1041"/>
      <c r="E28" s="1041"/>
      <c r="F28" s="1041"/>
      <c r="G28" s="1041"/>
      <c r="H28" s="1041"/>
      <c r="I28" s="1041"/>
      <c r="J28" s="1041"/>
      <c r="K28" s="1041"/>
      <c r="L28" s="1041"/>
      <c r="M28" s="304"/>
    </row>
    <row r="29" spans="1:13" customFormat="1" ht="27" customHeight="1">
      <c r="A29" s="1038" t="s">
        <v>356</v>
      </c>
      <c r="B29" s="1038"/>
      <c r="C29" s="1038"/>
      <c r="D29" s="1038"/>
      <c r="E29" s="1038"/>
      <c r="F29" s="1038"/>
      <c r="G29" s="1038"/>
      <c r="H29" s="1038"/>
      <c r="I29" s="1038"/>
      <c r="J29" s="1038"/>
      <c r="K29" s="1038"/>
      <c r="L29" s="1038"/>
      <c r="M29" s="304"/>
    </row>
    <row r="30" spans="1:13" customFormat="1" ht="26.25" customHeight="1">
      <c r="A30" s="1038" t="s">
        <v>357</v>
      </c>
      <c r="B30" s="1038"/>
      <c r="C30" s="1038"/>
      <c r="D30" s="1038"/>
      <c r="E30" s="1038"/>
      <c r="F30" s="1038"/>
      <c r="G30" s="1038"/>
      <c r="H30" s="1038"/>
      <c r="I30" s="1038"/>
      <c r="J30" s="1038"/>
      <c r="K30" s="1038"/>
      <c r="L30" s="1038"/>
      <c r="M30" s="304"/>
    </row>
    <row r="31" spans="1:13" customFormat="1" ht="27" customHeight="1">
      <c r="A31" s="1038" t="s">
        <v>358</v>
      </c>
      <c r="B31" s="1038"/>
      <c r="C31" s="1038"/>
      <c r="D31" s="1038"/>
      <c r="E31" s="1038"/>
      <c r="F31" s="1038"/>
      <c r="G31" s="1038"/>
      <c r="H31" s="1038"/>
      <c r="I31" s="1038"/>
      <c r="J31" s="1038"/>
      <c r="K31" s="1038"/>
      <c r="L31" s="1038"/>
      <c r="M31" s="304"/>
    </row>
    <row r="32" spans="1:13" customFormat="1" ht="38.25" customHeight="1">
      <c r="A32" s="1038" t="s">
        <v>359</v>
      </c>
      <c r="B32" s="1038"/>
      <c r="C32" s="1038"/>
      <c r="D32" s="1038"/>
      <c r="E32" s="1038"/>
      <c r="F32" s="1038"/>
      <c r="G32" s="1038"/>
      <c r="H32" s="1038"/>
      <c r="I32" s="1038"/>
      <c r="J32" s="1038"/>
      <c r="K32" s="1038"/>
      <c r="L32" s="1038"/>
      <c r="M32" s="304"/>
    </row>
    <row r="33" spans="1:13" customFormat="1" ht="14.25" customHeight="1">
      <c r="A33" s="1042" t="s">
        <v>360</v>
      </c>
      <c r="B33" s="1042"/>
      <c r="C33" s="1042"/>
      <c r="D33" s="1042"/>
      <c r="E33" s="1042"/>
      <c r="F33" s="1042"/>
      <c r="G33" s="1042"/>
      <c r="H33" s="1042"/>
      <c r="I33" s="1042"/>
      <c r="J33" s="1042"/>
      <c r="K33" s="1042"/>
      <c r="L33" s="1042"/>
      <c r="M33" s="304"/>
    </row>
    <row r="34" spans="1:13" customFormat="1" ht="14.25" customHeight="1">
      <c r="A34" s="1043" t="s">
        <v>361</v>
      </c>
      <c r="B34" s="1043"/>
      <c r="C34" s="1043"/>
      <c r="D34" s="1043"/>
      <c r="E34" s="1043"/>
      <c r="F34" s="1043"/>
      <c r="G34" s="1043"/>
      <c r="H34" s="1043"/>
      <c r="I34" s="1043"/>
      <c r="J34" s="1043"/>
      <c r="K34" s="1043"/>
      <c r="L34" s="1043"/>
      <c r="M34" s="304"/>
    </row>
    <row r="35" spans="1:13" customFormat="1" ht="22.5" customHeight="1">
      <c r="A35" s="960" t="s">
        <v>362</v>
      </c>
      <c r="B35" s="960"/>
      <c r="C35" s="960"/>
      <c r="D35" s="960"/>
      <c r="E35" s="960"/>
      <c r="F35" s="960"/>
      <c r="G35" s="960"/>
      <c r="H35" s="960"/>
      <c r="I35" s="960"/>
      <c r="J35" s="960"/>
      <c r="K35" s="960"/>
      <c r="L35" s="960"/>
      <c r="M35" s="304"/>
    </row>
    <row r="36" spans="1:13" ht="14.25" customHeight="1">
      <c r="A36" s="108"/>
      <c r="D36" s="425"/>
      <c r="F36" s="425"/>
      <c r="H36" s="425"/>
      <c r="J36" s="425"/>
      <c r="L36" s="425"/>
    </row>
    <row r="37" spans="1:13" s="304" customFormat="1" ht="23.5">
      <c r="A37" s="956">
        <v>2024</v>
      </c>
      <c r="B37" s="956"/>
      <c r="C37" s="956"/>
      <c r="D37" s="956"/>
      <c r="E37" s="956"/>
      <c r="F37" s="956"/>
      <c r="G37" s="956"/>
      <c r="H37" s="956"/>
      <c r="I37" s="956"/>
      <c r="J37" s="956"/>
      <c r="K37" s="956"/>
      <c r="L37" s="956"/>
    </row>
    <row r="38" spans="1:13" s="304" customFormat="1" ht="14.5">
      <c r="A38" s="141"/>
      <c r="D38" s="426"/>
      <c r="F38" s="426"/>
      <c r="H38" s="426"/>
      <c r="J38" s="426"/>
      <c r="L38" s="426"/>
    </row>
    <row r="39" spans="1:13" s="304" customFormat="1" ht="14.5">
      <c r="A39" s="1000" t="s">
        <v>363</v>
      </c>
      <c r="B39" s="1000"/>
      <c r="C39" s="1000"/>
      <c r="D39" s="1000"/>
      <c r="E39" s="1000"/>
      <c r="F39" s="1000"/>
      <c r="G39" s="1000"/>
      <c r="H39" s="1000"/>
      <c r="I39" s="1000"/>
      <c r="J39" s="1000"/>
      <c r="K39" s="1000"/>
      <c r="L39" s="1000"/>
    </row>
    <row r="40" spans="1:13" s="304" customFormat="1" ht="14.25" customHeight="1">
      <c r="A40" s="997" t="s">
        <v>57</v>
      </c>
      <c r="B40" s="967" t="s">
        <v>58</v>
      </c>
      <c r="C40" s="968" t="s">
        <v>96</v>
      </c>
      <c r="D40" s="968"/>
      <c r="E40" s="968"/>
      <c r="F40" s="968"/>
      <c r="G40" s="968"/>
      <c r="H40" s="968"/>
      <c r="I40" s="968"/>
      <c r="J40" s="968"/>
      <c r="K40" s="968"/>
      <c r="L40" s="968"/>
    </row>
    <row r="41" spans="1:13" s="304" customFormat="1" ht="60.75" customHeight="1">
      <c r="A41" s="997"/>
      <c r="B41" s="967"/>
      <c r="C41" s="969" t="s">
        <v>350</v>
      </c>
      <c r="D41" s="969"/>
      <c r="E41" s="969" t="s">
        <v>351</v>
      </c>
      <c r="F41" s="969"/>
      <c r="G41" s="969" t="s">
        <v>352</v>
      </c>
      <c r="H41" s="969"/>
      <c r="I41" s="969" t="s">
        <v>353</v>
      </c>
      <c r="J41" s="969"/>
      <c r="K41" s="998" t="s">
        <v>354</v>
      </c>
      <c r="L41" s="998"/>
    </row>
    <row r="42" spans="1:13" s="304" customFormat="1" ht="14.25" customHeight="1">
      <c r="A42" s="997"/>
      <c r="B42" s="999" t="s">
        <v>59</v>
      </c>
      <c r="C42" s="999"/>
      <c r="D42" s="427" t="s">
        <v>99</v>
      </c>
      <c r="E42" s="143" t="s">
        <v>59</v>
      </c>
      <c r="F42" s="610" t="s">
        <v>99</v>
      </c>
      <c r="G42" s="143" t="s">
        <v>59</v>
      </c>
      <c r="H42" s="610" t="s">
        <v>99</v>
      </c>
      <c r="I42" s="143" t="s">
        <v>59</v>
      </c>
      <c r="J42" s="610" t="s">
        <v>99</v>
      </c>
      <c r="K42" s="308" t="s">
        <v>59</v>
      </c>
      <c r="L42" s="613" t="s">
        <v>99</v>
      </c>
    </row>
    <row r="43" spans="1:13" s="304" customFormat="1" ht="14.5">
      <c r="A43" s="429" t="s">
        <v>60</v>
      </c>
      <c r="B43" s="430">
        <v>9948</v>
      </c>
      <c r="C43" s="431">
        <v>1918</v>
      </c>
      <c r="D43" s="635">
        <f t="shared" ref="D43:D61" si="0">C43/B43*100</f>
        <v>19.280257338158425</v>
      </c>
      <c r="E43" s="431">
        <v>2173</v>
      </c>
      <c r="F43" s="635">
        <f t="shared" ref="F43:F61" si="1">E43/B43*100</f>
        <v>21.843586650583031</v>
      </c>
      <c r="G43" s="431">
        <v>2417</v>
      </c>
      <c r="H43" s="635">
        <f t="shared" ref="H43:H61" si="2">G43/B43*100</f>
        <v>24.296340973059912</v>
      </c>
      <c r="I43" s="431">
        <v>596</v>
      </c>
      <c r="J43" s="635">
        <f t="shared" ref="J43:J61" si="3">I43/B43*100</f>
        <v>5.9911540008041815</v>
      </c>
      <c r="K43" s="431">
        <v>2844</v>
      </c>
      <c r="L43" s="636">
        <f t="shared" ref="L43:L61" si="4">K43/B43*100</f>
        <v>28.588661037394452</v>
      </c>
    </row>
    <row r="44" spans="1:13" s="304" customFormat="1" ht="14.5">
      <c r="A44" s="435" t="s">
        <v>61</v>
      </c>
      <c r="B44" s="436">
        <v>10398</v>
      </c>
      <c r="C44" s="437">
        <v>247</v>
      </c>
      <c r="D44" s="637">
        <f t="shared" si="0"/>
        <v>2.3754568186189653</v>
      </c>
      <c r="E44" s="437">
        <v>4702</v>
      </c>
      <c r="F44" s="637">
        <f t="shared" si="1"/>
        <v>45.220234660511636</v>
      </c>
      <c r="G44" s="437">
        <v>2825</v>
      </c>
      <c r="H44" s="637">
        <f t="shared" si="2"/>
        <v>27.168686285824194</v>
      </c>
      <c r="I44" s="437">
        <v>1453</v>
      </c>
      <c r="J44" s="637">
        <f t="shared" si="3"/>
        <v>13.97384112329294</v>
      </c>
      <c r="K44" s="437">
        <v>1171</v>
      </c>
      <c r="L44" s="638">
        <f t="shared" si="4"/>
        <v>11.26178111175226</v>
      </c>
    </row>
    <row r="45" spans="1:13" s="304" customFormat="1" ht="14.5">
      <c r="A45" s="439" t="s">
        <v>62</v>
      </c>
      <c r="B45" s="440">
        <v>2861</v>
      </c>
      <c r="C45" s="441">
        <v>908</v>
      </c>
      <c r="D45" s="639">
        <f t="shared" si="0"/>
        <v>31.737154840964699</v>
      </c>
      <c r="E45" s="441">
        <v>260</v>
      </c>
      <c r="F45" s="639">
        <f t="shared" si="1"/>
        <v>9.0877315623907737</v>
      </c>
      <c r="G45" s="441">
        <v>841</v>
      </c>
      <c r="H45" s="639">
        <f t="shared" si="2"/>
        <v>29.395316322964</v>
      </c>
      <c r="I45" s="441">
        <v>179</v>
      </c>
      <c r="J45" s="639">
        <f t="shared" si="3"/>
        <v>6.256553652569032</v>
      </c>
      <c r="K45" s="441">
        <v>673</v>
      </c>
      <c r="L45" s="640">
        <f t="shared" si="4"/>
        <v>23.523243621111501</v>
      </c>
    </row>
    <row r="46" spans="1:13" s="304" customFormat="1" ht="14.5">
      <c r="A46" s="435" t="s">
        <v>63</v>
      </c>
      <c r="B46" s="436">
        <v>2032</v>
      </c>
      <c r="C46" s="437">
        <v>1105</v>
      </c>
      <c r="D46" s="637">
        <f t="shared" si="0"/>
        <v>54.379921259842526</v>
      </c>
      <c r="E46" s="437">
        <v>54</v>
      </c>
      <c r="F46" s="637">
        <f t="shared" si="1"/>
        <v>2.6574803149606301</v>
      </c>
      <c r="G46" s="437">
        <v>522</v>
      </c>
      <c r="H46" s="637">
        <f t="shared" si="2"/>
        <v>25.688976377952756</v>
      </c>
      <c r="I46" s="437">
        <v>217</v>
      </c>
      <c r="J46" s="637">
        <f t="shared" si="3"/>
        <v>10.679133858267717</v>
      </c>
      <c r="K46" s="437">
        <v>134</v>
      </c>
      <c r="L46" s="638">
        <f t="shared" si="4"/>
        <v>6.5944881889763778</v>
      </c>
    </row>
    <row r="47" spans="1:13" s="304" customFormat="1" ht="14.5">
      <c r="A47" s="439" t="s">
        <v>64</v>
      </c>
      <c r="B47" s="440">
        <v>490</v>
      </c>
      <c r="C47" s="441">
        <v>54</v>
      </c>
      <c r="D47" s="639">
        <f t="shared" si="0"/>
        <v>11.020408163265307</v>
      </c>
      <c r="E47" s="441">
        <v>105</v>
      </c>
      <c r="F47" s="639">
        <f t="shared" si="1"/>
        <v>21.428571428571427</v>
      </c>
      <c r="G47" s="441">
        <v>176</v>
      </c>
      <c r="H47" s="639">
        <f t="shared" si="2"/>
        <v>35.918367346938773</v>
      </c>
      <c r="I47" s="441">
        <v>20</v>
      </c>
      <c r="J47" s="639">
        <f t="shared" si="3"/>
        <v>4.0816326530612246</v>
      </c>
      <c r="K47" s="441">
        <v>135</v>
      </c>
      <c r="L47" s="640">
        <f t="shared" si="4"/>
        <v>27.551020408163261</v>
      </c>
    </row>
    <row r="48" spans="1:13" s="304" customFormat="1" ht="14.5">
      <c r="A48" s="435" t="s">
        <v>65</v>
      </c>
      <c r="B48" s="436">
        <v>1180</v>
      </c>
      <c r="C48" s="437">
        <v>53</v>
      </c>
      <c r="D48" s="637">
        <f t="shared" si="0"/>
        <v>4.4915254237288131</v>
      </c>
      <c r="E48" s="437">
        <v>192</v>
      </c>
      <c r="F48" s="637">
        <f t="shared" si="1"/>
        <v>16.271186440677965</v>
      </c>
      <c r="G48" s="437">
        <v>584</v>
      </c>
      <c r="H48" s="637">
        <f t="shared" si="2"/>
        <v>49.491525423728817</v>
      </c>
      <c r="I48" s="437">
        <v>74</v>
      </c>
      <c r="J48" s="637">
        <f t="shared" si="3"/>
        <v>6.2711864406779654</v>
      </c>
      <c r="K48" s="437">
        <v>277</v>
      </c>
      <c r="L48" s="638">
        <f t="shared" si="4"/>
        <v>23.474576271186439</v>
      </c>
    </row>
    <row r="49" spans="1:12" s="304" customFormat="1" ht="14.5">
      <c r="A49" s="439" t="s">
        <v>66</v>
      </c>
      <c r="B49" s="440">
        <v>4501</v>
      </c>
      <c r="C49" s="441">
        <v>858</v>
      </c>
      <c r="D49" s="639">
        <f t="shared" si="0"/>
        <v>19.062430570984226</v>
      </c>
      <c r="E49" s="441">
        <v>412</v>
      </c>
      <c r="F49" s="639">
        <f t="shared" si="1"/>
        <v>9.1535214396800715</v>
      </c>
      <c r="G49" s="441">
        <v>2009</v>
      </c>
      <c r="H49" s="639">
        <f t="shared" si="2"/>
        <v>44.634525660964229</v>
      </c>
      <c r="I49" s="441">
        <v>267</v>
      </c>
      <c r="J49" s="639">
        <f t="shared" si="3"/>
        <v>5.9320151077538323</v>
      </c>
      <c r="K49" s="441">
        <v>955</v>
      </c>
      <c r="L49" s="640">
        <f t="shared" si="4"/>
        <v>21.217507220617641</v>
      </c>
    </row>
    <row r="50" spans="1:12" s="304" customFormat="1" ht="14.5">
      <c r="A50" s="435" t="s">
        <v>67</v>
      </c>
      <c r="B50" s="436">
        <v>1142</v>
      </c>
      <c r="C50" s="437">
        <v>332</v>
      </c>
      <c r="D50" s="637">
        <f t="shared" si="0"/>
        <v>29.071803852889666</v>
      </c>
      <c r="E50" s="437">
        <v>117</v>
      </c>
      <c r="F50" s="637">
        <f t="shared" si="1"/>
        <v>10.245183887915937</v>
      </c>
      <c r="G50" s="437">
        <v>392</v>
      </c>
      <c r="H50" s="637">
        <f t="shared" si="2"/>
        <v>34.325744308231172</v>
      </c>
      <c r="I50" s="437">
        <v>249</v>
      </c>
      <c r="J50" s="637">
        <f t="shared" si="3"/>
        <v>21.803852889667251</v>
      </c>
      <c r="K50" s="437">
        <v>52</v>
      </c>
      <c r="L50" s="638">
        <f t="shared" si="4"/>
        <v>4.5534150612959721</v>
      </c>
    </row>
    <row r="51" spans="1:12" s="304" customFormat="1" ht="14.5">
      <c r="A51" s="439" t="s">
        <v>68</v>
      </c>
      <c r="B51" s="440">
        <v>6020</v>
      </c>
      <c r="C51" s="441">
        <v>461</v>
      </c>
      <c r="D51" s="639">
        <f t="shared" si="0"/>
        <v>7.6578073089700993</v>
      </c>
      <c r="E51" s="441">
        <v>2044</v>
      </c>
      <c r="F51" s="639">
        <f t="shared" si="1"/>
        <v>33.95348837209302</v>
      </c>
      <c r="G51" s="441">
        <v>1554</v>
      </c>
      <c r="H51" s="639">
        <f t="shared" si="2"/>
        <v>25.813953488372093</v>
      </c>
      <c r="I51" s="441">
        <v>1313</v>
      </c>
      <c r="J51" s="639">
        <f t="shared" si="3"/>
        <v>21.810631229235881</v>
      </c>
      <c r="K51" s="441">
        <v>648</v>
      </c>
      <c r="L51" s="640">
        <f t="shared" si="4"/>
        <v>10.764119601328904</v>
      </c>
    </row>
    <row r="52" spans="1:12" s="304" customFormat="1" ht="14.5">
      <c r="A52" s="435" t="s">
        <v>69</v>
      </c>
      <c r="B52" s="436">
        <v>10783</v>
      </c>
      <c r="C52" s="437">
        <v>1405</v>
      </c>
      <c r="D52" s="637">
        <f t="shared" si="0"/>
        <v>13.02976908096077</v>
      </c>
      <c r="E52" s="437">
        <v>2793</v>
      </c>
      <c r="F52" s="637">
        <f t="shared" si="1"/>
        <v>25.901882592970416</v>
      </c>
      <c r="G52" s="437">
        <v>3881</v>
      </c>
      <c r="H52" s="637">
        <f t="shared" si="2"/>
        <v>35.991839005842529</v>
      </c>
      <c r="I52" s="437">
        <v>1689</v>
      </c>
      <c r="J52" s="637">
        <f t="shared" si="3"/>
        <v>15.663544468144302</v>
      </c>
      <c r="K52" s="437">
        <v>1015</v>
      </c>
      <c r="L52" s="638">
        <f t="shared" si="4"/>
        <v>9.4129648520819806</v>
      </c>
    </row>
    <row r="53" spans="1:12" s="304" customFormat="1" ht="14.5">
      <c r="A53" s="439" t="s">
        <v>70</v>
      </c>
      <c r="B53" s="440">
        <v>2708</v>
      </c>
      <c r="C53" s="441">
        <v>578</v>
      </c>
      <c r="D53" s="639">
        <f t="shared" si="0"/>
        <v>21.344165435745939</v>
      </c>
      <c r="E53" s="441">
        <v>564</v>
      </c>
      <c r="F53" s="639">
        <f t="shared" si="1"/>
        <v>20.827178729689809</v>
      </c>
      <c r="G53" s="441">
        <v>948</v>
      </c>
      <c r="H53" s="639">
        <f t="shared" si="2"/>
        <v>35.007385524372232</v>
      </c>
      <c r="I53" s="441">
        <v>249</v>
      </c>
      <c r="J53" s="639">
        <f t="shared" si="3"/>
        <v>9.1949778434268836</v>
      </c>
      <c r="K53" s="441">
        <v>369</v>
      </c>
      <c r="L53" s="640">
        <f t="shared" si="4"/>
        <v>13.626292466765141</v>
      </c>
    </row>
    <row r="54" spans="1:12" s="304" customFormat="1" ht="14.5">
      <c r="A54" s="435" t="s">
        <v>71</v>
      </c>
      <c r="B54" s="436">
        <v>500</v>
      </c>
      <c r="C54" s="437">
        <v>27</v>
      </c>
      <c r="D54" s="637">
        <f t="shared" si="0"/>
        <v>5.4</v>
      </c>
      <c r="E54" s="437">
        <v>213</v>
      </c>
      <c r="F54" s="637">
        <f t="shared" si="1"/>
        <v>42.6</v>
      </c>
      <c r="G54" s="437">
        <v>216</v>
      </c>
      <c r="H54" s="637">
        <f t="shared" si="2"/>
        <v>43.2</v>
      </c>
      <c r="I54" s="437">
        <v>25</v>
      </c>
      <c r="J54" s="637">
        <f t="shared" si="3"/>
        <v>5</v>
      </c>
      <c r="K54" s="437">
        <v>19</v>
      </c>
      <c r="L54" s="638">
        <f t="shared" si="4"/>
        <v>3.8</v>
      </c>
    </row>
    <row r="55" spans="1:12" s="304" customFormat="1" ht="14.5">
      <c r="A55" s="439" t="s">
        <v>72</v>
      </c>
      <c r="B55" s="440">
        <v>3065</v>
      </c>
      <c r="C55" s="441">
        <v>485</v>
      </c>
      <c r="D55" s="639">
        <f t="shared" si="0"/>
        <v>15.823817292006526</v>
      </c>
      <c r="E55" s="441">
        <v>59</v>
      </c>
      <c r="F55" s="639">
        <f t="shared" si="1"/>
        <v>1.9249592169657423</v>
      </c>
      <c r="G55" s="441">
        <v>2296</v>
      </c>
      <c r="H55" s="639">
        <f t="shared" si="2"/>
        <v>74.910277324632958</v>
      </c>
      <c r="I55" s="441">
        <v>147</v>
      </c>
      <c r="J55" s="639">
        <f t="shared" si="3"/>
        <v>4.7960848287112565</v>
      </c>
      <c r="K55" s="441">
        <v>78</v>
      </c>
      <c r="L55" s="640">
        <f t="shared" si="4"/>
        <v>2.5448613376835234</v>
      </c>
    </row>
    <row r="56" spans="1:12" s="304" customFormat="1" ht="14.5">
      <c r="A56" s="435" t="s">
        <v>73</v>
      </c>
      <c r="B56" s="436">
        <v>1816</v>
      </c>
      <c r="C56" s="437">
        <v>656</v>
      </c>
      <c r="D56" s="637">
        <f t="shared" si="0"/>
        <v>36.12334801762114</v>
      </c>
      <c r="E56" s="437">
        <v>218</v>
      </c>
      <c r="F56" s="637">
        <f t="shared" si="1"/>
        <v>12.004405286343612</v>
      </c>
      <c r="G56" s="437">
        <v>590</v>
      </c>
      <c r="H56" s="637">
        <f t="shared" si="2"/>
        <v>32.48898678414097</v>
      </c>
      <c r="I56" s="437">
        <v>288</v>
      </c>
      <c r="J56" s="637">
        <f t="shared" si="3"/>
        <v>15.859030837004406</v>
      </c>
      <c r="K56" s="437">
        <v>64</v>
      </c>
      <c r="L56" s="638">
        <f t="shared" si="4"/>
        <v>3.5242290748898681</v>
      </c>
    </row>
    <row r="57" spans="1:12" s="304" customFormat="1" ht="14.5">
      <c r="A57" s="439" t="s">
        <v>74</v>
      </c>
      <c r="B57" s="440">
        <v>1867</v>
      </c>
      <c r="C57" s="441">
        <v>128</v>
      </c>
      <c r="D57" s="639">
        <f t="shared" si="0"/>
        <v>6.8559185859667915</v>
      </c>
      <c r="E57" s="441">
        <v>659</v>
      </c>
      <c r="F57" s="639">
        <f t="shared" si="1"/>
        <v>35.297268344938402</v>
      </c>
      <c r="G57" s="441">
        <v>527</v>
      </c>
      <c r="H57" s="639">
        <f t="shared" si="2"/>
        <v>28.227102303160152</v>
      </c>
      <c r="I57" s="441">
        <v>340</v>
      </c>
      <c r="J57" s="639">
        <f t="shared" si="3"/>
        <v>18.211033743974291</v>
      </c>
      <c r="K57" s="441">
        <v>213</v>
      </c>
      <c r="L57" s="640">
        <f t="shared" si="4"/>
        <v>11.408677021960365</v>
      </c>
    </row>
    <row r="58" spans="1:12" s="304" customFormat="1" ht="14.5">
      <c r="A58" s="435" t="s">
        <v>75</v>
      </c>
      <c r="B58" s="445">
        <v>1351</v>
      </c>
      <c r="C58" s="463">
        <v>284</v>
      </c>
      <c r="D58" s="637">
        <f t="shared" si="0"/>
        <v>21.021465581051075</v>
      </c>
      <c r="E58" s="463">
        <v>44</v>
      </c>
      <c r="F58" s="637">
        <f t="shared" si="1"/>
        <v>3.2568467801628422</v>
      </c>
      <c r="G58" s="463">
        <v>737</v>
      </c>
      <c r="H58" s="637">
        <f t="shared" si="2"/>
        <v>54.55218356772761</v>
      </c>
      <c r="I58" s="463">
        <v>260</v>
      </c>
      <c r="J58" s="637">
        <f t="shared" si="3"/>
        <v>19.245003700962251</v>
      </c>
      <c r="K58" s="463">
        <v>26</v>
      </c>
      <c r="L58" s="638">
        <f t="shared" si="4"/>
        <v>1.9245003700962251</v>
      </c>
    </row>
    <row r="59" spans="1:12" s="304" customFormat="1" ht="14.5">
      <c r="A59" s="448" t="s">
        <v>76</v>
      </c>
      <c r="B59" s="449">
        <v>48395</v>
      </c>
      <c r="C59" s="450">
        <v>5729</v>
      </c>
      <c r="D59" s="641">
        <f t="shared" si="0"/>
        <v>11.837999793367084</v>
      </c>
      <c r="E59" s="450">
        <v>13857</v>
      </c>
      <c r="F59" s="641">
        <f t="shared" si="1"/>
        <v>28.633123256534766</v>
      </c>
      <c r="G59" s="450">
        <v>15137</v>
      </c>
      <c r="H59" s="641">
        <f t="shared" si="2"/>
        <v>31.278024589317077</v>
      </c>
      <c r="I59" s="450">
        <v>6026</v>
      </c>
      <c r="J59" s="641">
        <f t="shared" si="3"/>
        <v>12.451699555739228</v>
      </c>
      <c r="K59" s="450">
        <v>7646</v>
      </c>
      <c r="L59" s="642">
        <f t="shared" si="4"/>
        <v>15.799152805041844</v>
      </c>
    </row>
    <row r="60" spans="1:12" s="304" customFormat="1" ht="14.5">
      <c r="A60" s="452" t="s">
        <v>77</v>
      </c>
      <c r="B60" s="453">
        <v>12267</v>
      </c>
      <c r="C60" s="454">
        <v>3770</v>
      </c>
      <c r="D60" s="643">
        <f t="shared" si="0"/>
        <v>30.732860520094562</v>
      </c>
      <c r="E60" s="454">
        <v>752</v>
      </c>
      <c r="F60" s="643">
        <f t="shared" si="1"/>
        <v>6.1302681992337158</v>
      </c>
      <c r="G60" s="454">
        <v>5378</v>
      </c>
      <c r="H60" s="643">
        <f t="shared" si="2"/>
        <v>43.841199967392193</v>
      </c>
      <c r="I60" s="454">
        <v>1340</v>
      </c>
      <c r="J60" s="643">
        <f t="shared" si="3"/>
        <v>10.923616206081356</v>
      </c>
      <c r="K60" s="454">
        <v>1027</v>
      </c>
      <c r="L60" s="644">
        <f t="shared" si="4"/>
        <v>8.3720551071981753</v>
      </c>
    </row>
    <row r="61" spans="1:12" s="304" customFormat="1" ht="14.5">
      <c r="A61" s="456" t="s">
        <v>78</v>
      </c>
      <c r="B61" s="457">
        <v>60662</v>
      </c>
      <c r="C61" s="458">
        <v>9499</v>
      </c>
      <c r="D61" s="645">
        <f t="shared" si="0"/>
        <v>15.658896838218325</v>
      </c>
      <c r="E61" s="458">
        <v>14609</v>
      </c>
      <c r="F61" s="645">
        <f t="shared" si="1"/>
        <v>24.082621740133856</v>
      </c>
      <c r="G61" s="458">
        <v>20515</v>
      </c>
      <c r="H61" s="645">
        <f t="shared" si="2"/>
        <v>33.818535491741123</v>
      </c>
      <c r="I61" s="458">
        <v>7366</v>
      </c>
      <c r="J61" s="645">
        <f t="shared" si="3"/>
        <v>12.142692295011704</v>
      </c>
      <c r="K61" s="458">
        <v>8673</v>
      </c>
      <c r="L61" s="646">
        <f t="shared" si="4"/>
        <v>14.297253634894991</v>
      </c>
    </row>
    <row r="62" spans="1:12" s="304" customFormat="1" ht="14.25" customHeight="1">
      <c r="A62" s="1041" t="s">
        <v>355</v>
      </c>
      <c r="B62" s="1041"/>
      <c r="C62" s="1041"/>
      <c r="D62" s="1041"/>
      <c r="E62" s="1041"/>
      <c r="F62" s="1041"/>
      <c r="G62" s="1041"/>
      <c r="H62" s="1041"/>
      <c r="I62" s="1041"/>
      <c r="J62" s="1041"/>
      <c r="K62" s="1041"/>
      <c r="L62" s="1041"/>
    </row>
    <row r="63" spans="1:12" s="304" customFormat="1" ht="27" customHeight="1">
      <c r="A63" s="1038" t="s">
        <v>356</v>
      </c>
      <c r="B63" s="1038"/>
      <c r="C63" s="1038"/>
      <c r="D63" s="1038"/>
      <c r="E63" s="1038"/>
      <c r="F63" s="1038"/>
      <c r="G63" s="1038"/>
      <c r="H63" s="1038"/>
      <c r="I63" s="1038"/>
      <c r="J63" s="1038"/>
      <c r="K63" s="1038"/>
      <c r="L63" s="1038"/>
    </row>
    <row r="64" spans="1:12" s="304" customFormat="1" ht="26.25" customHeight="1">
      <c r="A64" s="1038" t="s">
        <v>357</v>
      </c>
      <c r="B64" s="1038"/>
      <c r="C64" s="1038"/>
      <c r="D64" s="1038"/>
      <c r="E64" s="1038"/>
      <c r="F64" s="1038"/>
      <c r="G64" s="1038"/>
      <c r="H64" s="1038"/>
      <c r="I64" s="1038"/>
      <c r="J64" s="1038"/>
      <c r="K64" s="1038"/>
      <c r="L64" s="1038"/>
    </row>
    <row r="65" spans="1:12" s="304" customFormat="1" ht="27" customHeight="1">
      <c r="A65" s="1038" t="s">
        <v>358</v>
      </c>
      <c r="B65" s="1038"/>
      <c r="C65" s="1038"/>
      <c r="D65" s="1038"/>
      <c r="E65" s="1038"/>
      <c r="F65" s="1038"/>
      <c r="G65" s="1038"/>
      <c r="H65" s="1038"/>
      <c r="I65" s="1038"/>
      <c r="J65" s="1038"/>
      <c r="K65" s="1038"/>
      <c r="L65" s="1038"/>
    </row>
    <row r="66" spans="1:12" s="304" customFormat="1" ht="38.25" customHeight="1">
      <c r="A66" s="1038" t="s">
        <v>359</v>
      </c>
      <c r="B66" s="1038"/>
      <c r="C66" s="1038"/>
      <c r="D66" s="1038"/>
      <c r="E66" s="1038"/>
      <c r="F66" s="1038"/>
      <c r="G66" s="1038"/>
      <c r="H66" s="1038"/>
      <c r="I66" s="1038"/>
      <c r="J66" s="1038"/>
      <c r="K66" s="1038"/>
      <c r="L66" s="1038"/>
    </row>
    <row r="67" spans="1:12" s="304" customFormat="1" ht="14.25" customHeight="1">
      <c r="A67" s="1042" t="s">
        <v>360</v>
      </c>
      <c r="B67" s="1042"/>
      <c r="C67" s="1042"/>
      <c r="D67" s="1042"/>
      <c r="E67" s="1042"/>
      <c r="F67" s="1042"/>
      <c r="G67" s="1042"/>
      <c r="H67" s="1042"/>
      <c r="I67" s="1042"/>
      <c r="J67" s="1042"/>
      <c r="K67" s="1042"/>
      <c r="L67" s="1042"/>
    </row>
    <row r="68" spans="1:12" s="304" customFormat="1" ht="14.25" customHeight="1">
      <c r="A68" s="1043" t="s">
        <v>361</v>
      </c>
      <c r="B68" s="1043"/>
      <c r="C68" s="1043"/>
      <c r="D68" s="1043"/>
      <c r="E68" s="1043"/>
      <c r="F68" s="1043"/>
      <c r="G68" s="1043"/>
      <c r="H68" s="1043"/>
      <c r="I68" s="1043"/>
      <c r="J68" s="1043"/>
      <c r="K68" s="1043"/>
      <c r="L68" s="1043"/>
    </row>
    <row r="69" spans="1:12" s="304" customFormat="1" ht="22.5" customHeight="1">
      <c r="A69" s="960" t="s">
        <v>364</v>
      </c>
      <c r="B69" s="960"/>
      <c r="C69" s="960"/>
      <c r="D69" s="960"/>
      <c r="E69" s="960"/>
      <c r="F69" s="960"/>
      <c r="G69" s="960"/>
      <c r="H69" s="960"/>
      <c r="I69" s="960"/>
      <c r="J69" s="960"/>
      <c r="K69" s="960"/>
      <c r="L69" s="960"/>
    </row>
    <row r="70" spans="1:12" ht="14.25" customHeight="1">
      <c r="A70" s="108"/>
      <c r="D70" s="425"/>
      <c r="F70" s="425"/>
      <c r="H70" s="425"/>
      <c r="J70" s="425"/>
      <c r="L70" s="425"/>
    </row>
    <row r="71" spans="1:12" s="304" customFormat="1" ht="23.5">
      <c r="A71" s="956">
        <v>2023</v>
      </c>
      <c r="B71" s="956"/>
      <c r="C71" s="956"/>
      <c r="D71" s="956"/>
      <c r="E71" s="956"/>
      <c r="F71" s="956"/>
      <c r="G71" s="956"/>
      <c r="H71" s="956"/>
      <c r="I71" s="956"/>
      <c r="J71" s="956"/>
      <c r="K71" s="956"/>
      <c r="L71" s="956"/>
    </row>
    <row r="72" spans="1:12" s="304" customFormat="1" ht="14.5">
      <c r="A72" s="141"/>
      <c r="D72" s="426"/>
      <c r="F72" s="426"/>
      <c r="H72" s="426"/>
      <c r="J72" s="426"/>
      <c r="L72" s="426"/>
    </row>
    <row r="73" spans="1:12" s="304" customFormat="1" ht="14.5">
      <c r="A73" s="1000" t="s">
        <v>365</v>
      </c>
      <c r="B73" s="1000"/>
      <c r="C73" s="1000"/>
      <c r="D73" s="1000"/>
      <c r="E73" s="1000"/>
      <c r="F73" s="1000"/>
      <c r="G73" s="1000"/>
      <c r="H73" s="1000"/>
      <c r="I73" s="1000"/>
      <c r="J73" s="1000"/>
      <c r="K73" s="1000"/>
      <c r="L73" s="1000"/>
    </row>
    <row r="74" spans="1:12" s="304" customFormat="1" ht="14.25" customHeight="1">
      <c r="A74" s="997" t="s">
        <v>57</v>
      </c>
      <c r="B74" s="967" t="s">
        <v>58</v>
      </c>
      <c r="C74" s="968" t="s">
        <v>96</v>
      </c>
      <c r="D74" s="968"/>
      <c r="E74" s="968"/>
      <c r="F74" s="968"/>
      <c r="G74" s="968"/>
      <c r="H74" s="968"/>
      <c r="I74" s="968"/>
      <c r="J74" s="968"/>
      <c r="K74" s="968"/>
      <c r="L74" s="968"/>
    </row>
    <row r="75" spans="1:12" s="304" customFormat="1" ht="60.75" customHeight="1">
      <c r="A75" s="997"/>
      <c r="B75" s="967"/>
      <c r="C75" s="969" t="s">
        <v>350</v>
      </c>
      <c r="D75" s="969"/>
      <c r="E75" s="969" t="s">
        <v>351</v>
      </c>
      <c r="F75" s="969"/>
      <c r="G75" s="969" t="s">
        <v>352</v>
      </c>
      <c r="H75" s="969"/>
      <c r="I75" s="969" t="s">
        <v>353</v>
      </c>
      <c r="J75" s="969"/>
      <c r="K75" s="998" t="s">
        <v>354</v>
      </c>
      <c r="L75" s="998"/>
    </row>
    <row r="76" spans="1:12" s="304" customFormat="1" ht="14.25" customHeight="1">
      <c r="A76" s="997"/>
      <c r="B76" s="999" t="s">
        <v>59</v>
      </c>
      <c r="C76" s="999"/>
      <c r="D76" s="427" t="s">
        <v>99</v>
      </c>
      <c r="E76" s="143" t="s">
        <v>59</v>
      </c>
      <c r="F76" s="610" t="s">
        <v>99</v>
      </c>
      <c r="G76" s="143" t="s">
        <v>59</v>
      </c>
      <c r="H76" s="610" t="s">
        <v>99</v>
      </c>
      <c r="I76" s="143" t="s">
        <v>59</v>
      </c>
      <c r="J76" s="610" t="s">
        <v>99</v>
      </c>
      <c r="K76" s="308" t="s">
        <v>59</v>
      </c>
      <c r="L76" s="613" t="s">
        <v>99</v>
      </c>
    </row>
    <row r="77" spans="1:12" s="304" customFormat="1" ht="14.5">
      <c r="A77" s="429" t="s">
        <v>60</v>
      </c>
      <c r="B77" s="430">
        <v>9809</v>
      </c>
      <c r="C77" s="431">
        <v>2069</v>
      </c>
      <c r="D77" s="635">
        <v>21.092873891324299</v>
      </c>
      <c r="E77" s="431">
        <v>2241</v>
      </c>
      <c r="F77" s="635">
        <v>22.846365582628199</v>
      </c>
      <c r="G77" s="431">
        <v>2476</v>
      </c>
      <c r="H77" s="635">
        <v>25.242124579467799</v>
      </c>
      <c r="I77" s="431">
        <v>570</v>
      </c>
      <c r="J77" s="635">
        <v>5.81098990722806</v>
      </c>
      <c r="K77" s="431">
        <v>2453</v>
      </c>
      <c r="L77" s="636">
        <v>25.007646039351599</v>
      </c>
    </row>
    <row r="78" spans="1:12" s="304" customFormat="1" ht="14.5">
      <c r="A78" s="435" t="s">
        <v>61</v>
      </c>
      <c r="B78" s="436">
        <v>10233</v>
      </c>
      <c r="C78" s="437">
        <v>226</v>
      </c>
      <c r="D78" s="637">
        <v>2.2085409948206798</v>
      </c>
      <c r="E78" s="437">
        <v>4866</v>
      </c>
      <c r="F78" s="637">
        <v>47.552037525652302</v>
      </c>
      <c r="G78" s="437">
        <v>2803</v>
      </c>
      <c r="H78" s="637">
        <v>27.391771718948501</v>
      </c>
      <c r="I78" s="437">
        <v>1351</v>
      </c>
      <c r="J78" s="637">
        <v>13.202384442490001</v>
      </c>
      <c r="K78" s="437">
        <v>987</v>
      </c>
      <c r="L78" s="638">
        <v>9.6452653180885406</v>
      </c>
    </row>
    <row r="79" spans="1:12" s="304" customFormat="1" ht="14.5">
      <c r="A79" s="439" t="s">
        <v>62</v>
      </c>
      <c r="B79" s="440">
        <v>2832</v>
      </c>
      <c r="C79" s="441">
        <v>908</v>
      </c>
      <c r="D79" s="639">
        <v>32.062146892655399</v>
      </c>
      <c r="E79" s="441">
        <v>256</v>
      </c>
      <c r="F79" s="639">
        <v>9.0395480225988702</v>
      </c>
      <c r="G79" s="441">
        <v>869</v>
      </c>
      <c r="H79" s="639">
        <v>30.685028248587599</v>
      </c>
      <c r="I79" s="441">
        <v>173</v>
      </c>
      <c r="J79" s="639">
        <v>6.1087570621468901</v>
      </c>
      <c r="K79" s="441">
        <v>626</v>
      </c>
      <c r="L79" s="640">
        <v>22.104519774011301</v>
      </c>
    </row>
    <row r="80" spans="1:12" s="304" customFormat="1" ht="14.5">
      <c r="A80" s="435" t="s">
        <v>63</v>
      </c>
      <c r="B80" s="436">
        <v>2035</v>
      </c>
      <c r="C80" s="437">
        <v>1137</v>
      </c>
      <c r="D80" s="637">
        <v>55.872235872235898</v>
      </c>
      <c r="E80" s="437">
        <v>55</v>
      </c>
      <c r="F80" s="637">
        <v>2.7027027027027</v>
      </c>
      <c r="G80" s="437">
        <v>503</v>
      </c>
      <c r="H80" s="637">
        <v>24.7174447174447</v>
      </c>
      <c r="I80" s="437">
        <v>209</v>
      </c>
      <c r="J80" s="637">
        <v>10.2702702702703</v>
      </c>
      <c r="K80" s="437">
        <v>131</v>
      </c>
      <c r="L80" s="638">
        <v>6.4373464373464397</v>
      </c>
    </row>
    <row r="81" spans="1:12" s="304" customFormat="1" ht="14.5">
      <c r="A81" s="439" t="s">
        <v>64</v>
      </c>
      <c r="B81" s="440">
        <v>484</v>
      </c>
      <c r="C81" s="441">
        <v>60</v>
      </c>
      <c r="D81" s="639">
        <v>12.396694214876</v>
      </c>
      <c r="E81" s="441">
        <v>106</v>
      </c>
      <c r="F81" s="639">
        <v>21.900826446280998</v>
      </c>
      <c r="G81" s="441">
        <v>178</v>
      </c>
      <c r="H81" s="639">
        <v>36.776859504132197</v>
      </c>
      <c r="I81" s="441">
        <v>28</v>
      </c>
      <c r="J81" s="639">
        <v>5.7851239669421499</v>
      </c>
      <c r="K81" s="441">
        <v>112</v>
      </c>
      <c r="L81" s="640">
        <v>23.1404958677686</v>
      </c>
    </row>
    <row r="82" spans="1:12" s="304" customFormat="1" ht="14.5">
      <c r="A82" s="435" t="s">
        <v>65</v>
      </c>
      <c r="B82" s="436">
        <v>1176</v>
      </c>
      <c r="C82" s="437">
        <v>62</v>
      </c>
      <c r="D82" s="637">
        <v>5.2721088435374197</v>
      </c>
      <c r="E82" s="437">
        <v>209</v>
      </c>
      <c r="F82" s="637">
        <v>17.772108843537399</v>
      </c>
      <c r="G82" s="437">
        <v>577</v>
      </c>
      <c r="H82" s="637">
        <v>49.0646258503401</v>
      </c>
      <c r="I82" s="437">
        <v>92</v>
      </c>
      <c r="J82" s="637">
        <v>7.8231292517006796</v>
      </c>
      <c r="K82" s="437">
        <v>236</v>
      </c>
      <c r="L82" s="638">
        <v>20.068027210884399</v>
      </c>
    </row>
    <row r="83" spans="1:12" s="304" customFormat="1" ht="14.5">
      <c r="A83" s="439" t="s">
        <v>66</v>
      </c>
      <c r="B83" s="440">
        <v>4474</v>
      </c>
      <c r="C83" s="441">
        <v>899</v>
      </c>
      <c r="D83" s="639">
        <v>20.093875726419299</v>
      </c>
      <c r="E83" s="441">
        <v>392</v>
      </c>
      <c r="F83" s="639">
        <v>8.7617344658024106</v>
      </c>
      <c r="G83" s="441">
        <v>2057</v>
      </c>
      <c r="H83" s="639">
        <v>45.9767545820295</v>
      </c>
      <c r="I83" s="441">
        <v>248</v>
      </c>
      <c r="J83" s="639">
        <v>5.5431381314260202</v>
      </c>
      <c r="K83" s="441">
        <v>878</v>
      </c>
      <c r="L83" s="640">
        <v>19.624497094322798</v>
      </c>
    </row>
    <row r="84" spans="1:12" s="304" customFormat="1" ht="14.5">
      <c r="A84" s="435" t="s">
        <v>67</v>
      </c>
      <c r="B84" s="436">
        <v>1139</v>
      </c>
      <c r="C84" s="437">
        <v>332</v>
      </c>
      <c r="D84" s="637">
        <v>29.148375768217701</v>
      </c>
      <c r="E84" s="437">
        <v>100</v>
      </c>
      <c r="F84" s="637">
        <v>8.7796312554872706</v>
      </c>
      <c r="G84" s="437">
        <v>408</v>
      </c>
      <c r="H84" s="637">
        <v>35.820895522388099</v>
      </c>
      <c r="I84" s="437">
        <v>253</v>
      </c>
      <c r="J84" s="637">
        <v>22.212467076382801</v>
      </c>
      <c r="K84" s="437">
        <v>46</v>
      </c>
      <c r="L84" s="638">
        <v>4.0386303775241403</v>
      </c>
    </row>
    <row r="85" spans="1:12" s="304" customFormat="1" ht="14.5">
      <c r="A85" s="439" t="s">
        <v>68</v>
      </c>
      <c r="B85" s="440">
        <v>5944</v>
      </c>
      <c r="C85" s="441">
        <v>489</v>
      </c>
      <c r="D85" s="639">
        <v>8.2267833109017499</v>
      </c>
      <c r="E85" s="441">
        <v>2032</v>
      </c>
      <c r="F85" s="639">
        <v>34.185733512786001</v>
      </c>
      <c r="G85" s="441">
        <v>1529</v>
      </c>
      <c r="H85" s="639">
        <v>25.723418573351299</v>
      </c>
      <c r="I85" s="441">
        <v>1263</v>
      </c>
      <c r="J85" s="639">
        <v>21.248317631224801</v>
      </c>
      <c r="K85" s="441">
        <v>631</v>
      </c>
      <c r="L85" s="640">
        <v>10.615746971736201</v>
      </c>
    </row>
    <row r="86" spans="1:12" s="304" customFormat="1" ht="14.5">
      <c r="A86" s="435" t="s">
        <v>69</v>
      </c>
      <c r="B86" s="436">
        <v>10722</v>
      </c>
      <c r="C86" s="437">
        <v>1515</v>
      </c>
      <c r="D86" s="637">
        <v>14.1298265249021</v>
      </c>
      <c r="E86" s="437">
        <v>2740</v>
      </c>
      <c r="F86" s="637">
        <v>25.554933781011002</v>
      </c>
      <c r="G86" s="437">
        <v>3864</v>
      </c>
      <c r="H86" s="637">
        <v>36.038052602126498</v>
      </c>
      <c r="I86" s="437">
        <v>1653</v>
      </c>
      <c r="J86" s="637">
        <v>15.416899832120899</v>
      </c>
      <c r="K86" s="437">
        <v>950</v>
      </c>
      <c r="L86" s="638">
        <v>8.8602872598395805</v>
      </c>
    </row>
    <row r="87" spans="1:12" s="304" customFormat="1" ht="14.5">
      <c r="A87" s="439" t="s">
        <v>70</v>
      </c>
      <c r="B87" s="440">
        <v>2614</v>
      </c>
      <c r="C87" s="441">
        <v>571</v>
      </c>
      <c r="D87" s="639">
        <v>21.843917368018399</v>
      </c>
      <c r="E87" s="441">
        <v>542</v>
      </c>
      <c r="F87" s="639">
        <v>20.734506503443001</v>
      </c>
      <c r="G87" s="441">
        <v>924</v>
      </c>
      <c r="H87" s="639">
        <v>35.348125478194298</v>
      </c>
      <c r="I87" s="441">
        <v>243</v>
      </c>
      <c r="J87" s="639">
        <v>9.2960979342004606</v>
      </c>
      <c r="K87" s="441">
        <v>334</v>
      </c>
      <c r="L87" s="640">
        <v>12.777352716143801</v>
      </c>
    </row>
    <row r="88" spans="1:12" s="304" customFormat="1" ht="14.5">
      <c r="A88" s="435" t="s">
        <v>71</v>
      </c>
      <c r="B88" s="436">
        <v>495</v>
      </c>
      <c r="C88" s="437">
        <v>38</v>
      </c>
      <c r="D88" s="637">
        <v>7.67676767676768</v>
      </c>
      <c r="E88" s="437">
        <v>231</v>
      </c>
      <c r="F88" s="637">
        <v>46.6666666666667</v>
      </c>
      <c r="G88" s="437">
        <v>200</v>
      </c>
      <c r="H88" s="637">
        <v>40.404040404040401</v>
      </c>
      <c r="I88" s="437">
        <v>14</v>
      </c>
      <c r="J88" s="637">
        <v>2.8282828282828301</v>
      </c>
      <c r="K88" s="437">
        <v>12</v>
      </c>
      <c r="L88" s="638">
        <v>2.4242424242424199</v>
      </c>
    </row>
    <row r="89" spans="1:12" s="304" customFormat="1" ht="14.5">
      <c r="A89" s="439" t="s">
        <v>72</v>
      </c>
      <c r="B89" s="440">
        <v>3067</v>
      </c>
      <c r="C89" s="441">
        <v>533</v>
      </c>
      <c r="D89" s="639">
        <v>17.378545810237998</v>
      </c>
      <c r="E89" s="441">
        <v>73</v>
      </c>
      <c r="F89" s="639">
        <v>2.38017606781872</v>
      </c>
      <c r="G89" s="441">
        <v>2214</v>
      </c>
      <c r="H89" s="639">
        <v>72.187805673296396</v>
      </c>
      <c r="I89" s="441">
        <v>161</v>
      </c>
      <c r="J89" s="639">
        <v>5.2494294098467602</v>
      </c>
      <c r="K89" s="441">
        <v>86</v>
      </c>
      <c r="L89" s="640">
        <v>2.8040430388001298</v>
      </c>
    </row>
    <row r="90" spans="1:12" s="304" customFormat="1" ht="14.5">
      <c r="A90" s="435" t="s">
        <v>73</v>
      </c>
      <c r="B90" s="436">
        <v>1816</v>
      </c>
      <c r="C90" s="437">
        <v>664</v>
      </c>
      <c r="D90" s="637">
        <v>36.563876651982397</v>
      </c>
      <c r="E90" s="437">
        <v>207</v>
      </c>
      <c r="F90" s="637">
        <v>11.398678414096899</v>
      </c>
      <c r="G90" s="437">
        <v>583</v>
      </c>
      <c r="H90" s="637">
        <v>32.1035242290749</v>
      </c>
      <c r="I90" s="437">
        <v>284</v>
      </c>
      <c r="J90" s="637">
        <v>15.6387665198238</v>
      </c>
      <c r="K90" s="437">
        <v>78</v>
      </c>
      <c r="L90" s="638">
        <v>4.2951541850220298</v>
      </c>
    </row>
    <row r="91" spans="1:12" s="304" customFormat="1" ht="14.5">
      <c r="A91" s="439" t="s">
        <v>74</v>
      </c>
      <c r="B91" s="440">
        <v>1858</v>
      </c>
      <c r="C91" s="441">
        <v>117</v>
      </c>
      <c r="D91" s="639">
        <v>6.2970936490850402</v>
      </c>
      <c r="E91" s="441">
        <v>637</v>
      </c>
      <c r="F91" s="639">
        <v>34.284176533907399</v>
      </c>
      <c r="G91" s="441">
        <v>544</v>
      </c>
      <c r="H91" s="639">
        <v>29.278794402583401</v>
      </c>
      <c r="I91" s="441">
        <v>336</v>
      </c>
      <c r="J91" s="639">
        <v>18.0839612486545</v>
      </c>
      <c r="K91" s="441">
        <v>224</v>
      </c>
      <c r="L91" s="640">
        <v>12.0559741657696</v>
      </c>
    </row>
    <row r="92" spans="1:12" s="304" customFormat="1" ht="14.5">
      <c r="A92" s="435" t="s">
        <v>75</v>
      </c>
      <c r="B92" s="445">
        <v>1347</v>
      </c>
      <c r="C92" s="463">
        <v>299</v>
      </c>
      <c r="D92" s="637">
        <v>22.1974758723088</v>
      </c>
      <c r="E92" s="463">
        <v>32</v>
      </c>
      <c r="F92" s="637">
        <v>2.3756495916852298</v>
      </c>
      <c r="G92" s="463">
        <v>728</v>
      </c>
      <c r="H92" s="637">
        <v>54.046028210838898</v>
      </c>
      <c r="I92" s="463">
        <v>268</v>
      </c>
      <c r="J92" s="637">
        <v>19.8960653303638</v>
      </c>
      <c r="K92" s="463">
        <v>20</v>
      </c>
      <c r="L92" s="638">
        <v>1.48478099480327</v>
      </c>
    </row>
    <row r="93" spans="1:12" s="304" customFormat="1" ht="14.5">
      <c r="A93" s="448" t="s">
        <v>76</v>
      </c>
      <c r="B93" s="449">
        <v>47809</v>
      </c>
      <c r="C93" s="450">
        <v>6046</v>
      </c>
      <c r="D93" s="641">
        <v>12.6461544897404</v>
      </c>
      <c r="E93" s="450">
        <v>13996</v>
      </c>
      <c r="F93" s="641">
        <v>29.274822732121599</v>
      </c>
      <c r="G93" s="450">
        <v>15152</v>
      </c>
      <c r="H93" s="641">
        <v>31.692777510510599</v>
      </c>
      <c r="I93" s="450">
        <v>5798</v>
      </c>
      <c r="J93" s="641">
        <v>12.127423706833399</v>
      </c>
      <c r="K93" s="450">
        <v>6817</v>
      </c>
      <c r="L93" s="642">
        <v>14.258821560794001</v>
      </c>
    </row>
    <row r="94" spans="1:12" s="304" customFormat="1" ht="14.5">
      <c r="A94" s="452" t="s">
        <v>77</v>
      </c>
      <c r="B94" s="453">
        <v>12236</v>
      </c>
      <c r="C94" s="454">
        <v>3873</v>
      </c>
      <c r="D94" s="643">
        <v>31.652500817260499</v>
      </c>
      <c r="E94" s="454">
        <v>723</v>
      </c>
      <c r="F94" s="643">
        <v>5.9087937234390298</v>
      </c>
      <c r="G94" s="454">
        <v>5305</v>
      </c>
      <c r="H94" s="643">
        <v>43.355671788166099</v>
      </c>
      <c r="I94" s="454">
        <v>1348</v>
      </c>
      <c r="J94" s="643">
        <v>11.0166721150703</v>
      </c>
      <c r="K94" s="454">
        <v>987</v>
      </c>
      <c r="L94" s="644">
        <v>8.06636155606407</v>
      </c>
    </row>
    <row r="95" spans="1:12" s="304" customFormat="1" ht="14.5">
      <c r="A95" s="456" t="s">
        <v>78</v>
      </c>
      <c r="B95" s="457">
        <v>60045</v>
      </c>
      <c r="C95" s="458">
        <v>9919</v>
      </c>
      <c r="D95" s="645">
        <v>16.519277208760101</v>
      </c>
      <c r="E95" s="458">
        <v>14719</v>
      </c>
      <c r="F95" s="645">
        <v>24.513281705387602</v>
      </c>
      <c r="G95" s="458">
        <v>20457</v>
      </c>
      <c r="H95" s="645">
        <v>34.069447914064497</v>
      </c>
      <c r="I95" s="458">
        <v>7146</v>
      </c>
      <c r="J95" s="645">
        <v>11.9010741943542</v>
      </c>
      <c r="K95" s="458">
        <v>7804</v>
      </c>
      <c r="L95" s="646">
        <v>12.9969189774336</v>
      </c>
    </row>
    <row r="96" spans="1:12" s="304" customFormat="1" ht="14.25" customHeight="1">
      <c r="A96" s="1041" t="s">
        <v>355</v>
      </c>
      <c r="B96" s="1041"/>
      <c r="C96" s="1041"/>
      <c r="D96" s="1041"/>
      <c r="E96" s="1041"/>
      <c r="F96" s="1041"/>
      <c r="G96" s="1041"/>
      <c r="H96" s="1041"/>
      <c r="I96" s="1041"/>
      <c r="J96" s="1041"/>
      <c r="K96" s="1041"/>
      <c r="L96" s="1041"/>
    </row>
    <row r="97" spans="1:12" s="304" customFormat="1" ht="27" customHeight="1">
      <c r="A97" s="1038" t="s">
        <v>356</v>
      </c>
      <c r="B97" s="1038"/>
      <c r="C97" s="1038"/>
      <c r="D97" s="1038"/>
      <c r="E97" s="1038"/>
      <c r="F97" s="1038"/>
      <c r="G97" s="1038"/>
      <c r="H97" s="1038"/>
      <c r="I97" s="1038"/>
      <c r="J97" s="1038"/>
      <c r="K97" s="1038"/>
      <c r="L97" s="1038"/>
    </row>
    <row r="98" spans="1:12" s="304" customFormat="1" ht="26.25" customHeight="1">
      <c r="A98" s="1038" t="s">
        <v>357</v>
      </c>
      <c r="B98" s="1038"/>
      <c r="C98" s="1038"/>
      <c r="D98" s="1038"/>
      <c r="E98" s="1038"/>
      <c r="F98" s="1038"/>
      <c r="G98" s="1038"/>
      <c r="H98" s="1038"/>
      <c r="I98" s="1038"/>
      <c r="J98" s="1038"/>
      <c r="K98" s="1038"/>
      <c r="L98" s="1038"/>
    </row>
    <row r="99" spans="1:12" s="304" customFormat="1" ht="27" customHeight="1">
      <c r="A99" s="1038" t="s">
        <v>358</v>
      </c>
      <c r="B99" s="1038"/>
      <c r="C99" s="1038"/>
      <c r="D99" s="1038"/>
      <c r="E99" s="1038"/>
      <c r="F99" s="1038"/>
      <c r="G99" s="1038"/>
      <c r="H99" s="1038"/>
      <c r="I99" s="1038"/>
      <c r="J99" s="1038"/>
      <c r="K99" s="1038"/>
      <c r="L99" s="1038"/>
    </row>
    <row r="100" spans="1:12" s="304" customFormat="1" ht="38.25" customHeight="1">
      <c r="A100" s="1038" t="s">
        <v>359</v>
      </c>
      <c r="B100" s="1038"/>
      <c r="C100" s="1038"/>
      <c r="D100" s="1038"/>
      <c r="E100" s="1038"/>
      <c r="F100" s="1038"/>
      <c r="G100" s="1038"/>
      <c r="H100" s="1038"/>
      <c r="I100" s="1038"/>
      <c r="J100" s="1038"/>
      <c r="K100" s="1038"/>
      <c r="L100" s="1038"/>
    </row>
    <row r="101" spans="1:12" s="304" customFormat="1" ht="14.25" customHeight="1">
      <c r="A101" s="1042" t="s">
        <v>360</v>
      </c>
      <c r="B101" s="1042"/>
      <c r="C101" s="1042"/>
      <c r="D101" s="1042"/>
      <c r="E101" s="1042"/>
      <c r="F101" s="1042"/>
      <c r="G101" s="1042"/>
      <c r="H101" s="1042"/>
      <c r="I101" s="1042"/>
      <c r="J101" s="1042"/>
      <c r="K101" s="1042"/>
      <c r="L101" s="1042"/>
    </row>
    <row r="102" spans="1:12" s="304" customFormat="1" ht="14.25" customHeight="1">
      <c r="A102" s="1043" t="s">
        <v>361</v>
      </c>
      <c r="B102" s="1043"/>
      <c r="C102" s="1043"/>
      <c r="D102" s="1043"/>
      <c r="E102" s="1043"/>
      <c r="F102" s="1043"/>
      <c r="G102" s="1043"/>
      <c r="H102" s="1043"/>
      <c r="I102" s="1043"/>
      <c r="J102" s="1043"/>
      <c r="K102" s="1043"/>
      <c r="L102" s="1043"/>
    </row>
    <row r="103" spans="1:12" s="304" customFormat="1" ht="22.5" customHeight="1">
      <c r="A103" s="960" t="s">
        <v>366</v>
      </c>
      <c r="B103" s="960"/>
      <c r="C103" s="960"/>
      <c r="D103" s="960"/>
      <c r="E103" s="960"/>
      <c r="F103" s="960"/>
      <c r="G103" s="960"/>
      <c r="H103" s="960"/>
      <c r="I103" s="960"/>
      <c r="J103" s="960"/>
      <c r="K103" s="960"/>
      <c r="L103" s="960"/>
    </row>
    <row r="105" spans="1:12" ht="24" customHeight="1">
      <c r="A105" s="956">
        <v>2022</v>
      </c>
      <c r="B105" s="956"/>
      <c r="C105" s="956"/>
      <c r="D105" s="956"/>
      <c r="E105" s="956"/>
      <c r="F105" s="956"/>
      <c r="G105" s="956"/>
      <c r="H105" s="956"/>
      <c r="I105" s="956"/>
      <c r="J105" s="956"/>
      <c r="K105" s="956"/>
      <c r="L105" s="956"/>
    </row>
    <row r="107" spans="1:12" ht="14.25" customHeight="1">
      <c r="A107" s="1000" t="s">
        <v>367</v>
      </c>
      <c r="B107" s="1000"/>
      <c r="C107" s="1000"/>
      <c r="D107" s="1000"/>
      <c r="E107" s="1000"/>
      <c r="F107" s="1000"/>
      <c r="G107" s="1000"/>
      <c r="H107" s="1000"/>
      <c r="I107" s="1000"/>
      <c r="J107" s="1000"/>
      <c r="K107" s="1000"/>
      <c r="L107" s="1000"/>
    </row>
    <row r="108" spans="1:12" ht="14.25" customHeight="1">
      <c r="A108" s="997" t="s">
        <v>57</v>
      </c>
      <c r="B108" s="967" t="s">
        <v>58</v>
      </c>
      <c r="C108" s="968" t="s">
        <v>96</v>
      </c>
      <c r="D108" s="968"/>
      <c r="E108" s="968"/>
      <c r="F108" s="968"/>
      <c r="G108" s="968"/>
      <c r="H108" s="968"/>
      <c r="I108" s="968"/>
      <c r="J108" s="968"/>
      <c r="K108" s="968"/>
      <c r="L108" s="968"/>
    </row>
    <row r="109" spans="1:12" ht="60" customHeight="1">
      <c r="A109" s="997"/>
      <c r="B109" s="967"/>
      <c r="C109" s="969" t="s">
        <v>350</v>
      </c>
      <c r="D109" s="969"/>
      <c r="E109" s="969" t="s">
        <v>351</v>
      </c>
      <c r="F109" s="969"/>
      <c r="G109" s="969" t="s">
        <v>352</v>
      </c>
      <c r="H109" s="969"/>
      <c r="I109" s="969" t="s">
        <v>353</v>
      </c>
      <c r="J109" s="969"/>
      <c r="K109" s="998" t="s">
        <v>354</v>
      </c>
      <c r="L109" s="998"/>
    </row>
    <row r="110" spans="1:12" ht="15.75" customHeight="1">
      <c r="A110" s="997"/>
      <c r="B110" s="999" t="s">
        <v>59</v>
      </c>
      <c r="C110" s="999"/>
      <c r="D110" s="427" t="s">
        <v>99</v>
      </c>
      <c r="E110" s="143" t="s">
        <v>59</v>
      </c>
      <c r="F110" s="610" t="s">
        <v>99</v>
      </c>
      <c r="G110" s="143" t="s">
        <v>59</v>
      </c>
      <c r="H110" s="610" t="s">
        <v>99</v>
      </c>
      <c r="I110" s="143" t="s">
        <v>59</v>
      </c>
      <c r="J110" s="610" t="s">
        <v>99</v>
      </c>
      <c r="K110" s="308" t="s">
        <v>59</v>
      </c>
      <c r="L110" s="613" t="s">
        <v>99</v>
      </c>
    </row>
    <row r="111" spans="1:12" ht="14.25" customHeight="1">
      <c r="A111" s="429" t="s">
        <v>60</v>
      </c>
      <c r="B111" s="430">
        <v>9644</v>
      </c>
      <c r="C111" s="431">
        <v>2157</v>
      </c>
      <c r="D111" s="635">
        <v>22.366238075487399</v>
      </c>
      <c r="E111" s="431">
        <v>2253</v>
      </c>
      <c r="F111" s="635">
        <v>23.361675653255901</v>
      </c>
      <c r="G111" s="431">
        <v>2469</v>
      </c>
      <c r="H111" s="635">
        <v>25.601410203235201</v>
      </c>
      <c r="I111" s="431">
        <v>592</v>
      </c>
      <c r="J111" s="635">
        <v>6.1385317295727901</v>
      </c>
      <c r="K111" s="431">
        <v>2173</v>
      </c>
      <c r="L111" s="636">
        <v>22.532144338448798</v>
      </c>
    </row>
    <row r="112" spans="1:12" ht="14.25" customHeight="1">
      <c r="A112" s="435" t="s">
        <v>61</v>
      </c>
      <c r="B112" s="436">
        <v>10085</v>
      </c>
      <c r="C112" s="437">
        <v>242</v>
      </c>
      <c r="D112" s="637">
        <v>2.3996033713435798</v>
      </c>
      <c r="E112" s="437">
        <v>5002</v>
      </c>
      <c r="F112" s="637">
        <v>49.598413485374302</v>
      </c>
      <c r="G112" s="437">
        <v>2798</v>
      </c>
      <c r="H112" s="637">
        <v>27.744174516608801</v>
      </c>
      <c r="I112" s="437">
        <v>1210</v>
      </c>
      <c r="J112" s="637">
        <v>11.9980168567179</v>
      </c>
      <c r="K112" s="437">
        <v>833</v>
      </c>
      <c r="L112" s="638">
        <v>8.2597917699553793</v>
      </c>
    </row>
    <row r="113" spans="1:12" ht="14.25" customHeight="1">
      <c r="A113" s="439" t="s">
        <v>62</v>
      </c>
      <c r="B113" s="440">
        <v>2787</v>
      </c>
      <c r="C113" s="441">
        <v>889</v>
      </c>
      <c r="D113" s="639">
        <v>31.898098313598901</v>
      </c>
      <c r="E113" s="441">
        <v>264</v>
      </c>
      <c r="F113" s="639">
        <v>9.4725511302475809</v>
      </c>
      <c r="G113" s="441">
        <v>861</v>
      </c>
      <c r="H113" s="639">
        <v>30.893433799784699</v>
      </c>
      <c r="I113" s="441">
        <v>153</v>
      </c>
      <c r="J113" s="639">
        <v>5.4897739504843903</v>
      </c>
      <c r="K113" s="441">
        <v>620</v>
      </c>
      <c r="L113" s="640">
        <v>22.246142805884499</v>
      </c>
    </row>
    <row r="114" spans="1:12" ht="14.25" customHeight="1">
      <c r="A114" s="435" t="s">
        <v>63</v>
      </c>
      <c r="B114" s="436">
        <v>1993</v>
      </c>
      <c r="C114" s="437">
        <v>1176</v>
      </c>
      <c r="D114" s="637">
        <v>59.006522829904704</v>
      </c>
      <c r="E114" s="437">
        <v>57</v>
      </c>
      <c r="F114" s="637">
        <v>2.8600100351229298</v>
      </c>
      <c r="G114" s="437">
        <v>435</v>
      </c>
      <c r="H114" s="637">
        <v>21.8263923733066</v>
      </c>
      <c r="I114" s="437">
        <v>199</v>
      </c>
      <c r="J114" s="637">
        <v>9.9849473156046198</v>
      </c>
      <c r="K114" s="437">
        <v>126</v>
      </c>
      <c r="L114" s="638">
        <v>6.3221274460612102</v>
      </c>
    </row>
    <row r="115" spans="1:12" ht="14.25" customHeight="1">
      <c r="A115" s="439" t="s">
        <v>64</v>
      </c>
      <c r="B115" s="440">
        <v>477</v>
      </c>
      <c r="C115" s="441">
        <v>56</v>
      </c>
      <c r="D115" s="639">
        <v>11.740041928721199</v>
      </c>
      <c r="E115" s="441">
        <v>105</v>
      </c>
      <c r="F115" s="639">
        <v>22.012578616352201</v>
      </c>
      <c r="G115" s="441">
        <v>185</v>
      </c>
      <c r="H115" s="639">
        <v>38.7840670859539</v>
      </c>
      <c r="I115" s="441">
        <v>28</v>
      </c>
      <c r="J115" s="639">
        <v>5.8700209643605898</v>
      </c>
      <c r="K115" s="441">
        <v>103</v>
      </c>
      <c r="L115" s="640">
        <v>21.593291404612199</v>
      </c>
    </row>
    <row r="116" spans="1:12" ht="14.25" customHeight="1">
      <c r="A116" s="435" t="s">
        <v>65</v>
      </c>
      <c r="B116" s="436">
        <v>1165</v>
      </c>
      <c r="C116" s="437">
        <v>64</v>
      </c>
      <c r="D116" s="637">
        <v>5.4935622317596602</v>
      </c>
      <c r="E116" s="437">
        <v>169</v>
      </c>
      <c r="F116" s="637">
        <v>14.5064377682403</v>
      </c>
      <c r="G116" s="437">
        <v>612</v>
      </c>
      <c r="H116" s="637">
        <v>52.532188841201702</v>
      </c>
      <c r="I116" s="437">
        <v>82</v>
      </c>
      <c r="J116" s="637">
        <v>7.0386266094420602</v>
      </c>
      <c r="K116" s="437">
        <v>238</v>
      </c>
      <c r="L116" s="638">
        <v>20.429184549356201</v>
      </c>
    </row>
    <row r="117" spans="1:12" ht="14.25" customHeight="1">
      <c r="A117" s="439" t="s">
        <v>66</v>
      </c>
      <c r="B117" s="440">
        <v>4434</v>
      </c>
      <c r="C117" s="441">
        <v>972</v>
      </c>
      <c r="D117" s="639">
        <v>21.921515561569699</v>
      </c>
      <c r="E117" s="441">
        <v>408</v>
      </c>
      <c r="F117" s="639">
        <v>9.2016238159675208</v>
      </c>
      <c r="G117" s="441">
        <v>2007</v>
      </c>
      <c r="H117" s="639">
        <v>45.263870094722598</v>
      </c>
      <c r="I117" s="441">
        <v>246</v>
      </c>
      <c r="J117" s="639">
        <v>5.5480378890392403</v>
      </c>
      <c r="K117" s="441">
        <v>801</v>
      </c>
      <c r="L117" s="640">
        <v>18.064952638700898</v>
      </c>
    </row>
    <row r="118" spans="1:12" ht="14.25" customHeight="1">
      <c r="A118" s="435" t="s">
        <v>67</v>
      </c>
      <c r="B118" s="436">
        <v>1134</v>
      </c>
      <c r="C118" s="437">
        <v>334</v>
      </c>
      <c r="D118" s="637">
        <v>29.453262786596099</v>
      </c>
      <c r="E118" s="437">
        <v>113</v>
      </c>
      <c r="F118" s="637">
        <v>9.9647266313932992</v>
      </c>
      <c r="G118" s="437">
        <v>388</v>
      </c>
      <c r="H118" s="637">
        <v>34.215167548500901</v>
      </c>
      <c r="I118" s="437">
        <v>242</v>
      </c>
      <c r="J118" s="637">
        <v>21.340388007054699</v>
      </c>
      <c r="K118" s="437">
        <v>57</v>
      </c>
      <c r="L118" s="638">
        <v>5.0264550264550296</v>
      </c>
    </row>
    <row r="119" spans="1:12" ht="14.25" customHeight="1">
      <c r="A119" s="439" t="s">
        <v>68</v>
      </c>
      <c r="B119" s="440">
        <v>5802</v>
      </c>
      <c r="C119" s="441">
        <v>539</v>
      </c>
      <c r="D119" s="639">
        <v>9.28990003447087</v>
      </c>
      <c r="E119" s="441">
        <v>2041</v>
      </c>
      <c r="F119" s="639">
        <v>35.177524991382299</v>
      </c>
      <c r="G119" s="441">
        <v>1454</v>
      </c>
      <c r="H119" s="639">
        <v>25.0603240261979</v>
      </c>
      <c r="I119" s="441">
        <v>1155</v>
      </c>
      <c r="J119" s="639">
        <v>19.906928645294698</v>
      </c>
      <c r="K119" s="441">
        <v>613</v>
      </c>
      <c r="L119" s="640">
        <v>10.5653223026543</v>
      </c>
    </row>
    <row r="120" spans="1:12" ht="14.25" customHeight="1">
      <c r="A120" s="435" t="s">
        <v>69</v>
      </c>
      <c r="B120" s="436">
        <v>10651</v>
      </c>
      <c r="C120" s="437">
        <v>1639</v>
      </c>
      <c r="D120" s="637">
        <v>15.3882264576096</v>
      </c>
      <c r="E120" s="437">
        <v>2763</v>
      </c>
      <c r="F120" s="637">
        <v>25.9412261759459</v>
      </c>
      <c r="G120" s="437">
        <v>3841</v>
      </c>
      <c r="H120" s="637">
        <v>36.062341564172399</v>
      </c>
      <c r="I120" s="437">
        <v>1565</v>
      </c>
      <c r="J120" s="637">
        <v>14.693456013519899</v>
      </c>
      <c r="K120" s="437">
        <v>843</v>
      </c>
      <c r="L120" s="638">
        <v>7.9147497887522302</v>
      </c>
    </row>
    <row r="121" spans="1:12" ht="14.25" customHeight="1">
      <c r="A121" s="439" t="s">
        <v>70</v>
      </c>
      <c r="B121" s="440">
        <v>2600</v>
      </c>
      <c r="C121" s="441">
        <v>626</v>
      </c>
      <c r="D121" s="639">
        <v>24.076923076923102</v>
      </c>
      <c r="E121" s="441">
        <v>559</v>
      </c>
      <c r="F121" s="639">
        <v>21.5</v>
      </c>
      <c r="G121" s="441">
        <v>914</v>
      </c>
      <c r="H121" s="639">
        <v>35.153846153846203</v>
      </c>
      <c r="I121" s="441">
        <v>247</v>
      </c>
      <c r="J121" s="639">
        <v>9.5</v>
      </c>
      <c r="K121" s="441">
        <v>254</v>
      </c>
      <c r="L121" s="640">
        <v>9.7692307692307701</v>
      </c>
    </row>
    <row r="122" spans="1:12" ht="14.25" customHeight="1">
      <c r="A122" s="435" t="s">
        <v>71</v>
      </c>
      <c r="B122" s="436">
        <v>490</v>
      </c>
      <c r="C122" s="437">
        <v>44</v>
      </c>
      <c r="D122" s="637">
        <v>8.9795918367346896</v>
      </c>
      <c r="E122" s="437">
        <v>227</v>
      </c>
      <c r="F122" s="637">
        <v>46.326530612244902</v>
      </c>
      <c r="G122" s="437">
        <v>192</v>
      </c>
      <c r="H122" s="637">
        <v>39.183673469387799</v>
      </c>
      <c r="I122" s="437">
        <v>14</v>
      </c>
      <c r="J122" s="637">
        <v>2.8571428571428599</v>
      </c>
      <c r="K122" s="437">
        <v>13</v>
      </c>
      <c r="L122" s="638">
        <v>2.6530612244898002</v>
      </c>
    </row>
    <row r="123" spans="1:12" ht="14.25" customHeight="1">
      <c r="A123" s="439" t="s">
        <v>72</v>
      </c>
      <c r="B123" s="440">
        <v>3072</v>
      </c>
      <c r="C123" s="441">
        <v>586</v>
      </c>
      <c r="D123" s="639">
        <v>19.0755208333333</v>
      </c>
      <c r="E123" s="441">
        <v>71</v>
      </c>
      <c r="F123" s="639">
        <v>2.3111979166666701</v>
      </c>
      <c r="G123" s="441">
        <v>2147</v>
      </c>
      <c r="H123" s="639">
        <v>69.8893229166667</v>
      </c>
      <c r="I123" s="441">
        <v>178</v>
      </c>
      <c r="J123" s="639">
        <v>5.7942708333333304</v>
      </c>
      <c r="K123" s="441">
        <v>90</v>
      </c>
      <c r="L123" s="640">
        <v>2.9296875</v>
      </c>
    </row>
    <row r="124" spans="1:12" ht="14.25" customHeight="1">
      <c r="A124" s="435" t="s">
        <v>73</v>
      </c>
      <c r="B124" s="436">
        <v>1812</v>
      </c>
      <c r="C124" s="437">
        <v>671</v>
      </c>
      <c r="D124" s="637">
        <v>37.030905077262702</v>
      </c>
      <c r="E124" s="437">
        <v>203</v>
      </c>
      <c r="F124" s="637">
        <v>11.2030905077263</v>
      </c>
      <c r="G124" s="437">
        <v>580</v>
      </c>
      <c r="H124" s="637">
        <v>32.008830022075102</v>
      </c>
      <c r="I124" s="437">
        <v>275</v>
      </c>
      <c r="J124" s="637">
        <v>15.176600441501099</v>
      </c>
      <c r="K124" s="437">
        <v>83</v>
      </c>
      <c r="L124" s="638">
        <v>4.5805739514348804</v>
      </c>
    </row>
    <row r="125" spans="1:12" ht="14.25" customHeight="1">
      <c r="A125" s="439" t="s">
        <v>74</v>
      </c>
      <c r="B125" s="440">
        <v>1835</v>
      </c>
      <c r="C125" s="441">
        <v>113</v>
      </c>
      <c r="D125" s="639">
        <v>6.15803814713896</v>
      </c>
      <c r="E125" s="441">
        <v>635</v>
      </c>
      <c r="F125" s="639">
        <v>34.604904632152603</v>
      </c>
      <c r="G125" s="441">
        <v>534</v>
      </c>
      <c r="H125" s="639">
        <v>29.100817438692101</v>
      </c>
      <c r="I125" s="441">
        <v>345</v>
      </c>
      <c r="J125" s="639">
        <v>18.8010899182561</v>
      </c>
      <c r="K125" s="441">
        <v>208</v>
      </c>
      <c r="L125" s="640">
        <v>11.335149863760201</v>
      </c>
    </row>
    <row r="126" spans="1:12" ht="14.25" customHeight="1">
      <c r="A126" s="435" t="s">
        <v>75</v>
      </c>
      <c r="B126" s="445">
        <v>1342</v>
      </c>
      <c r="C126" s="463">
        <v>314</v>
      </c>
      <c r="D126" s="637">
        <v>23.397913561848</v>
      </c>
      <c r="E126" s="463">
        <v>25</v>
      </c>
      <c r="F126" s="637">
        <v>1.8628912071535</v>
      </c>
      <c r="G126" s="463">
        <v>700</v>
      </c>
      <c r="H126" s="637">
        <v>52.160953800298103</v>
      </c>
      <c r="I126" s="463">
        <v>279</v>
      </c>
      <c r="J126" s="637">
        <v>20.789865871833101</v>
      </c>
      <c r="K126" s="463">
        <v>24</v>
      </c>
      <c r="L126" s="638">
        <v>1.78837555886736</v>
      </c>
    </row>
    <row r="127" spans="1:12" ht="14.25" customHeight="1">
      <c r="A127" s="448" t="s">
        <v>76</v>
      </c>
      <c r="B127" s="449">
        <v>47183</v>
      </c>
      <c r="C127" s="450">
        <v>6452</v>
      </c>
      <c r="D127" s="641">
        <v>13.6744166331094</v>
      </c>
      <c r="E127" s="450">
        <v>14162</v>
      </c>
      <c r="F127" s="641">
        <v>30.015047792637201</v>
      </c>
      <c r="G127" s="450">
        <v>15006</v>
      </c>
      <c r="H127" s="641">
        <v>31.803827649789099</v>
      </c>
      <c r="I127" s="450">
        <v>5484</v>
      </c>
      <c r="J127" s="641">
        <v>11.622830256660199</v>
      </c>
      <c r="K127" s="450">
        <v>6079</v>
      </c>
      <c r="L127" s="642">
        <v>12.8838776678041</v>
      </c>
    </row>
    <row r="128" spans="1:12" ht="14.25" customHeight="1">
      <c r="A128" s="452" t="s">
        <v>77</v>
      </c>
      <c r="B128" s="453">
        <v>12140</v>
      </c>
      <c r="C128" s="454">
        <v>3970</v>
      </c>
      <c r="D128" s="643">
        <v>32.701812191103798</v>
      </c>
      <c r="E128" s="454">
        <v>733</v>
      </c>
      <c r="F128" s="643">
        <v>6.0378912685337696</v>
      </c>
      <c r="G128" s="454">
        <v>5111</v>
      </c>
      <c r="H128" s="643">
        <v>42.100494233937397</v>
      </c>
      <c r="I128" s="454">
        <v>1326</v>
      </c>
      <c r="J128" s="643">
        <v>10.9225700164745</v>
      </c>
      <c r="K128" s="454">
        <v>1000</v>
      </c>
      <c r="L128" s="644">
        <v>8.2372322899505797</v>
      </c>
    </row>
    <row r="129" spans="1:12" ht="14.25" customHeight="1">
      <c r="A129" s="456" t="s">
        <v>78</v>
      </c>
      <c r="B129" s="457">
        <v>59323</v>
      </c>
      <c r="C129" s="458">
        <v>10422</v>
      </c>
      <c r="D129" s="645">
        <v>17.5682281745697</v>
      </c>
      <c r="E129" s="458">
        <v>14895</v>
      </c>
      <c r="F129" s="645">
        <v>25.108305379026699</v>
      </c>
      <c r="G129" s="458">
        <v>20117</v>
      </c>
      <c r="H129" s="645">
        <v>33.910962021475697</v>
      </c>
      <c r="I129" s="458">
        <v>6810</v>
      </c>
      <c r="J129" s="645">
        <v>11.479527333411999</v>
      </c>
      <c r="K129" s="458">
        <v>7079</v>
      </c>
      <c r="L129" s="646">
        <v>11.9329770915159</v>
      </c>
    </row>
    <row r="130" spans="1:12" ht="14.25" customHeight="1">
      <c r="A130" s="1041" t="s">
        <v>355</v>
      </c>
      <c r="B130" s="1041"/>
      <c r="C130" s="1041"/>
      <c r="D130" s="1041"/>
      <c r="E130" s="1041"/>
      <c r="F130" s="1041"/>
      <c r="G130" s="1041"/>
      <c r="H130" s="1041"/>
      <c r="I130" s="1041"/>
      <c r="J130" s="1041"/>
      <c r="K130" s="1041"/>
      <c r="L130" s="1041"/>
    </row>
    <row r="131" spans="1:12" ht="29.25" customHeight="1">
      <c r="A131" s="1038" t="s">
        <v>356</v>
      </c>
      <c r="B131" s="1038"/>
      <c r="C131" s="1038"/>
      <c r="D131" s="1038"/>
      <c r="E131" s="1038"/>
      <c r="F131" s="1038"/>
      <c r="G131" s="1038"/>
      <c r="H131" s="1038"/>
      <c r="I131" s="1038"/>
      <c r="J131" s="1038"/>
      <c r="K131" s="1038"/>
      <c r="L131" s="1038"/>
    </row>
    <row r="132" spans="1:12" ht="22.5" customHeight="1">
      <c r="A132" s="1038" t="s">
        <v>357</v>
      </c>
      <c r="B132" s="1038"/>
      <c r="C132" s="1038"/>
      <c r="D132" s="1038"/>
      <c r="E132" s="1038"/>
      <c r="F132" s="1038"/>
      <c r="G132" s="1038"/>
      <c r="H132" s="1038"/>
      <c r="I132" s="1038"/>
      <c r="J132" s="1038"/>
      <c r="K132" s="1038"/>
      <c r="L132" s="1038"/>
    </row>
    <row r="133" spans="1:12" ht="27" customHeight="1">
      <c r="A133" s="1038" t="s">
        <v>368</v>
      </c>
      <c r="B133" s="1038"/>
      <c r="C133" s="1038"/>
      <c r="D133" s="1038"/>
      <c r="E133" s="1038"/>
      <c r="F133" s="1038"/>
      <c r="G133" s="1038"/>
      <c r="H133" s="1038"/>
      <c r="I133" s="1038"/>
      <c r="J133" s="1038"/>
      <c r="K133" s="1038"/>
      <c r="L133" s="1038"/>
    </row>
    <row r="134" spans="1:12" ht="37.5" customHeight="1">
      <c r="A134" s="1038" t="s">
        <v>359</v>
      </c>
      <c r="B134" s="1038"/>
      <c r="C134" s="1038"/>
      <c r="D134" s="1038"/>
      <c r="E134" s="1038"/>
      <c r="F134" s="1038"/>
      <c r="G134" s="1038"/>
      <c r="H134" s="1038"/>
      <c r="I134" s="1038"/>
      <c r="J134" s="1038"/>
      <c r="K134" s="1038"/>
      <c r="L134" s="1038"/>
    </row>
    <row r="135" spans="1:12" ht="14.25" customHeight="1">
      <c r="A135" s="1042" t="s">
        <v>360</v>
      </c>
      <c r="B135" s="1042"/>
      <c r="C135" s="1042"/>
      <c r="D135" s="1042"/>
      <c r="E135" s="1042"/>
      <c r="F135" s="1042"/>
      <c r="G135" s="1042"/>
      <c r="H135" s="1042"/>
      <c r="I135" s="1042"/>
      <c r="J135" s="1042"/>
      <c r="K135" s="1042"/>
      <c r="L135" s="1042"/>
    </row>
    <row r="136" spans="1:12" ht="14.25" customHeight="1">
      <c r="A136" s="1043" t="s">
        <v>361</v>
      </c>
      <c r="B136" s="1043"/>
      <c r="C136" s="1043"/>
      <c r="D136" s="1043"/>
      <c r="E136" s="1043"/>
      <c r="F136" s="1043"/>
      <c r="G136" s="1043"/>
      <c r="H136" s="1043"/>
      <c r="I136" s="1043"/>
      <c r="J136" s="1043"/>
      <c r="K136" s="1043"/>
      <c r="L136" s="1043"/>
    </row>
    <row r="137" spans="1:12" ht="22.5" customHeight="1">
      <c r="A137" s="961" t="s">
        <v>369</v>
      </c>
      <c r="B137" s="961"/>
      <c r="C137" s="961"/>
      <c r="D137" s="961"/>
      <c r="E137" s="961"/>
      <c r="F137" s="961"/>
      <c r="G137" s="961"/>
      <c r="H137" s="961"/>
      <c r="I137" s="961"/>
      <c r="J137" s="961"/>
      <c r="K137" s="961"/>
      <c r="L137" s="961"/>
    </row>
    <row r="138" spans="1:12" ht="14.25" customHeight="1">
      <c r="D138" s="425"/>
      <c r="F138" s="425"/>
      <c r="H138" s="425"/>
      <c r="J138" s="425"/>
      <c r="L138" s="425"/>
    </row>
    <row r="139" spans="1:12" ht="24" customHeight="1">
      <c r="A139" s="956">
        <v>2021</v>
      </c>
      <c r="B139" s="956"/>
      <c r="C139" s="956"/>
      <c r="D139" s="956"/>
      <c r="E139" s="956"/>
      <c r="F139" s="956"/>
      <c r="G139" s="956"/>
      <c r="H139" s="956"/>
      <c r="I139" s="956"/>
      <c r="J139" s="956"/>
      <c r="K139" s="956"/>
      <c r="L139" s="956"/>
    </row>
    <row r="140" spans="1:12" ht="14.25" customHeight="1">
      <c r="A140" s="128"/>
      <c r="D140" s="425"/>
      <c r="F140" s="425"/>
      <c r="H140" s="425"/>
      <c r="J140" s="425"/>
      <c r="L140" s="425"/>
    </row>
    <row r="141" spans="1:12" ht="14.25" customHeight="1">
      <c r="A141" s="1000" t="s">
        <v>370</v>
      </c>
      <c r="B141" s="1000"/>
      <c r="C141" s="1000"/>
      <c r="D141" s="1000"/>
      <c r="E141" s="1000"/>
      <c r="F141" s="1000"/>
      <c r="G141" s="1000"/>
      <c r="H141" s="1000"/>
      <c r="I141" s="1000"/>
      <c r="J141" s="1000"/>
      <c r="K141" s="1000"/>
      <c r="L141" s="1000"/>
    </row>
    <row r="142" spans="1:12" ht="14.25" customHeight="1">
      <c r="A142" s="997" t="s">
        <v>57</v>
      </c>
      <c r="B142" s="967" t="s">
        <v>58</v>
      </c>
      <c r="C142" s="968" t="s">
        <v>96</v>
      </c>
      <c r="D142" s="968"/>
      <c r="E142" s="968"/>
      <c r="F142" s="968"/>
      <c r="G142" s="968"/>
      <c r="H142" s="968"/>
      <c r="I142" s="968"/>
      <c r="J142" s="968"/>
      <c r="K142" s="968"/>
      <c r="L142" s="968"/>
    </row>
    <row r="143" spans="1:12" ht="60" customHeight="1">
      <c r="A143" s="997"/>
      <c r="B143" s="967"/>
      <c r="C143" s="969" t="s">
        <v>350</v>
      </c>
      <c r="D143" s="969"/>
      <c r="E143" s="969" t="s">
        <v>351</v>
      </c>
      <c r="F143" s="969"/>
      <c r="G143" s="969" t="s">
        <v>352</v>
      </c>
      <c r="H143" s="969"/>
      <c r="I143" s="969" t="s">
        <v>353</v>
      </c>
      <c r="J143" s="969"/>
      <c r="K143" s="998" t="s">
        <v>354</v>
      </c>
      <c r="L143" s="998"/>
    </row>
    <row r="144" spans="1:12" ht="15.75" customHeight="1">
      <c r="A144" s="997"/>
      <c r="B144" s="999" t="s">
        <v>59</v>
      </c>
      <c r="C144" s="999"/>
      <c r="D144" s="427" t="s">
        <v>99</v>
      </c>
      <c r="E144" s="143" t="s">
        <v>59</v>
      </c>
      <c r="F144" s="610" t="s">
        <v>99</v>
      </c>
      <c r="G144" s="143" t="s">
        <v>59</v>
      </c>
      <c r="H144" s="610" t="s">
        <v>99</v>
      </c>
      <c r="I144" s="143" t="s">
        <v>59</v>
      </c>
      <c r="J144" s="610" t="s">
        <v>99</v>
      </c>
      <c r="K144" s="308" t="s">
        <v>59</v>
      </c>
      <c r="L144" s="613" t="s">
        <v>99</v>
      </c>
    </row>
    <row r="145" spans="1:13" ht="14.25" customHeight="1">
      <c r="A145" s="429" t="s">
        <v>60</v>
      </c>
      <c r="B145" s="430">
        <v>9482</v>
      </c>
      <c r="C145" s="431">
        <v>2182</v>
      </c>
      <c r="D145" s="635">
        <f t="shared" ref="D145:D163" si="5">C145/B145*100</f>
        <v>23.012022780004219</v>
      </c>
      <c r="E145" s="431">
        <v>2339</v>
      </c>
      <c r="F145" s="635">
        <f t="shared" ref="F145:F163" si="6">E145/B145*100</f>
        <v>24.667791605146594</v>
      </c>
      <c r="G145" s="431">
        <v>2364</v>
      </c>
      <c r="H145" s="635">
        <f t="shared" ref="H145:H163" si="7">G145/B145*100</f>
        <v>24.931449061379457</v>
      </c>
      <c r="I145" s="431">
        <v>578</v>
      </c>
      <c r="J145" s="635">
        <f t="shared" ref="J145:J163" si="8">I145/B145*100</f>
        <v>6.0957603881037752</v>
      </c>
      <c r="K145" s="431">
        <v>2019</v>
      </c>
      <c r="L145" s="636">
        <f t="shared" ref="L145:L163" si="9">K145/B145*100</f>
        <v>21.292976165365957</v>
      </c>
      <c r="M145" s="460"/>
    </row>
    <row r="146" spans="1:13" ht="14.25" customHeight="1">
      <c r="A146" s="435" t="s">
        <v>61</v>
      </c>
      <c r="B146" s="436">
        <v>9850</v>
      </c>
      <c r="C146" s="437">
        <v>248</v>
      </c>
      <c r="D146" s="637">
        <f t="shared" si="5"/>
        <v>2.5177664974619289</v>
      </c>
      <c r="E146" s="437">
        <v>5082</v>
      </c>
      <c r="F146" s="637">
        <f t="shared" si="6"/>
        <v>51.593908629441621</v>
      </c>
      <c r="G146" s="437">
        <v>2576</v>
      </c>
      <c r="H146" s="637">
        <f t="shared" si="7"/>
        <v>26.152284263959391</v>
      </c>
      <c r="I146" s="437">
        <v>1154</v>
      </c>
      <c r="J146" s="637">
        <f t="shared" si="8"/>
        <v>11.715736040609137</v>
      </c>
      <c r="K146" s="437">
        <v>790</v>
      </c>
      <c r="L146" s="638">
        <f t="shared" si="9"/>
        <v>8.0203045685279175</v>
      </c>
      <c r="M146" s="460"/>
    </row>
    <row r="147" spans="1:13" ht="14.25" customHeight="1">
      <c r="A147" s="439" t="s">
        <v>62</v>
      </c>
      <c r="B147" s="440">
        <v>2718</v>
      </c>
      <c r="C147" s="441">
        <v>893</v>
      </c>
      <c r="D147" s="639">
        <f t="shared" si="5"/>
        <v>32.855040470934512</v>
      </c>
      <c r="E147" s="441">
        <v>204</v>
      </c>
      <c r="F147" s="639">
        <f t="shared" si="6"/>
        <v>7.5055187637969087</v>
      </c>
      <c r="G147" s="441">
        <v>829</v>
      </c>
      <c r="H147" s="639">
        <f t="shared" si="7"/>
        <v>30.500367917586463</v>
      </c>
      <c r="I147" s="441">
        <v>186</v>
      </c>
      <c r="J147" s="639">
        <f t="shared" si="8"/>
        <v>6.8432671081677707</v>
      </c>
      <c r="K147" s="441">
        <v>606</v>
      </c>
      <c r="L147" s="640">
        <f t="shared" si="9"/>
        <v>22.29580573951435</v>
      </c>
      <c r="M147" s="460"/>
    </row>
    <row r="148" spans="1:13" ht="14.25" customHeight="1">
      <c r="A148" s="435" t="s">
        <v>63</v>
      </c>
      <c r="B148" s="436">
        <v>1964</v>
      </c>
      <c r="C148" s="437">
        <v>1183</v>
      </c>
      <c r="D148" s="637">
        <f t="shared" si="5"/>
        <v>60.234215885947052</v>
      </c>
      <c r="E148" s="437">
        <v>53</v>
      </c>
      <c r="F148" s="637">
        <f t="shared" si="6"/>
        <v>2.6985743380855398</v>
      </c>
      <c r="G148" s="437">
        <v>399</v>
      </c>
      <c r="H148" s="637">
        <f t="shared" si="7"/>
        <v>20.315682281059065</v>
      </c>
      <c r="I148" s="437">
        <v>200</v>
      </c>
      <c r="J148" s="637">
        <f t="shared" si="8"/>
        <v>10.183299389002038</v>
      </c>
      <c r="K148" s="437">
        <v>129</v>
      </c>
      <c r="L148" s="638">
        <f t="shared" si="9"/>
        <v>6.5682281059063135</v>
      </c>
      <c r="M148" s="460"/>
    </row>
    <row r="149" spans="1:13" ht="14.25" customHeight="1">
      <c r="A149" s="439" t="s">
        <v>64</v>
      </c>
      <c r="B149" s="440">
        <v>469</v>
      </c>
      <c r="C149" s="441">
        <v>53</v>
      </c>
      <c r="D149" s="639">
        <f t="shared" si="5"/>
        <v>11.300639658848615</v>
      </c>
      <c r="E149" s="441">
        <v>109</v>
      </c>
      <c r="F149" s="639">
        <f t="shared" si="6"/>
        <v>23.240938166311302</v>
      </c>
      <c r="G149" s="441">
        <v>190</v>
      </c>
      <c r="H149" s="639">
        <f t="shared" si="7"/>
        <v>40.511727078891255</v>
      </c>
      <c r="I149" s="441">
        <v>26</v>
      </c>
      <c r="J149" s="639">
        <f t="shared" si="8"/>
        <v>5.5437100213219619</v>
      </c>
      <c r="K149" s="441">
        <v>91</v>
      </c>
      <c r="L149" s="640">
        <f t="shared" si="9"/>
        <v>19.402985074626866</v>
      </c>
      <c r="M149" s="460"/>
    </row>
    <row r="150" spans="1:13" ht="14.25" customHeight="1">
      <c r="A150" s="435" t="s">
        <v>65</v>
      </c>
      <c r="B150" s="436">
        <v>1152</v>
      </c>
      <c r="C150" s="437">
        <v>63</v>
      </c>
      <c r="D150" s="637">
        <f t="shared" si="5"/>
        <v>5.46875</v>
      </c>
      <c r="E150" s="437">
        <v>173</v>
      </c>
      <c r="F150" s="637">
        <f t="shared" si="6"/>
        <v>15.017361111111111</v>
      </c>
      <c r="G150" s="437">
        <v>594</v>
      </c>
      <c r="H150" s="637">
        <f t="shared" si="7"/>
        <v>51.5625</v>
      </c>
      <c r="I150" s="437">
        <v>86</v>
      </c>
      <c r="J150" s="637">
        <f t="shared" si="8"/>
        <v>7.4652777777777777</v>
      </c>
      <c r="K150" s="437">
        <v>236</v>
      </c>
      <c r="L150" s="638">
        <f t="shared" si="9"/>
        <v>20.486111111111111</v>
      </c>
      <c r="M150" s="460"/>
    </row>
    <row r="151" spans="1:13" ht="14.25" customHeight="1">
      <c r="A151" s="439" t="s">
        <v>66</v>
      </c>
      <c r="B151" s="440">
        <v>4382</v>
      </c>
      <c r="C151" s="441">
        <v>1006</v>
      </c>
      <c r="D151" s="639">
        <f t="shared" si="5"/>
        <v>22.957553628480145</v>
      </c>
      <c r="E151" s="441">
        <v>394</v>
      </c>
      <c r="F151" s="639">
        <f t="shared" si="6"/>
        <v>8.9913281606572344</v>
      </c>
      <c r="G151" s="441">
        <v>2035</v>
      </c>
      <c r="H151" s="639">
        <f t="shared" si="7"/>
        <v>46.439981743496119</v>
      </c>
      <c r="I151" s="441">
        <v>246</v>
      </c>
      <c r="J151" s="639">
        <f t="shared" si="8"/>
        <v>5.6138749429484252</v>
      </c>
      <c r="K151" s="441">
        <v>701</v>
      </c>
      <c r="L151" s="640">
        <f t="shared" si="9"/>
        <v>15.997261524418075</v>
      </c>
      <c r="M151" s="460"/>
    </row>
    <row r="152" spans="1:13" ht="14.25" customHeight="1">
      <c r="A152" s="435" t="s">
        <v>67</v>
      </c>
      <c r="B152" s="436">
        <v>1120</v>
      </c>
      <c r="C152" s="437">
        <v>341</v>
      </c>
      <c r="D152" s="637">
        <f t="shared" si="5"/>
        <v>30.446428571428569</v>
      </c>
      <c r="E152" s="437">
        <v>97</v>
      </c>
      <c r="F152" s="637">
        <f t="shared" si="6"/>
        <v>8.6607142857142847</v>
      </c>
      <c r="G152" s="437">
        <v>382</v>
      </c>
      <c r="H152" s="637">
        <f t="shared" si="7"/>
        <v>34.107142857142861</v>
      </c>
      <c r="I152" s="437">
        <v>241</v>
      </c>
      <c r="J152" s="637">
        <f t="shared" si="8"/>
        <v>21.517857142857146</v>
      </c>
      <c r="K152" s="437">
        <v>59</v>
      </c>
      <c r="L152" s="638">
        <f t="shared" si="9"/>
        <v>5.2678571428571432</v>
      </c>
      <c r="M152" s="460"/>
    </row>
    <row r="153" spans="1:13" ht="14.25" customHeight="1">
      <c r="A153" s="439" t="s">
        <v>68</v>
      </c>
      <c r="B153" s="440">
        <v>5684</v>
      </c>
      <c r="C153" s="441">
        <v>585</v>
      </c>
      <c r="D153" s="639">
        <f t="shared" si="5"/>
        <v>10.292047853624208</v>
      </c>
      <c r="E153" s="441">
        <v>1968</v>
      </c>
      <c r="F153" s="639">
        <f t="shared" si="6"/>
        <v>34.623504574243491</v>
      </c>
      <c r="G153" s="441">
        <v>1398</v>
      </c>
      <c r="H153" s="639">
        <f t="shared" si="7"/>
        <v>24.595355383532723</v>
      </c>
      <c r="I153" s="441">
        <v>1136</v>
      </c>
      <c r="J153" s="639">
        <f t="shared" si="8"/>
        <v>19.985925404644618</v>
      </c>
      <c r="K153" s="441">
        <v>597</v>
      </c>
      <c r="L153" s="640">
        <f t="shared" si="9"/>
        <v>10.503166783954962</v>
      </c>
      <c r="M153" s="460"/>
    </row>
    <row r="154" spans="1:13" ht="14.25" customHeight="1">
      <c r="A154" s="435" t="s">
        <v>69</v>
      </c>
      <c r="B154" s="436">
        <v>10586</v>
      </c>
      <c r="C154" s="437">
        <v>1773</v>
      </c>
      <c r="D154" s="637">
        <f t="shared" si="5"/>
        <v>16.748535802002646</v>
      </c>
      <c r="E154" s="437">
        <v>2728</v>
      </c>
      <c r="F154" s="637">
        <f t="shared" si="6"/>
        <v>25.769884753447954</v>
      </c>
      <c r="G154" s="437">
        <v>3710</v>
      </c>
      <c r="H154" s="637">
        <f t="shared" si="7"/>
        <v>35.046287549593799</v>
      </c>
      <c r="I154" s="437">
        <v>1522</v>
      </c>
      <c r="J154" s="637">
        <f t="shared" si="8"/>
        <v>14.377479690156811</v>
      </c>
      <c r="K154" s="437">
        <v>853</v>
      </c>
      <c r="L154" s="638">
        <f t="shared" si="9"/>
        <v>8.0578122047987915</v>
      </c>
      <c r="M154" s="460"/>
    </row>
    <row r="155" spans="1:13" ht="14.25" customHeight="1">
      <c r="A155" s="439" t="s">
        <v>70</v>
      </c>
      <c r="B155" s="440">
        <v>2590</v>
      </c>
      <c r="C155" s="441">
        <v>627</v>
      </c>
      <c r="D155" s="639">
        <f t="shared" si="5"/>
        <v>24.208494208494209</v>
      </c>
      <c r="E155" s="441">
        <v>613</v>
      </c>
      <c r="F155" s="639">
        <f t="shared" si="6"/>
        <v>23.667953667953668</v>
      </c>
      <c r="G155" s="441">
        <v>885</v>
      </c>
      <c r="H155" s="639">
        <f t="shared" si="7"/>
        <v>34.16988416988417</v>
      </c>
      <c r="I155" s="441">
        <v>254</v>
      </c>
      <c r="J155" s="639">
        <f t="shared" si="8"/>
        <v>9.806949806949806</v>
      </c>
      <c r="K155" s="441">
        <v>211</v>
      </c>
      <c r="L155" s="640">
        <f t="shared" si="9"/>
        <v>8.1467181467181469</v>
      </c>
      <c r="M155" s="460"/>
    </row>
    <row r="156" spans="1:13" ht="14.25" customHeight="1">
      <c r="A156" s="435" t="s">
        <v>71</v>
      </c>
      <c r="B156" s="436">
        <v>491</v>
      </c>
      <c r="C156" s="437">
        <v>48</v>
      </c>
      <c r="D156" s="637">
        <f t="shared" si="5"/>
        <v>9.7759674134419541</v>
      </c>
      <c r="E156" s="437">
        <v>242</v>
      </c>
      <c r="F156" s="637">
        <f t="shared" si="6"/>
        <v>49.287169042769854</v>
      </c>
      <c r="G156" s="437">
        <v>171</v>
      </c>
      <c r="H156" s="637">
        <f t="shared" si="7"/>
        <v>34.826883910386961</v>
      </c>
      <c r="I156" s="437">
        <v>17</v>
      </c>
      <c r="J156" s="637">
        <f t="shared" si="8"/>
        <v>3.4623217922606928</v>
      </c>
      <c r="K156" s="437">
        <v>13</v>
      </c>
      <c r="L156" s="638">
        <f t="shared" si="9"/>
        <v>2.6476578411405294</v>
      </c>
      <c r="M156" s="460"/>
    </row>
    <row r="157" spans="1:13" ht="14.25" customHeight="1">
      <c r="A157" s="439" t="s">
        <v>72</v>
      </c>
      <c r="B157" s="440">
        <v>3047</v>
      </c>
      <c r="C157" s="441">
        <v>599</v>
      </c>
      <c r="D157" s="639">
        <f t="shared" si="5"/>
        <v>19.658680669510993</v>
      </c>
      <c r="E157" s="441">
        <v>73</v>
      </c>
      <c r="F157" s="639">
        <f t="shared" si="6"/>
        <v>2.3957991467016737</v>
      </c>
      <c r="G157" s="441">
        <v>2062</v>
      </c>
      <c r="H157" s="639">
        <f t="shared" si="7"/>
        <v>67.673121102723982</v>
      </c>
      <c r="I157" s="441">
        <v>197</v>
      </c>
      <c r="J157" s="639">
        <f t="shared" si="8"/>
        <v>6.4653757794552016</v>
      </c>
      <c r="K157" s="441">
        <v>116</v>
      </c>
      <c r="L157" s="640">
        <f t="shared" si="9"/>
        <v>3.807023301608139</v>
      </c>
      <c r="M157" s="460"/>
    </row>
    <row r="158" spans="1:13" ht="14.25" customHeight="1">
      <c r="A158" s="435" t="s">
        <v>73</v>
      </c>
      <c r="B158" s="436">
        <v>1801</v>
      </c>
      <c r="C158" s="437">
        <v>701</v>
      </c>
      <c r="D158" s="637">
        <f t="shared" si="5"/>
        <v>38.922820655191558</v>
      </c>
      <c r="E158" s="437">
        <v>220</v>
      </c>
      <c r="F158" s="637">
        <f t="shared" si="6"/>
        <v>12.215435868961688</v>
      </c>
      <c r="G158" s="437">
        <v>532</v>
      </c>
      <c r="H158" s="637">
        <f t="shared" si="7"/>
        <v>29.539144919489175</v>
      </c>
      <c r="I158" s="437">
        <v>286</v>
      </c>
      <c r="J158" s="637">
        <f t="shared" si="8"/>
        <v>15.880066629650194</v>
      </c>
      <c r="K158" s="437">
        <v>62</v>
      </c>
      <c r="L158" s="638">
        <f t="shared" si="9"/>
        <v>3.4425319267073844</v>
      </c>
      <c r="M158" s="460"/>
    </row>
    <row r="159" spans="1:13" ht="14.25" customHeight="1">
      <c r="A159" s="439" t="s">
        <v>74</v>
      </c>
      <c r="B159" s="440">
        <v>1829</v>
      </c>
      <c r="C159" s="441">
        <v>107</v>
      </c>
      <c r="D159" s="639">
        <f t="shared" si="5"/>
        <v>5.8501913613996717</v>
      </c>
      <c r="E159" s="441">
        <v>645</v>
      </c>
      <c r="F159" s="639">
        <f t="shared" si="6"/>
        <v>35.265172225259704</v>
      </c>
      <c r="G159" s="441">
        <v>527</v>
      </c>
      <c r="H159" s="639">
        <f t="shared" si="7"/>
        <v>28.8135593220339</v>
      </c>
      <c r="I159" s="441">
        <v>341</v>
      </c>
      <c r="J159" s="639">
        <f t="shared" si="8"/>
        <v>18.64406779661017</v>
      </c>
      <c r="K159" s="441">
        <v>209</v>
      </c>
      <c r="L159" s="640">
        <f t="shared" si="9"/>
        <v>11.427009294696555</v>
      </c>
      <c r="M159" s="460"/>
    </row>
    <row r="160" spans="1:13" ht="14.25" customHeight="1">
      <c r="A160" s="435" t="s">
        <v>75</v>
      </c>
      <c r="B160" s="445">
        <v>1335</v>
      </c>
      <c r="C160" s="463">
        <v>329</v>
      </c>
      <c r="D160" s="637">
        <f t="shared" si="5"/>
        <v>24.64419475655431</v>
      </c>
      <c r="E160" s="463">
        <v>20</v>
      </c>
      <c r="F160" s="637">
        <f t="shared" si="6"/>
        <v>1.4981273408239701</v>
      </c>
      <c r="G160" s="463">
        <v>675</v>
      </c>
      <c r="H160" s="637">
        <f t="shared" si="7"/>
        <v>50.561797752808992</v>
      </c>
      <c r="I160" s="463">
        <v>299</v>
      </c>
      <c r="J160" s="637">
        <f t="shared" si="8"/>
        <v>22.397003745318354</v>
      </c>
      <c r="K160" s="463">
        <v>12</v>
      </c>
      <c r="L160" s="638">
        <f t="shared" si="9"/>
        <v>0.89887640449438211</v>
      </c>
      <c r="M160" s="460"/>
    </row>
    <row r="161" spans="1:13" ht="14.25" customHeight="1">
      <c r="A161" s="448" t="s">
        <v>76</v>
      </c>
      <c r="B161" s="449">
        <v>46515</v>
      </c>
      <c r="C161" s="450">
        <v>6692</v>
      </c>
      <c r="D161" s="641">
        <f t="shared" si="5"/>
        <v>14.386756960120392</v>
      </c>
      <c r="E161" s="450">
        <v>14293</v>
      </c>
      <c r="F161" s="641">
        <f t="shared" si="6"/>
        <v>30.727722240137588</v>
      </c>
      <c r="G161" s="450">
        <v>14450</v>
      </c>
      <c r="H161" s="641">
        <f t="shared" si="7"/>
        <v>31.065247769536708</v>
      </c>
      <c r="I161" s="450">
        <v>5360</v>
      </c>
      <c r="J161" s="641">
        <f t="shared" si="8"/>
        <v>11.523164570568634</v>
      </c>
      <c r="K161" s="450">
        <v>5720</v>
      </c>
      <c r="L161" s="642">
        <f t="shared" si="9"/>
        <v>12.297108459636677</v>
      </c>
      <c r="M161" s="460"/>
    </row>
    <row r="162" spans="1:13" ht="14.25" customHeight="1">
      <c r="A162" s="452" t="s">
        <v>77</v>
      </c>
      <c r="B162" s="453">
        <v>11985</v>
      </c>
      <c r="C162" s="454">
        <v>4046</v>
      </c>
      <c r="D162" s="643">
        <f t="shared" si="5"/>
        <v>33.758865248226947</v>
      </c>
      <c r="E162" s="454">
        <v>667</v>
      </c>
      <c r="F162" s="643">
        <f t="shared" si="6"/>
        <v>5.5652899457655405</v>
      </c>
      <c r="G162" s="454">
        <v>4879</v>
      </c>
      <c r="H162" s="643">
        <f t="shared" si="7"/>
        <v>40.709219858156025</v>
      </c>
      <c r="I162" s="454">
        <v>1409</v>
      </c>
      <c r="J162" s="643">
        <f t="shared" si="8"/>
        <v>11.75636211931581</v>
      </c>
      <c r="K162" s="454">
        <v>984</v>
      </c>
      <c r="L162" s="644">
        <f t="shared" si="9"/>
        <v>8.2102628285356687</v>
      </c>
      <c r="M162" s="460"/>
    </row>
    <row r="163" spans="1:13" ht="14.25" customHeight="1">
      <c r="A163" s="456" t="s">
        <v>78</v>
      </c>
      <c r="B163" s="457">
        <v>58500</v>
      </c>
      <c r="C163" s="458">
        <v>10738</v>
      </c>
      <c r="D163" s="645">
        <f t="shared" si="5"/>
        <v>18.355555555555554</v>
      </c>
      <c r="E163" s="458">
        <v>14960</v>
      </c>
      <c r="F163" s="645">
        <f t="shared" si="6"/>
        <v>25.572649572649574</v>
      </c>
      <c r="G163" s="458">
        <v>19329</v>
      </c>
      <c r="H163" s="645">
        <f t="shared" si="7"/>
        <v>33.041025641025641</v>
      </c>
      <c r="I163" s="458">
        <v>6769</v>
      </c>
      <c r="J163" s="645">
        <f t="shared" si="8"/>
        <v>11.570940170940171</v>
      </c>
      <c r="K163" s="458">
        <v>6704</v>
      </c>
      <c r="L163" s="646">
        <f t="shared" si="9"/>
        <v>11.45982905982906</v>
      </c>
      <c r="M163" s="460"/>
    </row>
    <row r="164" spans="1:13" ht="14.25" customHeight="1">
      <c r="A164" s="1041" t="s">
        <v>355</v>
      </c>
      <c r="B164" s="1041"/>
      <c r="C164" s="1041"/>
      <c r="D164" s="1041"/>
      <c r="E164" s="1041"/>
      <c r="F164" s="1041"/>
      <c r="G164" s="1041"/>
      <c r="H164" s="1041"/>
      <c r="I164" s="1041"/>
      <c r="J164" s="1041"/>
      <c r="K164" s="1041"/>
      <c r="L164" s="1041"/>
    </row>
    <row r="165" spans="1:13" ht="29.25" customHeight="1">
      <c r="A165" s="1038" t="s">
        <v>356</v>
      </c>
      <c r="B165" s="1038"/>
      <c r="C165" s="1038"/>
      <c r="D165" s="1038"/>
      <c r="E165" s="1038"/>
      <c r="F165" s="1038"/>
      <c r="G165" s="1038"/>
      <c r="H165" s="1038"/>
      <c r="I165" s="1038"/>
      <c r="J165" s="1038"/>
      <c r="K165" s="1038"/>
      <c r="L165" s="1038"/>
    </row>
    <row r="166" spans="1:13" ht="22.5" customHeight="1">
      <c r="A166" s="1038" t="s">
        <v>357</v>
      </c>
      <c r="B166" s="1038"/>
      <c r="C166" s="1038"/>
      <c r="D166" s="1038"/>
      <c r="E166" s="1038"/>
      <c r="F166" s="1038"/>
      <c r="G166" s="1038"/>
      <c r="H166" s="1038"/>
      <c r="I166" s="1038"/>
      <c r="J166" s="1038"/>
      <c r="K166" s="1038"/>
      <c r="L166" s="1038"/>
    </row>
    <row r="167" spans="1:13" ht="25.5" customHeight="1">
      <c r="A167" s="1038" t="s">
        <v>358</v>
      </c>
      <c r="B167" s="1038"/>
      <c r="C167" s="1038"/>
      <c r="D167" s="1038"/>
      <c r="E167" s="1038"/>
      <c r="F167" s="1038"/>
      <c r="G167" s="1038"/>
      <c r="H167" s="1038"/>
      <c r="I167" s="1038"/>
      <c r="J167" s="1038"/>
      <c r="K167" s="1038"/>
      <c r="L167" s="1038"/>
    </row>
    <row r="168" spans="1:13" ht="39.75" customHeight="1">
      <c r="A168" s="1038" t="s">
        <v>359</v>
      </c>
      <c r="B168" s="1038"/>
      <c r="C168" s="1038"/>
      <c r="D168" s="1038"/>
      <c r="E168" s="1038"/>
      <c r="F168" s="1038"/>
      <c r="G168" s="1038"/>
      <c r="H168" s="1038"/>
      <c r="I168" s="1038"/>
      <c r="J168" s="1038"/>
      <c r="K168" s="1038"/>
      <c r="L168" s="1038"/>
    </row>
    <row r="169" spans="1:13" ht="14.25" customHeight="1">
      <c r="A169" s="1042" t="s">
        <v>360</v>
      </c>
      <c r="B169" s="1042"/>
      <c r="C169" s="1042"/>
      <c r="D169" s="1042"/>
      <c r="E169" s="1042"/>
      <c r="F169" s="1042"/>
      <c r="G169" s="1042"/>
      <c r="H169" s="1042"/>
      <c r="I169" s="1042"/>
      <c r="J169" s="1042"/>
      <c r="K169" s="1042"/>
      <c r="L169" s="1042"/>
    </row>
    <row r="170" spans="1:13" ht="14.25" customHeight="1">
      <c r="A170" s="1043" t="s">
        <v>361</v>
      </c>
      <c r="B170" s="1043"/>
      <c r="C170" s="1043"/>
      <c r="D170" s="1043"/>
      <c r="E170" s="1043"/>
      <c r="F170" s="1043"/>
      <c r="G170" s="1043"/>
      <c r="H170" s="1043"/>
      <c r="I170" s="1043"/>
      <c r="J170" s="1043"/>
      <c r="K170" s="1043"/>
      <c r="L170" s="1043"/>
    </row>
    <row r="171" spans="1:13" ht="22.5" customHeight="1">
      <c r="A171" s="961" t="s">
        <v>371</v>
      </c>
      <c r="B171" s="961"/>
      <c r="C171" s="961"/>
      <c r="D171" s="961"/>
      <c r="E171" s="961"/>
      <c r="F171" s="961"/>
      <c r="G171" s="961"/>
      <c r="H171" s="961"/>
      <c r="I171" s="961"/>
      <c r="J171" s="961"/>
      <c r="K171" s="961"/>
      <c r="L171" s="961"/>
    </row>
    <row r="172" spans="1:13" ht="14.25" customHeight="1">
      <c r="D172" s="425"/>
      <c r="F172" s="425"/>
      <c r="H172" s="425"/>
      <c r="J172" s="425"/>
      <c r="L172" s="425"/>
    </row>
    <row r="173" spans="1:13" ht="24" customHeight="1">
      <c r="A173" s="956">
        <v>2020</v>
      </c>
      <c r="B173" s="956"/>
      <c r="C173" s="956"/>
      <c r="D173" s="956"/>
      <c r="E173" s="956"/>
      <c r="F173" s="956"/>
      <c r="G173" s="956"/>
      <c r="H173" s="956"/>
      <c r="I173" s="956"/>
      <c r="J173" s="956"/>
      <c r="K173" s="956"/>
      <c r="L173" s="956"/>
    </row>
    <row r="174" spans="1:13" ht="14.25" customHeight="1">
      <c r="A174" s="128"/>
      <c r="D174" s="425"/>
      <c r="F174" s="425"/>
      <c r="H174" s="425"/>
      <c r="J174" s="425"/>
      <c r="L174" s="425"/>
    </row>
    <row r="175" spans="1:13" ht="14.25" customHeight="1">
      <c r="A175" s="1000" t="s">
        <v>372</v>
      </c>
      <c r="B175" s="1000"/>
      <c r="C175" s="1000"/>
      <c r="D175" s="1000"/>
      <c r="E175" s="1000"/>
      <c r="F175" s="1000"/>
      <c r="G175" s="1000"/>
      <c r="H175" s="1000"/>
      <c r="I175" s="1000"/>
      <c r="J175" s="1000"/>
      <c r="K175" s="1000"/>
      <c r="L175" s="1000"/>
    </row>
    <row r="176" spans="1:13" ht="14.25" customHeight="1">
      <c r="A176" s="997" t="s">
        <v>57</v>
      </c>
      <c r="B176" s="967" t="s">
        <v>58</v>
      </c>
      <c r="C176" s="968" t="s">
        <v>96</v>
      </c>
      <c r="D176" s="968"/>
      <c r="E176" s="968"/>
      <c r="F176" s="968"/>
      <c r="G176" s="968"/>
      <c r="H176" s="968"/>
      <c r="I176" s="968"/>
      <c r="J176" s="968"/>
      <c r="K176" s="968"/>
      <c r="L176" s="968"/>
    </row>
    <row r="177" spans="1:12" ht="60" customHeight="1">
      <c r="A177" s="997"/>
      <c r="B177" s="967"/>
      <c r="C177" s="969" t="s">
        <v>350</v>
      </c>
      <c r="D177" s="969"/>
      <c r="E177" s="969" t="s">
        <v>351</v>
      </c>
      <c r="F177" s="969"/>
      <c r="G177" s="969" t="s">
        <v>352</v>
      </c>
      <c r="H177" s="969"/>
      <c r="I177" s="969" t="s">
        <v>353</v>
      </c>
      <c r="J177" s="969"/>
      <c r="K177" s="998" t="s">
        <v>354</v>
      </c>
      <c r="L177" s="998"/>
    </row>
    <row r="178" spans="1:12" ht="15.75" customHeight="1">
      <c r="A178" s="997"/>
      <c r="B178" s="999" t="s">
        <v>59</v>
      </c>
      <c r="C178" s="999"/>
      <c r="D178" s="427" t="s">
        <v>99</v>
      </c>
      <c r="E178" s="143" t="s">
        <v>59</v>
      </c>
      <c r="F178" s="610" t="s">
        <v>99</v>
      </c>
      <c r="G178" s="143" t="s">
        <v>59</v>
      </c>
      <c r="H178" s="610" t="s">
        <v>99</v>
      </c>
      <c r="I178" s="143" t="s">
        <v>59</v>
      </c>
      <c r="J178" s="610" t="s">
        <v>99</v>
      </c>
      <c r="K178" s="308" t="s">
        <v>59</v>
      </c>
      <c r="L178" s="613" t="s">
        <v>99</v>
      </c>
    </row>
    <row r="179" spans="1:12" ht="14.25" customHeight="1">
      <c r="A179" s="429" t="s">
        <v>60</v>
      </c>
      <c r="B179" s="430">
        <v>9288</v>
      </c>
      <c r="C179" s="431">
        <v>2142</v>
      </c>
      <c r="D179" s="635">
        <f t="shared" ref="D179:D197" si="10">C179/B179*100</f>
        <v>23.062015503875969</v>
      </c>
      <c r="E179" s="431">
        <v>2409</v>
      </c>
      <c r="F179" s="635">
        <f t="shared" ref="F179:F197" si="11">E179/B179*100</f>
        <v>25.936692506459945</v>
      </c>
      <c r="G179" s="431">
        <v>2343</v>
      </c>
      <c r="H179" s="635">
        <f t="shared" ref="H179:H197" si="12">G179/B179*100</f>
        <v>25.226098191214469</v>
      </c>
      <c r="I179" s="431">
        <v>596</v>
      </c>
      <c r="J179" s="635">
        <f t="shared" ref="J179:J197" si="13">I179/B179*100</f>
        <v>6.416881998277348</v>
      </c>
      <c r="K179" s="431">
        <v>1798</v>
      </c>
      <c r="L179" s="636">
        <f t="shared" ref="L179:L197" si="14">K179/B179*100</f>
        <v>19.358311800172263</v>
      </c>
    </row>
    <row r="180" spans="1:12" ht="14.25" customHeight="1">
      <c r="A180" s="435" t="s">
        <v>61</v>
      </c>
      <c r="B180" s="436">
        <v>9645</v>
      </c>
      <c r="C180" s="437">
        <v>251</v>
      </c>
      <c r="D180" s="637">
        <f t="shared" si="10"/>
        <v>2.6023846552617935</v>
      </c>
      <c r="E180" s="437">
        <v>5004</v>
      </c>
      <c r="F180" s="637">
        <f t="shared" si="11"/>
        <v>51.881804043545877</v>
      </c>
      <c r="G180" s="437">
        <v>2567</v>
      </c>
      <c r="H180" s="637">
        <f t="shared" si="12"/>
        <v>26.614826334888541</v>
      </c>
      <c r="I180" s="437">
        <v>1133</v>
      </c>
      <c r="J180" s="637">
        <f t="shared" si="13"/>
        <v>11.747019180922758</v>
      </c>
      <c r="K180" s="437">
        <v>690</v>
      </c>
      <c r="L180" s="638">
        <f t="shared" si="14"/>
        <v>7.1539657853810263</v>
      </c>
    </row>
    <row r="181" spans="1:12" ht="14.25" customHeight="1">
      <c r="A181" s="439" t="s">
        <v>62</v>
      </c>
      <c r="B181" s="440">
        <v>2663</v>
      </c>
      <c r="C181" s="441">
        <v>878</v>
      </c>
      <c r="D181" s="639">
        <f t="shared" si="10"/>
        <v>32.970334209538116</v>
      </c>
      <c r="E181" s="441">
        <v>181</v>
      </c>
      <c r="F181" s="639">
        <f t="shared" si="11"/>
        <v>6.796845662786331</v>
      </c>
      <c r="G181" s="441">
        <v>854</v>
      </c>
      <c r="H181" s="639">
        <f t="shared" si="12"/>
        <v>32.069095005632747</v>
      </c>
      <c r="I181" s="441">
        <v>192</v>
      </c>
      <c r="J181" s="639">
        <f t="shared" si="13"/>
        <v>7.2099136312429586</v>
      </c>
      <c r="K181" s="441">
        <v>558</v>
      </c>
      <c r="L181" s="640">
        <f t="shared" si="14"/>
        <v>20.953811490799851</v>
      </c>
    </row>
    <row r="182" spans="1:12" ht="14.25" customHeight="1">
      <c r="A182" s="435" t="s">
        <v>63</v>
      </c>
      <c r="B182" s="436">
        <v>1944</v>
      </c>
      <c r="C182" s="437">
        <v>1144</v>
      </c>
      <c r="D182" s="637">
        <f t="shared" si="10"/>
        <v>58.847736625514401</v>
      </c>
      <c r="E182" s="437">
        <v>52</v>
      </c>
      <c r="F182" s="637">
        <f t="shared" si="11"/>
        <v>2.6748971193415638</v>
      </c>
      <c r="G182" s="437">
        <v>396</v>
      </c>
      <c r="H182" s="637">
        <f t="shared" si="12"/>
        <v>20.37037037037037</v>
      </c>
      <c r="I182" s="437">
        <v>218</v>
      </c>
      <c r="J182" s="637">
        <f t="shared" si="13"/>
        <v>11.213991769547325</v>
      </c>
      <c r="K182" s="437">
        <v>134</v>
      </c>
      <c r="L182" s="638">
        <f t="shared" si="14"/>
        <v>6.8930041152263382</v>
      </c>
    </row>
    <row r="183" spans="1:12" ht="14.25" customHeight="1">
      <c r="A183" s="439" t="s">
        <v>64</v>
      </c>
      <c r="B183" s="440">
        <v>461</v>
      </c>
      <c r="C183" s="441">
        <v>53</v>
      </c>
      <c r="D183" s="639">
        <f t="shared" si="10"/>
        <v>11.496746203904555</v>
      </c>
      <c r="E183" s="441">
        <v>102</v>
      </c>
      <c r="F183" s="639">
        <f t="shared" si="11"/>
        <v>22.125813449023862</v>
      </c>
      <c r="G183" s="441">
        <v>198</v>
      </c>
      <c r="H183" s="639">
        <f t="shared" si="12"/>
        <v>42.950108459869845</v>
      </c>
      <c r="I183" s="441">
        <v>23</v>
      </c>
      <c r="J183" s="639">
        <f t="shared" si="13"/>
        <v>4.9891540130151846</v>
      </c>
      <c r="K183" s="441">
        <v>85</v>
      </c>
      <c r="L183" s="640">
        <f t="shared" si="14"/>
        <v>18.43817787418655</v>
      </c>
    </row>
    <row r="184" spans="1:12" ht="14.25" customHeight="1">
      <c r="A184" s="435" t="s">
        <v>65</v>
      </c>
      <c r="B184" s="436">
        <v>1133</v>
      </c>
      <c r="C184" s="437">
        <v>70</v>
      </c>
      <c r="D184" s="637">
        <f t="shared" si="10"/>
        <v>6.1782877316857903</v>
      </c>
      <c r="E184" s="437">
        <v>162</v>
      </c>
      <c r="F184" s="637">
        <f t="shared" si="11"/>
        <v>14.298323036187114</v>
      </c>
      <c r="G184" s="437">
        <v>561</v>
      </c>
      <c r="H184" s="637">
        <f t="shared" si="12"/>
        <v>49.514563106796118</v>
      </c>
      <c r="I184" s="437">
        <v>86</v>
      </c>
      <c r="J184" s="637">
        <f t="shared" si="13"/>
        <v>7.5904677846425423</v>
      </c>
      <c r="K184" s="437">
        <v>254</v>
      </c>
      <c r="L184" s="638">
        <f t="shared" si="14"/>
        <v>22.418358340688439</v>
      </c>
    </row>
    <row r="185" spans="1:12" ht="14.25" customHeight="1">
      <c r="A185" s="439" t="s">
        <v>66</v>
      </c>
      <c r="B185" s="440">
        <v>4326</v>
      </c>
      <c r="C185" s="441">
        <v>1040</v>
      </c>
      <c r="D185" s="639">
        <f t="shared" si="10"/>
        <v>24.040684234858993</v>
      </c>
      <c r="E185" s="441">
        <v>403</v>
      </c>
      <c r="F185" s="639">
        <f t="shared" si="11"/>
        <v>9.3157651410078586</v>
      </c>
      <c r="G185" s="441">
        <v>1926</v>
      </c>
      <c r="H185" s="639">
        <f t="shared" si="12"/>
        <v>44.521497919556175</v>
      </c>
      <c r="I185" s="441">
        <v>221</v>
      </c>
      <c r="J185" s="639">
        <f t="shared" si="13"/>
        <v>5.1086453999075365</v>
      </c>
      <c r="K185" s="441">
        <v>736</v>
      </c>
      <c r="L185" s="640">
        <f t="shared" si="14"/>
        <v>17.013407304669439</v>
      </c>
    </row>
    <row r="186" spans="1:12" ht="14.25" customHeight="1">
      <c r="A186" s="435" t="s">
        <v>67</v>
      </c>
      <c r="B186" s="436">
        <v>1111</v>
      </c>
      <c r="C186" s="437">
        <v>349</v>
      </c>
      <c r="D186" s="637">
        <f t="shared" si="10"/>
        <v>31.413141314131416</v>
      </c>
      <c r="E186" s="437">
        <v>116</v>
      </c>
      <c r="F186" s="637">
        <f t="shared" si="11"/>
        <v>10.441044104410441</v>
      </c>
      <c r="G186" s="437">
        <v>354</v>
      </c>
      <c r="H186" s="637">
        <f t="shared" si="12"/>
        <v>31.863186318631865</v>
      </c>
      <c r="I186" s="437">
        <v>232</v>
      </c>
      <c r="J186" s="637">
        <f t="shared" si="13"/>
        <v>20.882088208820882</v>
      </c>
      <c r="K186" s="437">
        <v>60</v>
      </c>
      <c r="L186" s="638">
        <f t="shared" si="14"/>
        <v>5.4005400540054005</v>
      </c>
    </row>
    <row r="187" spans="1:12" ht="14.25" customHeight="1">
      <c r="A187" s="439" t="s">
        <v>68</v>
      </c>
      <c r="B187" s="440">
        <v>5594</v>
      </c>
      <c r="C187" s="441">
        <v>601</v>
      </c>
      <c r="D187" s="639">
        <f t="shared" si="10"/>
        <v>10.743653914908831</v>
      </c>
      <c r="E187" s="441">
        <v>1908</v>
      </c>
      <c r="F187" s="639">
        <f t="shared" si="11"/>
        <v>34.107972828030029</v>
      </c>
      <c r="G187" s="441">
        <v>1379</v>
      </c>
      <c r="H187" s="639">
        <f t="shared" si="12"/>
        <v>24.651412227386484</v>
      </c>
      <c r="I187" s="441">
        <v>1072</v>
      </c>
      <c r="J187" s="639">
        <f t="shared" si="13"/>
        <v>19.163389345727566</v>
      </c>
      <c r="K187" s="441">
        <v>634</v>
      </c>
      <c r="L187" s="640">
        <f t="shared" si="14"/>
        <v>11.333571683947085</v>
      </c>
    </row>
    <row r="188" spans="1:12" ht="14.25" customHeight="1">
      <c r="A188" s="435" t="s">
        <v>69</v>
      </c>
      <c r="B188" s="436">
        <v>10398</v>
      </c>
      <c r="C188" s="437">
        <v>1844</v>
      </c>
      <c r="D188" s="637">
        <f t="shared" si="10"/>
        <v>17.734179649932681</v>
      </c>
      <c r="E188" s="437">
        <v>2660</v>
      </c>
      <c r="F188" s="637">
        <f t="shared" si="11"/>
        <v>25.581842662050398</v>
      </c>
      <c r="G188" s="437">
        <v>3470</v>
      </c>
      <c r="H188" s="637">
        <f t="shared" si="12"/>
        <v>33.371802269667242</v>
      </c>
      <c r="I188" s="437">
        <v>1541</v>
      </c>
      <c r="J188" s="637">
        <f t="shared" si="13"/>
        <v>14.820157722638969</v>
      </c>
      <c r="K188" s="437">
        <v>883</v>
      </c>
      <c r="L188" s="638">
        <f t="shared" si="14"/>
        <v>8.4920176957107127</v>
      </c>
    </row>
    <row r="189" spans="1:12" ht="14.25" customHeight="1">
      <c r="A189" s="439" t="s">
        <v>70</v>
      </c>
      <c r="B189" s="440">
        <v>2572</v>
      </c>
      <c r="C189" s="441">
        <v>639</v>
      </c>
      <c r="D189" s="639">
        <f t="shared" si="10"/>
        <v>24.844479004665629</v>
      </c>
      <c r="E189" s="441">
        <v>627</v>
      </c>
      <c r="F189" s="639">
        <f t="shared" si="11"/>
        <v>24.377916018662518</v>
      </c>
      <c r="G189" s="441">
        <v>870</v>
      </c>
      <c r="H189" s="639">
        <f t="shared" si="12"/>
        <v>33.825816485225509</v>
      </c>
      <c r="I189" s="441">
        <v>245</v>
      </c>
      <c r="J189" s="639">
        <f t="shared" si="13"/>
        <v>9.5256609642301697</v>
      </c>
      <c r="K189" s="441">
        <v>191</v>
      </c>
      <c r="L189" s="640">
        <f t="shared" si="14"/>
        <v>7.426127527216174</v>
      </c>
    </row>
    <row r="190" spans="1:12" ht="14.25" customHeight="1">
      <c r="A190" s="435" t="s">
        <v>71</v>
      </c>
      <c r="B190" s="436">
        <v>488</v>
      </c>
      <c r="C190" s="437">
        <v>54</v>
      </c>
      <c r="D190" s="637">
        <f t="shared" si="10"/>
        <v>11.065573770491802</v>
      </c>
      <c r="E190" s="437">
        <v>239</v>
      </c>
      <c r="F190" s="637">
        <f t="shared" si="11"/>
        <v>48.975409836065573</v>
      </c>
      <c r="G190" s="437">
        <v>162</v>
      </c>
      <c r="H190" s="637">
        <f t="shared" si="12"/>
        <v>33.196721311475407</v>
      </c>
      <c r="I190" s="437">
        <v>16</v>
      </c>
      <c r="J190" s="637">
        <f t="shared" si="13"/>
        <v>3.278688524590164</v>
      </c>
      <c r="K190" s="437">
        <v>17</v>
      </c>
      <c r="L190" s="638">
        <f t="shared" si="14"/>
        <v>3.4836065573770489</v>
      </c>
    </row>
    <row r="191" spans="1:12" ht="14.25" customHeight="1">
      <c r="A191" s="439" t="s">
        <v>72</v>
      </c>
      <c r="B191" s="440">
        <v>3025</v>
      </c>
      <c r="C191" s="441">
        <v>681</v>
      </c>
      <c r="D191" s="639">
        <f t="shared" si="10"/>
        <v>22.512396694214875</v>
      </c>
      <c r="E191" s="441">
        <v>66</v>
      </c>
      <c r="F191" s="639">
        <f t="shared" si="11"/>
        <v>2.1818181818181821</v>
      </c>
      <c r="G191" s="441">
        <v>1972</v>
      </c>
      <c r="H191" s="639">
        <f t="shared" si="12"/>
        <v>65.190082644628106</v>
      </c>
      <c r="I191" s="441">
        <v>194</v>
      </c>
      <c r="J191" s="639">
        <f t="shared" si="13"/>
        <v>6.4132231404958677</v>
      </c>
      <c r="K191" s="441">
        <v>112</v>
      </c>
      <c r="L191" s="640">
        <f t="shared" si="14"/>
        <v>3.7024793388429753</v>
      </c>
    </row>
    <row r="192" spans="1:12" ht="14.25" customHeight="1">
      <c r="A192" s="435" t="s">
        <v>73</v>
      </c>
      <c r="B192" s="436">
        <v>1800</v>
      </c>
      <c r="C192" s="437">
        <v>716</v>
      </c>
      <c r="D192" s="637">
        <f t="shared" si="10"/>
        <v>39.777777777777779</v>
      </c>
      <c r="E192" s="437">
        <v>193</v>
      </c>
      <c r="F192" s="637">
        <f t="shared" si="11"/>
        <v>10.722222222222221</v>
      </c>
      <c r="G192" s="437">
        <v>527</v>
      </c>
      <c r="H192" s="637">
        <f t="shared" si="12"/>
        <v>29.277777777777779</v>
      </c>
      <c r="I192" s="437">
        <v>302</v>
      </c>
      <c r="J192" s="637">
        <f t="shared" si="13"/>
        <v>16.777777777777779</v>
      </c>
      <c r="K192" s="437">
        <v>62</v>
      </c>
      <c r="L192" s="638">
        <f t="shared" si="14"/>
        <v>3.4444444444444446</v>
      </c>
    </row>
    <row r="193" spans="1:12" ht="14.25" customHeight="1">
      <c r="A193" s="439" t="s">
        <v>74</v>
      </c>
      <c r="B193" s="440">
        <v>1816</v>
      </c>
      <c r="C193" s="441">
        <v>108</v>
      </c>
      <c r="D193" s="639">
        <f t="shared" si="10"/>
        <v>5.9471365638766516</v>
      </c>
      <c r="E193" s="441">
        <v>661</v>
      </c>
      <c r="F193" s="639">
        <f t="shared" si="11"/>
        <v>36.398678414096921</v>
      </c>
      <c r="G193" s="441">
        <v>505</v>
      </c>
      <c r="H193" s="639">
        <f t="shared" si="12"/>
        <v>27.808370044052865</v>
      </c>
      <c r="I193" s="441">
        <v>326</v>
      </c>
      <c r="J193" s="639">
        <f t="shared" si="13"/>
        <v>17.951541850220266</v>
      </c>
      <c r="K193" s="441">
        <v>216</v>
      </c>
      <c r="L193" s="640">
        <f t="shared" si="14"/>
        <v>11.894273127753303</v>
      </c>
    </row>
    <row r="194" spans="1:12" ht="14.25" customHeight="1">
      <c r="A194" s="435" t="s">
        <v>75</v>
      </c>
      <c r="B194" s="445">
        <v>1330</v>
      </c>
      <c r="C194" s="463">
        <v>370</v>
      </c>
      <c r="D194" s="637">
        <f t="shared" si="10"/>
        <v>27.819548872180448</v>
      </c>
      <c r="E194" s="463">
        <v>6</v>
      </c>
      <c r="F194" s="637">
        <f t="shared" si="11"/>
        <v>0.45112781954887221</v>
      </c>
      <c r="G194" s="463">
        <v>633</v>
      </c>
      <c r="H194" s="637">
        <f t="shared" si="12"/>
        <v>47.593984962406019</v>
      </c>
      <c r="I194" s="463">
        <v>304</v>
      </c>
      <c r="J194" s="637">
        <f t="shared" si="13"/>
        <v>22.857142857142858</v>
      </c>
      <c r="K194" s="463">
        <v>17</v>
      </c>
      <c r="L194" s="638">
        <f t="shared" si="14"/>
        <v>1.2781954887218046</v>
      </c>
    </row>
    <row r="195" spans="1:12" ht="14.25" customHeight="1">
      <c r="A195" s="448" t="s">
        <v>76</v>
      </c>
      <c r="B195" s="449">
        <v>45721</v>
      </c>
      <c r="C195" s="450">
        <v>6802</v>
      </c>
      <c r="D195" s="641">
        <f t="shared" si="10"/>
        <v>14.877189912731566</v>
      </c>
      <c r="E195" s="450">
        <v>14175</v>
      </c>
      <c r="F195" s="641">
        <f t="shared" si="11"/>
        <v>31.0032588963496</v>
      </c>
      <c r="G195" s="450">
        <v>13981</v>
      </c>
      <c r="H195" s="641">
        <f t="shared" si="12"/>
        <v>30.578946217274339</v>
      </c>
      <c r="I195" s="450">
        <v>5259</v>
      </c>
      <c r="J195" s="641">
        <f t="shared" si="13"/>
        <v>11.502373088952559</v>
      </c>
      <c r="K195" s="450">
        <v>5504</v>
      </c>
      <c r="L195" s="642">
        <f t="shared" si="14"/>
        <v>12.038231884691935</v>
      </c>
    </row>
    <row r="196" spans="1:12" ht="14.25" customHeight="1">
      <c r="A196" s="452" t="s">
        <v>77</v>
      </c>
      <c r="B196" s="453">
        <v>11873</v>
      </c>
      <c r="C196" s="454">
        <v>4138</v>
      </c>
      <c r="D196" s="643">
        <f t="shared" si="10"/>
        <v>34.852185631264213</v>
      </c>
      <c r="E196" s="454">
        <v>614</v>
      </c>
      <c r="F196" s="643">
        <f t="shared" si="11"/>
        <v>5.1713972879642887</v>
      </c>
      <c r="G196" s="454">
        <v>4736</v>
      </c>
      <c r="H196" s="643">
        <f t="shared" si="12"/>
        <v>39.888823380779918</v>
      </c>
      <c r="I196" s="454">
        <v>1442</v>
      </c>
      <c r="J196" s="643">
        <f t="shared" si="13"/>
        <v>12.145203402678346</v>
      </c>
      <c r="K196" s="454">
        <v>943</v>
      </c>
      <c r="L196" s="644">
        <f t="shared" si="14"/>
        <v>7.9423902973132314</v>
      </c>
    </row>
    <row r="197" spans="1:12" ht="14.25" customHeight="1">
      <c r="A197" s="456" t="s">
        <v>78</v>
      </c>
      <c r="B197" s="457">
        <v>57594</v>
      </c>
      <c r="C197" s="458">
        <v>10940</v>
      </c>
      <c r="D197" s="645">
        <f t="shared" si="10"/>
        <v>18.995034204951907</v>
      </c>
      <c r="E197" s="458">
        <v>14789</v>
      </c>
      <c r="F197" s="645">
        <f t="shared" si="11"/>
        <v>25.67802201618224</v>
      </c>
      <c r="G197" s="458">
        <v>18717</v>
      </c>
      <c r="H197" s="645">
        <f t="shared" si="12"/>
        <v>32.498176893426404</v>
      </c>
      <c r="I197" s="458">
        <v>6701</v>
      </c>
      <c r="J197" s="645">
        <f t="shared" si="13"/>
        <v>11.634892523526757</v>
      </c>
      <c r="K197" s="458">
        <v>6447</v>
      </c>
      <c r="L197" s="646">
        <f t="shared" si="14"/>
        <v>11.1938743619127</v>
      </c>
    </row>
    <row r="198" spans="1:12" ht="14.25" customHeight="1">
      <c r="A198" s="1041" t="s">
        <v>355</v>
      </c>
      <c r="B198" s="1041"/>
      <c r="C198" s="1041"/>
      <c r="D198" s="1041"/>
      <c r="E198" s="1041"/>
      <c r="F198" s="1041"/>
      <c r="G198" s="1041"/>
      <c r="H198" s="1041"/>
      <c r="I198" s="1041"/>
      <c r="J198" s="1041"/>
      <c r="K198" s="1041"/>
      <c r="L198" s="1041"/>
    </row>
    <row r="199" spans="1:12" ht="24" customHeight="1">
      <c r="A199" s="1038" t="s">
        <v>356</v>
      </c>
      <c r="B199" s="1038"/>
      <c r="C199" s="1038"/>
      <c r="D199" s="1038"/>
      <c r="E199" s="1038"/>
      <c r="F199" s="1038"/>
      <c r="G199" s="1038"/>
      <c r="H199" s="1038"/>
      <c r="I199" s="1038"/>
      <c r="J199" s="1038"/>
      <c r="K199" s="1038"/>
      <c r="L199" s="1038"/>
    </row>
    <row r="200" spans="1:12" ht="22.5" customHeight="1">
      <c r="A200" s="1038" t="s">
        <v>357</v>
      </c>
      <c r="B200" s="1038"/>
      <c r="C200" s="1038"/>
      <c r="D200" s="1038"/>
      <c r="E200" s="1038"/>
      <c r="F200" s="1038"/>
      <c r="G200" s="1038"/>
      <c r="H200" s="1038"/>
      <c r="I200" s="1038"/>
      <c r="J200" s="1038"/>
      <c r="K200" s="1038"/>
      <c r="L200" s="1038"/>
    </row>
    <row r="201" spans="1:12" ht="24.75" customHeight="1">
      <c r="A201" s="1038" t="s">
        <v>358</v>
      </c>
      <c r="B201" s="1038"/>
      <c r="C201" s="1038"/>
      <c r="D201" s="1038"/>
      <c r="E201" s="1038"/>
      <c r="F201" s="1038"/>
      <c r="G201" s="1038"/>
      <c r="H201" s="1038"/>
      <c r="I201" s="1038"/>
      <c r="J201" s="1038"/>
      <c r="K201" s="1038"/>
      <c r="L201" s="1038"/>
    </row>
    <row r="202" spans="1:12" ht="37.5" customHeight="1">
      <c r="A202" s="1038" t="s">
        <v>359</v>
      </c>
      <c r="B202" s="1038"/>
      <c r="C202" s="1038"/>
      <c r="D202" s="1038"/>
      <c r="E202" s="1038"/>
      <c r="F202" s="1038"/>
      <c r="G202" s="1038"/>
      <c r="H202" s="1038"/>
      <c r="I202" s="1038"/>
      <c r="J202" s="1038"/>
      <c r="K202" s="1038"/>
      <c r="L202" s="1038"/>
    </row>
    <row r="203" spans="1:12" ht="14.25" customHeight="1">
      <c r="A203" s="1042" t="s">
        <v>360</v>
      </c>
      <c r="B203" s="1042"/>
      <c r="C203" s="1042"/>
      <c r="D203" s="1042"/>
      <c r="E203" s="1042"/>
      <c r="F203" s="1042"/>
      <c r="G203" s="1042"/>
      <c r="H203" s="1042"/>
      <c r="I203" s="1042"/>
      <c r="J203" s="1042"/>
      <c r="K203" s="1042"/>
      <c r="L203" s="1042"/>
    </row>
    <row r="204" spans="1:12" ht="14.25" customHeight="1">
      <c r="A204" s="1043" t="s">
        <v>361</v>
      </c>
      <c r="B204" s="1043"/>
      <c r="C204" s="1043"/>
      <c r="D204" s="1043"/>
      <c r="E204" s="1043"/>
      <c r="F204" s="1043"/>
      <c r="G204" s="1043"/>
      <c r="H204" s="1043"/>
      <c r="I204" s="1043"/>
      <c r="J204" s="1043"/>
      <c r="K204" s="1043"/>
      <c r="L204" s="1043"/>
    </row>
    <row r="205" spans="1:12" ht="22.5" customHeight="1">
      <c r="A205" s="961" t="s">
        <v>373</v>
      </c>
      <c r="B205" s="961"/>
      <c r="C205" s="961"/>
      <c r="D205" s="961"/>
      <c r="E205" s="961"/>
      <c r="F205" s="961"/>
      <c r="G205" s="961"/>
      <c r="H205" s="961"/>
      <c r="I205" s="961"/>
      <c r="J205" s="961"/>
      <c r="K205" s="961"/>
      <c r="L205" s="961"/>
    </row>
    <row r="206" spans="1:12" ht="14.25" customHeight="1">
      <c r="D206" s="425"/>
      <c r="F206" s="425"/>
      <c r="H206" s="425"/>
      <c r="J206" s="425"/>
      <c r="L206" s="425"/>
    </row>
    <row r="207" spans="1:12" ht="24" customHeight="1">
      <c r="A207" s="956">
        <v>2019</v>
      </c>
      <c r="B207" s="956"/>
      <c r="C207" s="956"/>
      <c r="D207" s="956"/>
      <c r="E207" s="956"/>
      <c r="F207" s="956"/>
      <c r="G207" s="956"/>
      <c r="H207" s="956"/>
      <c r="I207" s="956"/>
      <c r="J207" s="956"/>
      <c r="K207" s="956"/>
      <c r="L207" s="956"/>
    </row>
    <row r="208" spans="1:12" ht="14.25" customHeight="1">
      <c r="D208" s="425"/>
      <c r="F208" s="425"/>
      <c r="H208" s="425"/>
      <c r="J208" s="425"/>
      <c r="L208" s="425"/>
    </row>
    <row r="209" spans="1:12" ht="14.25" customHeight="1">
      <c r="A209" s="1000" t="s">
        <v>374</v>
      </c>
      <c r="B209" s="1000"/>
      <c r="C209" s="1000"/>
      <c r="D209" s="1000"/>
      <c r="E209" s="1000"/>
      <c r="F209" s="1000"/>
      <c r="G209" s="1000"/>
      <c r="H209" s="1000"/>
      <c r="I209" s="1000"/>
      <c r="J209" s="1000"/>
      <c r="K209" s="1000"/>
      <c r="L209" s="1000"/>
    </row>
    <row r="210" spans="1:12" ht="14.25" customHeight="1">
      <c r="A210" s="997" t="s">
        <v>57</v>
      </c>
      <c r="B210" s="967" t="s">
        <v>58</v>
      </c>
      <c r="C210" s="968" t="s">
        <v>96</v>
      </c>
      <c r="D210" s="968"/>
      <c r="E210" s="968"/>
      <c r="F210" s="968"/>
      <c r="G210" s="968"/>
      <c r="H210" s="968"/>
      <c r="I210" s="968"/>
      <c r="J210" s="968"/>
      <c r="K210" s="968"/>
      <c r="L210" s="968"/>
    </row>
    <row r="211" spans="1:12" ht="60" customHeight="1">
      <c r="A211" s="997"/>
      <c r="B211" s="967"/>
      <c r="C211" s="969" t="s">
        <v>350</v>
      </c>
      <c r="D211" s="969"/>
      <c r="E211" s="969" t="s">
        <v>351</v>
      </c>
      <c r="F211" s="969"/>
      <c r="G211" s="969" t="s">
        <v>352</v>
      </c>
      <c r="H211" s="969"/>
      <c r="I211" s="969" t="s">
        <v>353</v>
      </c>
      <c r="J211" s="969"/>
      <c r="K211" s="998" t="s">
        <v>354</v>
      </c>
      <c r="L211" s="998"/>
    </row>
    <row r="212" spans="1:12" ht="15.75" customHeight="1">
      <c r="A212" s="997"/>
      <c r="B212" s="999" t="s">
        <v>59</v>
      </c>
      <c r="C212" s="999"/>
      <c r="D212" s="427" t="s">
        <v>99</v>
      </c>
      <c r="E212" s="143" t="s">
        <v>59</v>
      </c>
      <c r="F212" s="610" t="s">
        <v>99</v>
      </c>
      <c r="G212" s="143" t="s">
        <v>59</v>
      </c>
      <c r="H212" s="610" t="s">
        <v>99</v>
      </c>
      <c r="I212" s="143" t="s">
        <v>59</v>
      </c>
      <c r="J212" s="610" t="s">
        <v>99</v>
      </c>
      <c r="K212" s="308" t="s">
        <v>59</v>
      </c>
      <c r="L212" s="613" t="s">
        <v>99</v>
      </c>
    </row>
    <row r="213" spans="1:12" ht="14.25" customHeight="1">
      <c r="A213" s="429" t="s">
        <v>60</v>
      </c>
      <c r="B213" s="430">
        <v>9117</v>
      </c>
      <c r="C213" s="431">
        <v>2067</v>
      </c>
      <c r="D213" s="635">
        <v>22.7</v>
      </c>
      <c r="E213" s="431">
        <v>2404</v>
      </c>
      <c r="F213" s="635">
        <v>26.4</v>
      </c>
      <c r="G213" s="431">
        <v>2182</v>
      </c>
      <c r="H213" s="635">
        <v>23.9</v>
      </c>
      <c r="I213" s="431">
        <v>535</v>
      </c>
      <c r="J213" s="635">
        <v>5.9</v>
      </c>
      <c r="K213" s="431">
        <v>1929</v>
      </c>
      <c r="L213" s="636">
        <v>21.1</v>
      </c>
    </row>
    <row r="214" spans="1:12" ht="14.25" customHeight="1">
      <c r="A214" s="435" t="s">
        <v>61</v>
      </c>
      <c r="B214" s="436">
        <v>9510</v>
      </c>
      <c r="C214" s="437">
        <v>236</v>
      </c>
      <c r="D214" s="637">
        <v>2.5</v>
      </c>
      <c r="E214" s="437">
        <v>5098</v>
      </c>
      <c r="F214" s="637">
        <v>53.6</v>
      </c>
      <c r="G214" s="437">
        <v>2396</v>
      </c>
      <c r="H214" s="637">
        <v>25.2</v>
      </c>
      <c r="I214" s="437">
        <v>1035</v>
      </c>
      <c r="J214" s="637">
        <v>10.9</v>
      </c>
      <c r="K214" s="437">
        <v>745</v>
      </c>
      <c r="L214" s="638">
        <v>7.8</v>
      </c>
    </row>
    <row r="215" spans="1:12" ht="14.25" customHeight="1">
      <c r="A215" s="439" t="s">
        <v>62</v>
      </c>
      <c r="B215" s="440">
        <v>2600</v>
      </c>
      <c r="C215" s="441">
        <v>857</v>
      </c>
      <c r="D215" s="639">
        <v>33</v>
      </c>
      <c r="E215" s="441">
        <v>193</v>
      </c>
      <c r="F215" s="639">
        <v>7.4</v>
      </c>
      <c r="G215" s="441">
        <v>852</v>
      </c>
      <c r="H215" s="639">
        <v>32.799999999999997</v>
      </c>
      <c r="I215" s="441">
        <v>188</v>
      </c>
      <c r="J215" s="639">
        <v>7.2</v>
      </c>
      <c r="K215" s="441">
        <v>510</v>
      </c>
      <c r="L215" s="640">
        <v>19.600000000000001</v>
      </c>
    </row>
    <row r="216" spans="1:12" ht="14.25" customHeight="1">
      <c r="A216" s="435" t="s">
        <v>63</v>
      </c>
      <c r="B216" s="436">
        <v>1904</v>
      </c>
      <c r="C216" s="437">
        <v>1132</v>
      </c>
      <c r="D216" s="637">
        <v>59.5</v>
      </c>
      <c r="E216" s="437">
        <v>50</v>
      </c>
      <c r="F216" s="637">
        <v>2.6</v>
      </c>
      <c r="G216" s="437">
        <v>372</v>
      </c>
      <c r="H216" s="637">
        <v>19.5</v>
      </c>
      <c r="I216" s="437">
        <v>217</v>
      </c>
      <c r="J216" s="637">
        <v>11.4</v>
      </c>
      <c r="K216" s="437">
        <v>133</v>
      </c>
      <c r="L216" s="638">
        <v>7</v>
      </c>
    </row>
    <row r="217" spans="1:12" ht="14.25" customHeight="1">
      <c r="A217" s="439" t="s">
        <v>64</v>
      </c>
      <c r="B217" s="440">
        <v>454</v>
      </c>
      <c r="C217" s="441">
        <v>45</v>
      </c>
      <c r="D217" s="639">
        <v>9.9</v>
      </c>
      <c r="E217" s="441">
        <v>95</v>
      </c>
      <c r="F217" s="639">
        <v>20.9</v>
      </c>
      <c r="G217" s="441">
        <v>179</v>
      </c>
      <c r="H217" s="639">
        <v>39.4</v>
      </c>
      <c r="I217" s="441">
        <v>18</v>
      </c>
      <c r="J217" s="639">
        <v>4</v>
      </c>
      <c r="K217" s="441">
        <v>117</v>
      </c>
      <c r="L217" s="640">
        <v>25.8</v>
      </c>
    </row>
    <row r="218" spans="1:12" ht="14.25" customHeight="1">
      <c r="A218" s="435" t="s">
        <v>65</v>
      </c>
      <c r="B218" s="436">
        <v>1106</v>
      </c>
      <c r="C218" s="437">
        <v>69</v>
      </c>
      <c r="D218" s="637">
        <v>6.2</v>
      </c>
      <c r="E218" s="437">
        <v>168</v>
      </c>
      <c r="F218" s="637">
        <v>15.2</v>
      </c>
      <c r="G218" s="437">
        <v>526</v>
      </c>
      <c r="H218" s="637">
        <v>47.6</v>
      </c>
      <c r="I218" s="437">
        <v>76</v>
      </c>
      <c r="J218" s="637">
        <v>6.9</v>
      </c>
      <c r="K218" s="437">
        <v>267</v>
      </c>
      <c r="L218" s="638">
        <v>24.1</v>
      </c>
    </row>
    <row r="219" spans="1:12" ht="14.25" customHeight="1">
      <c r="A219" s="439" t="s">
        <v>66</v>
      </c>
      <c r="B219" s="440">
        <v>4262</v>
      </c>
      <c r="C219" s="441">
        <v>965</v>
      </c>
      <c r="D219" s="639">
        <v>22.6</v>
      </c>
      <c r="E219" s="441">
        <v>457</v>
      </c>
      <c r="F219" s="639">
        <v>10.7</v>
      </c>
      <c r="G219" s="441">
        <v>1795</v>
      </c>
      <c r="H219" s="639">
        <v>42.1</v>
      </c>
      <c r="I219" s="441">
        <v>217</v>
      </c>
      <c r="J219" s="639">
        <v>5.0999999999999996</v>
      </c>
      <c r="K219" s="441">
        <v>828</v>
      </c>
      <c r="L219" s="640">
        <v>19.399999999999999</v>
      </c>
    </row>
    <row r="220" spans="1:12" ht="14.25" customHeight="1">
      <c r="A220" s="435" t="s">
        <v>67</v>
      </c>
      <c r="B220" s="436">
        <v>1102</v>
      </c>
      <c r="C220" s="437">
        <v>391</v>
      </c>
      <c r="D220" s="637">
        <v>35.5</v>
      </c>
      <c r="E220" s="437">
        <v>101</v>
      </c>
      <c r="F220" s="637">
        <v>9.1999999999999993</v>
      </c>
      <c r="G220" s="437">
        <v>331</v>
      </c>
      <c r="H220" s="637">
        <v>30</v>
      </c>
      <c r="I220" s="437">
        <v>216</v>
      </c>
      <c r="J220" s="637">
        <v>19.600000000000001</v>
      </c>
      <c r="K220" s="437">
        <v>63</v>
      </c>
      <c r="L220" s="638">
        <v>5.7</v>
      </c>
    </row>
    <row r="221" spans="1:12" ht="14.25" customHeight="1">
      <c r="A221" s="439" t="s">
        <v>68</v>
      </c>
      <c r="B221" s="440">
        <v>5460</v>
      </c>
      <c r="C221" s="441">
        <v>648</v>
      </c>
      <c r="D221" s="639">
        <v>11.9</v>
      </c>
      <c r="E221" s="441">
        <v>1788</v>
      </c>
      <c r="F221" s="639">
        <v>32.700000000000003</v>
      </c>
      <c r="G221" s="441">
        <v>1224</v>
      </c>
      <c r="H221" s="639">
        <v>22.4</v>
      </c>
      <c r="I221" s="441">
        <v>989</v>
      </c>
      <c r="J221" s="639">
        <v>18.100000000000001</v>
      </c>
      <c r="K221" s="441">
        <v>811</v>
      </c>
      <c r="L221" s="640">
        <v>14.9</v>
      </c>
    </row>
    <row r="222" spans="1:12" ht="14.25" customHeight="1">
      <c r="A222" s="435" t="s">
        <v>69</v>
      </c>
      <c r="B222" s="436">
        <v>10215</v>
      </c>
      <c r="C222" s="437">
        <v>1911</v>
      </c>
      <c r="D222" s="637">
        <v>18.7</v>
      </c>
      <c r="E222" s="437">
        <v>2638</v>
      </c>
      <c r="F222" s="637">
        <v>25.8</v>
      </c>
      <c r="G222" s="437">
        <v>3203</v>
      </c>
      <c r="H222" s="637">
        <v>31.4</v>
      </c>
      <c r="I222" s="437">
        <v>1449</v>
      </c>
      <c r="J222" s="637">
        <v>14.2</v>
      </c>
      <c r="K222" s="437">
        <v>1014</v>
      </c>
      <c r="L222" s="638">
        <v>9.9</v>
      </c>
    </row>
    <row r="223" spans="1:12" ht="14.25" customHeight="1">
      <c r="A223" s="439" t="s">
        <v>70</v>
      </c>
      <c r="B223" s="440">
        <v>2555</v>
      </c>
      <c r="C223" s="441">
        <v>589</v>
      </c>
      <c r="D223" s="639">
        <v>23</v>
      </c>
      <c r="E223" s="441">
        <v>667</v>
      </c>
      <c r="F223" s="639">
        <v>26.1</v>
      </c>
      <c r="G223" s="441">
        <v>815</v>
      </c>
      <c r="H223" s="639">
        <v>31.9</v>
      </c>
      <c r="I223" s="441">
        <v>216</v>
      </c>
      <c r="J223" s="639">
        <v>8.5</v>
      </c>
      <c r="K223" s="441">
        <v>268</v>
      </c>
      <c r="L223" s="640">
        <v>10.5</v>
      </c>
    </row>
    <row r="224" spans="1:12" ht="14.25" customHeight="1">
      <c r="A224" s="435" t="s">
        <v>71</v>
      </c>
      <c r="B224" s="436">
        <v>480</v>
      </c>
      <c r="C224" s="437">
        <v>54</v>
      </c>
      <c r="D224" s="637">
        <v>11.3</v>
      </c>
      <c r="E224" s="437">
        <v>251</v>
      </c>
      <c r="F224" s="637">
        <v>52.3</v>
      </c>
      <c r="G224" s="437">
        <v>134</v>
      </c>
      <c r="H224" s="637">
        <v>27.9</v>
      </c>
      <c r="I224" s="437">
        <v>23</v>
      </c>
      <c r="J224" s="637">
        <v>4.8</v>
      </c>
      <c r="K224" s="437">
        <v>18</v>
      </c>
      <c r="L224" s="638">
        <v>3.7</v>
      </c>
    </row>
    <row r="225" spans="1:12" ht="14.25" customHeight="1">
      <c r="A225" s="439" t="s">
        <v>72</v>
      </c>
      <c r="B225" s="440">
        <v>3007</v>
      </c>
      <c r="C225" s="441">
        <v>734</v>
      </c>
      <c r="D225" s="639">
        <v>24.4</v>
      </c>
      <c r="E225" s="441">
        <v>56</v>
      </c>
      <c r="F225" s="639">
        <v>1.9</v>
      </c>
      <c r="G225" s="441">
        <v>1846</v>
      </c>
      <c r="H225" s="639">
        <v>61.4</v>
      </c>
      <c r="I225" s="441">
        <v>194</v>
      </c>
      <c r="J225" s="639">
        <v>6.5</v>
      </c>
      <c r="K225" s="441">
        <v>177</v>
      </c>
      <c r="L225" s="640">
        <v>5.9</v>
      </c>
    </row>
    <row r="226" spans="1:12" ht="14.25" customHeight="1">
      <c r="A226" s="435" t="s">
        <v>73</v>
      </c>
      <c r="B226" s="436">
        <v>1800</v>
      </c>
      <c r="C226" s="437">
        <v>754</v>
      </c>
      <c r="D226" s="637">
        <v>41.9</v>
      </c>
      <c r="E226" s="437">
        <v>191</v>
      </c>
      <c r="F226" s="637">
        <v>10.6</v>
      </c>
      <c r="G226" s="437">
        <v>487</v>
      </c>
      <c r="H226" s="637">
        <v>27.1</v>
      </c>
      <c r="I226" s="437">
        <v>276</v>
      </c>
      <c r="J226" s="637">
        <v>15.3</v>
      </c>
      <c r="K226" s="437">
        <v>92</v>
      </c>
      <c r="L226" s="638">
        <v>5.0999999999999996</v>
      </c>
    </row>
    <row r="227" spans="1:12" ht="14.25" customHeight="1">
      <c r="A227" s="439" t="s">
        <v>74</v>
      </c>
      <c r="B227" s="440">
        <v>1808</v>
      </c>
      <c r="C227" s="441">
        <v>112</v>
      </c>
      <c r="D227" s="639">
        <v>6.2</v>
      </c>
      <c r="E227" s="441">
        <v>648</v>
      </c>
      <c r="F227" s="639">
        <v>35.799999999999997</v>
      </c>
      <c r="G227" s="441">
        <v>474</v>
      </c>
      <c r="H227" s="639">
        <v>26.2</v>
      </c>
      <c r="I227" s="441">
        <v>295</v>
      </c>
      <c r="J227" s="639">
        <v>16.3</v>
      </c>
      <c r="K227" s="441">
        <v>279</v>
      </c>
      <c r="L227" s="640">
        <v>15.4</v>
      </c>
    </row>
    <row r="228" spans="1:12" ht="14.25" customHeight="1">
      <c r="A228" s="435" t="s">
        <v>75</v>
      </c>
      <c r="B228" s="445">
        <v>1328</v>
      </c>
      <c r="C228" s="463">
        <v>335</v>
      </c>
      <c r="D228" s="647">
        <v>25.2</v>
      </c>
      <c r="E228" s="463">
        <v>46</v>
      </c>
      <c r="F228" s="647">
        <v>3.5</v>
      </c>
      <c r="G228" s="463">
        <v>611</v>
      </c>
      <c r="H228" s="647">
        <v>46</v>
      </c>
      <c r="I228" s="463">
        <v>301</v>
      </c>
      <c r="J228" s="647">
        <v>22.7</v>
      </c>
      <c r="K228" s="463">
        <v>35</v>
      </c>
      <c r="L228" s="648">
        <v>2.6</v>
      </c>
    </row>
    <row r="229" spans="1:12" ht="14.25" customHeight="1">
      <c r="A229" s="448" t="s">
        <v>76</v>
      </c>
      <c r="B229" s="449">
        <v>44967</v>
      </c>
      <c r="C229" s="450">
        <v>6696</v>
      </c>
      <c r="D229" s="641">
        <v>14.9</v>
      </c>
      <c r="E229" s="450">
        <v>14214</v>
      </c>
      <c r="F229" s="641">
        <v>31.6</v>
      </c>
      <c r="G229" s="450">
        <v>12928</v>
      </c>
      <c r="H229" s="641">
        <v>28.7</v>
      </c>
      <c r="I229" s="450">
        <v>4853</v>
      </c>
      <c r="J229" s="641">
        <v>10.8</v>
      </c>
      <c r="K229" s="450">
        <v>6276</v>
      </c>
      <c r="L229" s="642">
        <v>14</v>
      </c>
    </row>
    <row r="230" spans="1:12" ht="14.25" customHeight="1">
      <c r="A230" s="452" t="s">
        <v>77</v>
      </c>
      <c r="B230" s="453">
        <v>11741</v>
      </c>
      <c r="C230" s="454">
        <v>4203</v>
      </c>
      <c r="D230" s="643">
        <v>35.799999999999997</v>
      </c>
      <c r="E230" s="454">
        <v>637</v>
      </c>
      <c r="F230" s="643">
        <v>5.4</v>
      </c>
      <c r="G230" s="454">
        <v>4499</v>
      </c>
      <c r="H230" s="643">
        <v>38.299999999999997</v>
      </c>
      <c r="I230" s="454">
        <v>1392</v>
      </c>
      <c r="J230" s="643">
        <v>11.9</v>
      </c>
      <c r="K230" s="454">
        <v>1010</v>
      </c>
      <c r="L230" s="644">
        <v>8.6</v>
      </c>
    </row>
    <row r="231" spans="1:12" ht="14.25" customHeight="1">
      <c r="A231" s="456" t="s">
        <v>78</v>
      </c>
      <c r="B231" s="457">
        <v>56708</v>
      </c>
      <c r="C231" s="458">
        <v>10899</v>
      </c>
      <c r="D231" s="645">
        <v>19.2</v>
      </c>
      <c r="E231" s="458">
        <v>14851</v>
      </c>
      <c r="F231" s="645">
        <v>26.2</v>
      </c>
      <c r="G231" s="458">
        <v>17427</v>
      </c>
      <c r="H231" s="645">
        <v>30.7</v>
      </c>
      <c r="I231" s="458">
        <v>6245</v>
      </c>
      <c r="J231" s="645">
        <v>11</v>
      </c>
      <c r="K231" s="458">
        <v>7286</v>
      </c>
      <c r="L231" s="646">
        <v>12.8</v>
      </c>
    </row>
    <row r="232" spans="1:12" ht="14.25" customHeight="1">
      <c r="A232" s="1041" t="s">
        <v>355</v>
      </c>
      <c r="B232" s="1041"/>
      <c r="C232" s="1041"/>
      <c r="D232" s="1041"/>
      <c r="E232" s="1041"/>
      <c r="F232" s="1041"/>
      <c r="G232" s="1041"/>
      <c r="H232" s="1041"/>
      <c r="I232" s="1041"/>
      <c r="J232" s="1041"/>
      <c r="K232" s="1041"/>
      <c r="L232" s="1041"/>
    </row>
    <row r="233" spans="1:12" ht="26.25" customHeight="1">
      <c r="A233" s="1038" t="s">
        <v>356</v>
      </c>
      <c r="B233" s="1038"/>
      <c r="C233" s="1038"/>
      <c r="D233" s="1038"/>
      <c r="E233" s="1038"/>
      <c r="F233" s="1038"/>
      <c r="G233" s="1038"/>
      <c r="H233" s="1038"/>
      <c r="I233" s="1038"/>
      <c r="J233" s="1038"/>
      <c r="K233" s="1038"/>
      <c r="L233" s="1038"/>
    </row>
    <row r="234" spans="1:12" ht="22.5" customHeight="1">
      <c r="A234" s="1038" t="s">
        <v>357</v>
      </c>
      <c r="B234" s="1038"/>
      <c r="C234" s="1038"/>
      <c r="D234" s="1038"/>
      <c r="E234" s="1038"/>
      <c r="F234" s="1038"/>
      <c r="G234" s="1038"/>
      <c r="H234" s="1038"/>
      <c r="I234" s="1038"/>
      <c r="J234" s="1038"/>
      <c r="K234" s="1038"/>
      <c r="L234" s="1038"/>
    </row>
    <row r="235" spans="1:12" ht="29.25" customHeight="1">
      <c r="A235" s="1038" t="s">
        <v>368</v>
      </c>
      <c r="B235" s="1038"/>
      <c r="C235" s="1038"/>
      <c r="D235" s="1038"/>
      <c r="E235" s="1038"/>
      <c r="F235" s="1038"/>
      <c r="G235" s="1038"/>
      <c r="H235" s="1038"/>
      <c r="I235" s="1038"/>
      <c r="J235" s="1038"/>
      <c r="K235" s="1038"/>
      <c r="L235" s="1038"/>
    </row>
    <row r="236" spans="1:12" ht="37.5" customHeight="1">
      <c r="A236" s="1038" t="s">
        <v>359</v>
      </c>
      <c r="B236" s="1038"/>
      <c r="C236" s="1038"/>
      <c r="D236" s="1038"/>
      <c r="E236" s="1038"/>
      <c r="F236" s="1038"/>
      <c r="G236" s="1038"/>
      <c r="H236" s="1038"/>
      <c r="I236" s="1038"/>
      <c r="J236" s="1038"/>
      <c r="K236" s="1038"/>
      <c r="L236" s="1038"/>
    </row>
    <row r="237" spans="1:12" ht="13.5" customHeight="1">
      <c r="A237" s="1042" t="s">
        <v>360</v>
      </c>
      <c r="B237" s="1042"/>
      <c r="C237" s="1042"/>
      <c r="D237" s="1042"/>
      <c r="E237" s="1042"/>
      <c r="F237" s="1042"/>
      <c r="G237" s="1042"/>
      <c r="H237" s="1042"/>
      <c r="I237" s="1042"/>
      <c r="J237" s="1042"/>
      <c r="K237" s="1042"/>
      <c r="L237" s="1042"/>
    </row>
    <row r="238" spans="1:12" ht="14.25" customHeight="1">
      <c r="A238" s="1043" t="s">
        <v>361</v>
      </c>
      <c r="B238" s="1043"/>
      <c r="C238" s="1043"/>
      <c r="D238" s="1043"/>
      <c r="E238" s="1043"/>
      <c r="F238" s="1043"/>
      <c r="G238" s="1043"/>
      <c r="H238" s="1043"/>
      <c r="I238" s="1043"/>
      <c r="J238" s="1043"/>
      <c r="K238" s="1043"/>
      <c r="L238" s="1043"/>
    </row>
    <row r="239" spans="1:12" ht="22.5" customHeight="1">
      <c r="A239" s="961" t="s">
        <v>375</v>
      </c>
      <c r="B239" s="961"/>
      <c r="C239" s="961"/>
      <c r="D239" s="961"/>
      <c r="E239" s="961"/>
      <c r="F239" s="961"/>
      <c r="G239" s="961"/>
      <c r="H239" s="961"/>
      <c r="I239" s="961"/>
      <c r="J239" s="961"/>
      <c r="K239" s="961"/>
      <c r="L239" s="961"/>
    </row>
    <row r="241" spans="1:12" ht="24" customHeight="1">
      <c r="A241" s="956">
        <v>2018</v>
      </c>
      <c r="B241" s="956"/>
      <c r="C241" s="956"/>
      <c r="D241" s="956"/>
      <c r="E241" s="956"/>
      <c r="F241" s="956"/>
      <c r="G241" s="956"/>
      <c r="H241" s="956"/>
      <c r="I241" s="956"/>
      <c r="J241" s="956"/>
      <c r="K241" s="956"/>
      <c r="L241" s="956"/>
    </row>
    <row r="242" spans="1:12" ht="14.25" customHeight="1">
      <c r="D242" s="425"/>
      <c r="F242" s="425"/>
      <c r="H242" s="425"/>
      <c r="J242" s="425"/>
      <c r="L242" s="425"/>
    </row>
    <row r="243" spans="1:12" ht="14.25" customHeight="1">
      <c r="A243" s="1000" t="s">
        <v>376</v>
      </c>
      <c r="B243" s="1000"/>
      <c r="C243" s="1000"/>
      <c r="D243" s="1000"/>
      <c r="E243" s="1000"/>
      <c r="F243" s="1000"/>
      <c r="G243" s="1000"/>
      <c r="H243" s="1000"/>
      <c r="I243" s="1000"/>
      <c r="J243" s="1000"/>
      <c r="K243" s="1000"/>
      <c r="L243" s="1000"/>
    </row>
    <row r="244" spans="1:12" ht="14.25" customHeight="1">
      <c r="A244" s="997" t="s">
        <v>57</v>
      </c>
      <c r="B244" s="967" t="s">
        <v>58</v>
      </c>
      <c r="C244" s="968" t="s">
        <v>96</v>
      </c>
      <c r="D244" s="968"/>
      <c r="E244" s="968"/>
      <c r="F244" s="968"/>
      <c r="G244" s="968"/>
      <c r="H244" s="968"/>
      <c r="I244" s="968"/>
      <c r="J244" s="968"/>
      <c r="K244" s="968"/>
      <c r="L244" s="968"/>
    </row>
    <row r="245" spans="1:12" ht="60" customHeight="1">
      <c r="A245" s="997"/>
      <c r="B245" s="967"/>
      <c r="C245" s="969" t="s">
        <v>350</v>
      </c>
      <c r="D245" s="969"/>
      <c r="E245" s="969" t="s">
        <v>351</v>
      </c>
      <c r="F245" s="969"/>
      <c r="G245" s="969" t="s">
        <v>352</v>
      </c>
      <c r="H245" s="969"/>
      <c r="I245" s="969" t="s">
        <v>353</v>
      </c>
      <c r="J245" s="969"/>
      <c r="K245" s="998" t="s">
        <v>354</v>
      </c>
      <c r="L245" s="998"/>
    </row>
    <row r="246" spans="1:12" ht="15.75" customHeight="1">
      <c r="A246" s="997"/>
      <c r="B246" s="999" t="s">
        <v>59</v>
      </c>
      <c r="C246" s="999"/>
      <c r="D246" s="427" t="s">
        <v>99</v>
      </c>
      <c r="E246" s="143" t="s">
        <v>59</v>
      </c>
      <c r="F246" s="610" t="s">
        <v>99</v>
      </c>
      <c r="G246" s="143" t="s">
        <v>59</v>
      </c>
      <c r="H246" s="610" t="s">
        <v>99</v>
      </c>
      <c r="I246" s="143" t="s">
        <v>59</v>
      </c>
      <c r="J246" s="610" t="s">
        <v>99</v>
      </c>
      <c r="K246" s="308" t="s">
        <v>59</v>
      </c>
      <c r="L246" s="613" t="s">
        <v>99</v>
      </c>
    </row>
    <row r="247" spans="1:12" ht="14.25" customHeight="1">
      <c r="A247" s="429" t="s">
        <v>60</v>
      </c>
      <c r="B247" s="430">
        <v>8915</v>
      </c>
      <c r="C247" s="431">
        <v>2129</v>
      </c>
      <c r="D247" s="635">
        <v>23.9</v>
      </c>
      <c r="E247" s="431">
        <v>2462</v>
      </c>
      <c r="F247" s="635">
        <v>27.6</v>
      </c>
      <c r="G247" s="431">
        <v>2151</v>
      </c>
      <c r="H247" s="635">
        <v>24.1</v>
      </c>
      <c r="I247" s="431">
        <v>527</v>
      </c>
      <c r="J247" s="635">
        <v>5.9</v>
      </c>
      <c r="K247" s="431">
        <v>1645</v>
      </c>
      <c r="L247" s="636">
        <v>18.5</v>
      </c>
    </row>
    <row r="248" spans="1:12" ht="14.25" customHeight="1">
      <c r="A248" s="435" t="s">
        <v>61</v>
      </c>
      <c r="B248" s="436">
        <v>9430</v>
      </c>
      <c r="C248" s="437">
        <v>232</v>
      </c>
      <c r="D248" s="637">
        <v>2.5</v>
      </c>
      <c r="E248" s="437">
        <v>5182</v>
      </c>
      <c r="F248" s="637">
        <v>55</v>
      </c>
      <c r="G248" s="437">
        <v>2272</v>
      </c>
      <c r="H248" s="637">
        <v>24.1</v>
      </c>
      <c r="I248" s="437">
        <v>980</v>
      </c>
      <c r="J248" s="637">
        <v>10.4</v>
      </c>
      <c r="K248" s="437">
        <v>764</v>
      </c>
      <c r="L248" s="638">
        <v>8.1</v>
      </c>
    </row>
    <row r="249" spans="1:12" ht="14.25" customHeight="1">
      <c r="A249" s="439" t="s">
        <v>62</v>
      </c>
      <c r="B249" s="440">
        <v>2560</v>
      </c>
      <c r="C249" s="441">
        <v>917</v>
      </c>
      <c r="D249" s="639">
        <v>35.799999999999997</v>
      </c>
      <c r="E249" s="441">
        <v>150</v>
      </c>
      <c r="F249" s="639">
        <v>5.9</v>
      </c>
      <c r="G249" s="441">
        <v>846</v>
      </c>
      <c r="H249" s="639">
        <v>33</v>
      </c>
      <c r="I249" s="441">
        <v>171</v>
      </c>
      <c r="J249" s="639">
        <v>6.7</v>
      </c>
      <c r="K249" s="441">
        <v>476</v>
      </c>
      <c r="L249" s="640">
        <v>18.600000000000001</v>
      </c>
    </row>
    <row r="250" spans="1:12" ht="14.25" customHeight="1">
      <c r="A250" s="435" t="s">
        <v>63</v>
      </c>
      <c r="B250" s="436">
        <v>1876</v>
      </c>
      <c r="C250" s="437">
        <v>1135</v>
      </c>
      <c r="D250" s="637">
        <v>60.5</v>
      </c>
      <c r="E250" s="437">
        <v>40</v>
      </c>
      <c r="F250" s="637">
        <v>2.1</v>
      </c>
      <c r="G250" s="437">
        <v>357</v>
      </c>
      <c r="H250" s="637">
        <v>19</v>
      </c>
      <c r="I250" s="437">
        <v>203</v>
      </c>
      <c r="J250" s="637">
        <v>10.8</v>
      </c>
      <c r="K250" s="437">
        <v>141</v>
      </c>
      <c r="L250" s="638">
        <v>7.5</v>
      </c>
    </row>
    <row r="251" spans="1:12" ht="14.25" customHeight="1">
      <c r="A251" s="439" t="s">
        <v>64</v>
      </c>
      <c r="B251" s="440">
        <v>451</v>
      </c>
      <c r="C251" s="441">
        <v>59</v>
      </c>
      <c r="D251" s="639">
        <v>13.1</v>
      </c>
      <c r="E251" s="441">
        <v>86</v>
      </c>
      <c r="F251" s="639">
        <v>19.100000000000001</v>
      </c>
      <c r="G251" s="441">
        <v>188</v>
      </c>
      <c r="H251" s="639">
        <v>41.7</v>
      </c>
      <c r="I251" s="441">
        <v>17</v>
      </c>
      <c r="J251" s="639">
        <v>3.8</v>
      </c>
      <c r="K251" s="441">
        <v>101</v>
      </c>
      <c r="L251" s="640">
        <v>22.4</v>
      </c>
    </row>
    <row r="252" spans="1:12" ht="14.25" customHeight="1">
      <c r="A252" s="435" t="s">
        <v>65</v>
      </c>
      <c r="B252" s="436">
        <v>1081</v>
      </c>
      <c r="C252" s="437">
        <v>70</v>
      </c>
      <c r="D252" s="637">
        <v>6.5</v>
      </c>
      <c r="E252" s="437">
        <v>173</v>
      </c>
      <c r="F252" s="637">
        <v>16</v>
      </c>
      <c r="G252" s="437">
        <v>526</v>
      </c>
      <c r="H252" s="637">
        <v>48.7</v>
      </c>
      <c r="I252" s="437">
        <v>83</v>
      </c>
      <c r="J252" s="637">
        <v>7.7</v>
      </c>
      <c r="K252" s="437">
        <v>229</v>
      </c>
      <c r="L252" s="638">
        <v>21.2</v>
      </c>
    </row>
    <row r="253" spans="1:12" ht="14.25" customHeight="1">
      <c r="A253" s="439" t="s">
        <v>66</v>
      </c>
      <c r="B253" s="440">
        <v>4232</v>
      </c>
      <c r="C253" s="441">
        <v>1009</v>
      </c>
      <c r="D253" s="639">
        <v>23.8</v>
      </c>
      <c r="E253" s="441">
        <v>488</v>
      </c>
      <c r="F253" s="639">
        <v>11.5</v>
      </c>
      <c r="G253" s="441">
        <v>1802</v>
      </c>
      <c r="H253" s="639">
        <v>42.6</v>
      </c>
      <c r="I253" s="441">
        <v>203</v>
      </c>
      <c r="J253" s="639">
        <v>4.8</v>
      </c>
      <c r="K253" s="441">
        <v>730</v>
      </c>
      <c r="L253" s="640">
        <v>17.2</v>
      </c>
    </row>
    <row r="254" spans="1:12" ht="14.25" customHeight="1">
      <c r="A254" s="435" t="s">
        <v>67</v>
      </c>
      <c r="B254" s="436">
        <v>1097</v>
      </c>
      <c r="C254" s="437">
        <v>431</v>
      </c>
      <c r="D254" s="637">
        <v>39.299999999999997</v>
      </c>
      <c r="E254" s="437">
        <v>83</v>
      </c>
      <c r="F254" s="637">
        <v>7.6</v>
      </c>
      <c r="G254" s="437">
        <v>285</v>
      </c>
      <c r="H254" s="637">
        <v>26</v>
      </c>
      <c r="I254" s="437">
        <v>224</v>
      </c>
      <c r="J254" s="637">
        <v>20.399999999999999</v>
      </c>
      <c r="K254" s="437">
        <v>74</v>
      </c>
      <c r="L254" s="638">
        <v>6.7</v>
      </c>
    </row>
    <row r="255" spans="1:12" ht="14.25" customHeight="1">
      <c r="A255" s="439" t="s">
        <v>68</v>
      </c>
      <c r="B255" s="440">
        <v>5349</v>
      </c>
      <c r="C255" s="441">
        <v>667</v>
      </c>
      <c r="D255" s="639">
        <v>12.5</v>
      </c>
      <c r="E255" s="441">
        <v>1713</v>
      </c>
      <c r="F255" s="639">
        <v>32</v>
      </c>
      <c r="G255" s="441">
        <v>1149</v>
      </c>
      <c r="H255" s="639">
        <v>21.5</v>
      </c>
      <c r="I255" s="441">
        <v>973</v>
      </c>
      <c r="J255" s="639">
        <v>18.2</v>
      </c>
      <c r="K255" s="441">
        <v>847</v>
      </c>
      <c r="L255" s="640">
        <v>15.8</v>
      </c>
    </row>
    <row r="256" spans="1:12" ht="14.25" customHeight="1">
      <c r="A256" s="435" t="s">
        <v>69</v>
      </c>
      <c r="B256" s="436">
        <v>10060</v>
      </c>
      <c r="C256" s="437">
        <v>1975</v>
      </c>
      <c r="D256" s="637">
        <v>19.600000000000001</v>
      </c>
      <c r="E256" s="437">
        <v>2702</v>
      </c>
      <c r="F256" s="637">
        <v>26.9</v>
      </c>
      <c r="G256" s="437">
        <v>2935</v>
      </c>
      <c r="H256" s="637">
        <v>29.2</v>
      </c>
      <c r="I256" s="437">
        <v>1416</v>
      </c>
      <c r="J256" s="637">
        <v>14.1</v>
      </c>
      <c r="K256" s="437">
        <v>1032</v>
      </c>
      <c r="L256" s="638">
        <v>10.3</v>
      </c>
    </row>
    <row r="257" spans="1:12" ht="14.25" customHeight="1">
      <c r="A257" s="439" t="s">
        <v>70</v>
      </c>
      <c r="B257" s="440">
        <v>2527</v>
      </c>
      <c r="C257" s="441">
        <v>592</v>
      </c>
      <c r="D257" s="639">
        <v>23.4</v>
      </c>
      <c r="E257" s="441">
        <v>718</v>
      </c>
      <c r="F257" s="639">
        <v>28.4</v>
      </c>
      <c r="G257" s="441">
        <v>772</v>
      </c>
      <c r="H257" s="639">
        <v>30.6</v>
      </c>
      <c r="I257" s="441">
        <v>205</v>
      </c>
      <c r="J257" s="639">
        <v>8.1</v>
      </c>
      <c r="K257" s="441">
        <v>240</v>
      </c>
      <c r="L257" s="640">
        <v>9.5</v>
      </c>
    </row>
    <row r="258" spans="1:12" ht="14.25" customHeight="1">
      <c r="A258" s="435" t="s">
        <v>71</v>
      </c>
      <c r="B258" s="436">
        <v>482</v>
      </c>
      <c r="C258" s="437">
        <v>51</v>
      </c>
      <c r="D258" s="637">
        <v>10.6</v>
      </c>
      <c r="E258" s="437">
        <v>276</v>
      </c>
      <c r="F258" s="637">
        <v>57.3</v>
      </c>
      <c r="G258" s="437">
        <v>118</v>
      </c>
      <c r="H258" s="637">
        <v>24.5</v>
      </c>
      <c r="I258" s="437">
        <v>16</v>
      </c>
      <c r="J258" s="637">
        <v>3.3</v>
      </c>
      <c r="K258" s="437">
        <v>21</v>
      </c>
      <c r="L258" s="638">
        <v>4.4000000000000004</v>
      </c>
    </row>
    <row r="259" spans="1:12" ht="14.25" customHeight="1">
      <c r="A259" s="439" t="s">
        <v>72</v>
      </c>
      <c r="B259" s="440">
        <v>2979</v>
      </c>
      <c r="C259" s="441">
        <v>821</v>
      </c>
      <c r="D259" s="639">
        <v>27.6</v>
      </c>
      <c r="E259" s="441">
        <v>45</v>
      </c>
      <c r="F259" s="639">
        <v>1.5</v>
      </c>
      <c r="G259" s="441">
        <v>1737</v>
      </c>
      <c r="H259" s="639">
        <v>58.3</v>
      </c>
      <c r="I259" s="441">
        <v>228</v>
      </c>
      <c r="J259" s="639">
        <v>7.7</v>
      </c>
      <c r="K259" s="441">
        <v>148</v>
      </c>
      <c r="L259" s="640">
        <v>5</v>
      </c>
    </row>
    <row r="260" spans="1:12" ht="14.25" customHeight="1">
      <c r="A260" s="435" t="s">
        <v>73</v>
      </c>
      <c r="B260" s="436">
        <v>1789</v>
      </c>
      <c r="C260" s="437">
        <v>800</v>
      </c>
      <c r="D260" s="637">
        <v>44.7</v>
      </c>
      <c r="E260" s="437">
        <v>201</v>
      </c>
      <c r="F260" s="637">
        <v>11.2</v>
      </c>
      <c r="G260" s="437">
        <v>444</v>
      </c>
      <c r="H260" s="637">
        <v>24.8</v>
      </c>
      <c r="I260" s="437">
        <v>258</v>
      </c>
      <c r="J260" s="637">
        <v>14.4</v>
      </c>
      <c r="K260" s="437">
        <v>86</v>
      </c>
      <c r="L260" s="638">
        <v>4.8</v>
      </c>
    </row>
    <row r="261" spans="1:12" ht="14.25" customHeight="1">
      <c r="A261" s="439" t="s">
        <v>74</v>
      </c>
      <c r="B261" s="440">
        <v>1785</v>
      </c>
      <c r="C261" s="441">
        <v>117</v>
      </c>
      <c r="D261" s="639">
        <v>6.6</v>
      </c>
      <c r="E261" s="441">
        <v>641</v>
      </c>
      <c r="F261" s="639">
        <v>35.9</v>
      </c>
      <c r="G261" s="441">
        <v>468</v>
      </c>
      <c r="H261" s="639">
        <v>26.2</v>
      </c>
      <c r="I261" s="441">
        <v>277</v>
      </c>
      <c r="J261" s="639">
        <v>15.5</v>
      </c>
      <c r="K261" s="441">
        <v>282</v>
      </c>
      <c r="L261" s="640">
        <v>15.8</v>
      </c>
    </row>
    <row r="262" spans="1:12" ht="14.25" customHeight="1">
      <c r="A262" s="435" t="s">
        <v>75</v>
      </c>
      <c r="B262" s="436">
        <v>1320</v>
      </c>
      <c r="C262" s="437">
        <v>370</v>
      </c>
      <c r="D262" s="637">
        <v>28</v>
      </c>
      <c r="E262" s="437">
        <v>48</v>
      </c>
      <c r="F262" s="637">
        <v>3.6</v>
      </c>
      <c r="G262" s="437">
        <v>547</v>
      </c>
      <c r="H262" s="637">
        <v>41.4</v>
      </c>
      <c r="I262" s="437">
        <v>316</v>
      </c>
      <c r="J262" s="637">
        <v>23.9</v>
      </c>
      <c r="K262" s="437">
        <v>39</v>
      </c>
      <c r="L262" s="638">
        <v>3</v>
      </c>
    </row>
    <row r="263" spans="1:12" ht="14.25" customHeight="1">
      <c r="A263" s="448" t="s">
        <v>76</v>
      </c>
      <c r="B263" s="449">
        <v>44312</v>
      </c>
      <c r="C263" s="450">
        <v>6901</v>
      </c>
      <c r="D263" s="641">
        <v>15.6</v>
      </c>
      <c r="E263" s="450">
        <v>14441</v>
      </c>
      <c r="F263" s="641">
        <v>32.6</v>
      </c>
      <c r="G263" s="450">
        <v>12381</v>
      </c>
      <c r="H263" s="641">
        <v>27.9</v>
      </c>
      <c r="I263" s="450">
        <v>4697</v>
      </c>
      <c r="J263" s="641">
        <v>10.6</v>
      </c>
      <c r="K263" s="450">
        <v>5891</v>
      </c>
      <c r="L263" s="642">
        <v>13.3</v>
      </c>
    </row>
    <row r="264" spans="1:12" ht="14.25" customHeight="1">
      <c r="A264" s="452" t="s">
        <v>77</v>
      </c>
      <c r="B264" s="453">
        <v>11621</v>
      </c>
      <c r="C264" s="454">
        <v>4474</v>
      </c>
      <c r="D264" s="643">
        <v>38.5</v>
      </c>
      <c r="E264" s="454">
        <v>567</v>
      </c>
      <c r="F264" s="643">
        <v>4.9000000000000004</v>
      </c>
      <c r="G264" s="454">
        <v>4216</v>
      </c>
      <c r="H264" s="643">
        <v>36.299999999999997</v>
      </c>
      <c r="I264" s="454">
        <v>1400</v>
      </c>
      <c r="J264" s="643">
        <v>12</v>
      </c>
      <c r="K264" s="454">
        <v>964</v>
      </c>
      <c r="L264" s="644">
        <v>8.3000000000000007</v>
      </c>
    </row>
    <row r="265" spans="1:12" ht="14.25" customHeight="1">
      <c r="A265" s="456" t="s">
        <v>78</v>
      </c>
      <c r="B265" s="457">
        <v>55933</v>
      </c>
      <c r="C265" s="458">
        <v>11375</v>
      </c>
      <c r="D265" s="645">
        <v>20.3</v>
      </c>
      <c r="E265" s="458">
        <v>15008</v>
      </c>
      <c r="F265" s="645">
        <v>26.8</v>
      </c>
      <c r="G265" s="458">
        <v>16597</v>
      </c>
      <c r="H265" s="645">
        <v>29.7</v>
      </c>
      <c r="I265" s="458">
        <v>6097</v>
      </c>
      <c r="J265" s="645">
        <v>10.9</v>
      </c>
      <c r="K265" s="458">
        <v>6855</v>
      </c>
      <c r="L265" s="646">
        <v>12.3</v>
      </c>
    </row>
    <row r="266" spans="1:12" ht="14.25" customHeight="1">
      <c r="A266" s="1041" t="s">
        <v>355</v>
      </c>
      <c r="B266" s="1041"/>
      <c r="C266" s="1041"/>
      <c r="D266" s="1041"/>
      <c r="E266" s="1041"/>
      <c r="F266" s="1041"/>
      <c r="G266" s="1041"/>
      <c r="H266" s="1041"/>
      <c r="I266" s="1041"/>
      <c r="J266" s="1041"/>
      <c r="K266" s="1041"/>
      <c r="L266" s="1041"/>
    </row>
    <row r="267" spans="1:12" ht="28.5" customHeight="1">
      <c r="A267" s="1038" t="s">
        <v>356</v>
      </c>
      <c r="B267" s="1038"/>
      <c r="C267" s="1038"/>
      <c r="D267" s="1038"/>
      <c r="E267" s="1038"/>
      <c r="F267" s="1038"/>
      <c r="G267" s="1038"/>
      <c r="H267" s="1038"/>
      <c r="I267" s="1038"/>
      <c r="J267" s="1038"/>
      <c r="K267" s="1038"/>
      <c r="L267" s="1038"/>
    </row>
    <row r="268" spans="1:12" ht="21.75" customHeight="1">
      <c r="A268" s="1038" t="s">
        <v>357</v>
      </c>
      <c r="B268" s="1038"/>
      <c r="C268" s="1038"/>
      <c r="D268" s="1038"/>
      <c r="E268" s="1038"/>
      <c r="F268" s="1038"/>
      <c r="G268" s="1038"/>
      <c r="H268" s="1038"/>
      <c r="I268" s="1038"/>
      <c r="J268" s="1038"/>
      <c r="K268" s="1038"/>
      <c r="L268" s="1038"/>
    </row>
    <row r="269" spans="1:12" ht="25.5" customHeight="1">
      <c r="A269" s="1038" t="s">
        <v>368</v>
      </c>
      <c r="B269" s="1038"/>
      <c r="C269" s="1038"/>
      <c r="D269" s="1038"/>
      <c r="E269" s="1038"/>
      <c r="F269" s="1038"/>
      <c r="G269" s="1038"/>
      <c r="H269" s="1038"/>
      <c r="I269" s="1038"/>
      <c r="J269" s="1038"/>
      <c r="K269" s="1038"/>
      <c r="L269" s="1038"/>
    </row>
    <row r="270" spans="1:12" ht="37.5" customHeight="1">
      <c r="A270" s="1038" t="s">
        <v>359</v>
      </c>
      <c r="B270" s="1038"/>
      <c r="C270" s="1038"/>
      <c r="D270" s="1038"/>
      <c r="E270" s="1038"/>
      <c r="F270" s="1038"/>
      <c r="G270" s="1038"/>
      <c r="H270" s="1038"/>
      <c r="I270" s="1038"/>
      <c r="J270" s="1038"/>
      <c r="K270" s="1038"/>
      <c r="L270" s="1038"/>
    </row>
    <row r="271" spans="1:12" ht="14.25" customHeight="1">
      <c r="A271" s="1042" t="s">
        <v>360</v>
      </c>
      <c r="B271" s="1042"/>
      <c r="C271" s="1042"/>
      <c r="D271" s="1042"/>
      <c r="E271" s="1042"/>
      <c r="F271" s="1042"/>
      <c r="G271" s="1042"/>
      <c r="H271" s="1042"/>
      <c r="I271" s="1042"/>
      <c r="J271" s="1042"/>
      <c r="K271" s="1042"/>
      <c r="L271" s="1042"/>
    </row>
    <row r="272" spans="1:12" ht="14.25" customHeight="1">
      <c r="A272" s="1043" t="s">
        <v>361</v>
      </c>
      <c r="B272" s="1043"/>
      <c r="C272" s="1043"/>
      <c r="D272" s="1043"/>
      <c r="E272" s="1043"/>
      <c r="F272" s="1043"/>
      <c r="G272" s="1043"/>
      <c r="H272" s="1043"/>
      <c r="I272" s="1043"/>
      <c r="J272" s="1043"/>
      <c r="K272" s="1043"/>
      <c r="L272" s="1043"/>
    </row>
    <row r="273" spans="1:12" ht="22.5" customHeight="1">
      <c r="A273" s="961" t="s">
        <v>377</v>
      </c>
      <c r="B273" s="961"/>
      <c r="C273" s="961"/>
      <c r="D273" s="961"/>
      <c r="E273" s="961"/>
      <c r="F273" s="961"/>
      <c r="G273" s="961"/>
      <c r="H273" s="961"/>
      <c r="I273" s="961"/>
      <c r="J273" s="961"/>
      <c r="K273" s="961"/>
      <c r="L273" s="961"/>
    </row>
    <row r="274" spans="1:12" ht="14.25" customHeight="1">
      <c r="A274" s="181"/>
      <c r="B274" s="181"/>
      <c r="C274" s="181"/>
      <c r="D274" s="181"/>
      <c r="E274" s="181"/>
      <c r="F274" s="181"/>
      <c r="G274" s="181"/>
      <c r="H274" s="181"/>
      <c r="I274" s="181"/>
      <c r="J274" s="181"/>
      <c r="K274" s="181"/>
      <c r="L274" s="181"/>
    </row>
  </sheetData>
  <mergeCells count="152">
    <mergeCell ref="A3:L3"/>
    <mergeCell ref="A5:L5"/>
    <mergeCell ref="A6:A8"/>
    <mergeCell ref="B6:B7"/>
    <mergeCell ref="C6:L6"/>
    <mergeCell ref="C7:D7"/>
    <mergeCell ref="E7:F7"/>
    <mergeCell ref="G7:H7"/>
    <mergeCell ref="I7:J7"/>
    <mergeCell ref="K7:L7"/>
    <mergeCell ref="B8:C8"/>
    <mergeCell ref="A28:L28"/>
    <mergeCell ref="A29:L29"/>
    <mergeCell ref="A30:L30"/>
    <mergeCell ref="A31:L31"/>
    <mergeCell ref="A32:L32"/>
    <mergeCell ref="A33:L33"/>
    <mergeCell ref="A34:L34"/>
    <mergeCell ref="A35:L35"/>
    <mergeCell ref="A37:L37"/>
    <mergeCell ref="A39:L39"/>
    <mergeCell ref="A40:A42"/>
    <mergeCell ref="B40:B41"/>
    <mergeCell ref="C40:L40"/>
    <mergeCell ref="C41:D41"/>
    <mergeCell ref="E41:F41"/>
    <mergeCell ref="G41:H41"/>
    <mergeCell ref="I41:J41"/>
    <mergeCell ref="K41:L41"/>
    <mergeCell ref="B42:C42"/>
    <mergeCell ref="A62:L62"/>
    <mergeCell ref="A63:L63"/>
    <mergeCell ref="A64:L64"/>
    <mergeCell ref="A65:L65"/>
    <mergeCell ref="A66:L66"/>
    <mergeCell ref="A67:L67"/>
    <mergeCell ref="A68:L68"/>
    <mergeCell ref="A69:L69"/>
    <mergeCell ref="A71:L71"/>
    <mergeCell ref="A73:L73"/>
    <mergeCell ref="A74:A76"/>
    <mergeCell ref="B74:B75"/>
    <mergeCell ref="C74:L74"/>
    <mergeCell ref="C75:D75"/>
    <mergeCell ref="E75:F75"/>
    <mergeCell ref="G75:H75"/>
    <mergeCell ref="I75:J75"/>
    <mergeCell ref="K75:L75"/>
    <mergeCell ref="B76:C76"/>
    <mergeCell ref="A96:L96"/>
    <mergeCell ref="A97:L97"/>
    <mergeCell ref="A98:L98"/>
    <mergeCell ref="A99:L99"/>
    <mergeCell ref="A100:L100"/>
    <mergeCell ref="A101:L101"/>
    <mergeCell ref="A102:L102"/>
    <mergeCell ref="A103:L103"/>
    <mergeCell ref="A105:L105"/>
    <mergeCell ref="A107:L107"/>
    <mergeCell ref="A108:A110"/>
    <mergeCell ref="B108:B109"/>
    <mergeCell ref="C108:L108"/>
    <mergeCell ref="C109:D109"/>
    <mergeCell ref="E109:F109"/>
    <mergeCell ref="G109:H109"/>
    <mergeCell ref="I109:J109"/>
    <mergeCell ref="K109:L109"/>
    <mergeCell ref="B110:C110"/>
    <mergeCell ref="A130:L130"/>
    <mergeCell ref="A131:L131"/>
    <mergeCell ref="A132:L132"/>
    <mergeCell ref="A133:L133"/>
    <mergeCell ref="A134:L134"/>
    <mergeCell ref="A135:L135"/>
    <mergeCell ref="A136:L136"/>
    <mergeCell ref="A137:L137"/>
    <mergeCell ref="A139:L139"/>
    <mergeCell ref="A141:L141"/>
    <mergeCell ref="A142:A144"/>
    <mergeCell ref="B142:B143"/>
    <mergeCell ref="C142:L142"/>
    <mergeCell ref="C143:D143"/>
    <mergeCell ref="E143:F143"/>
    <mergeCell ref="G143:H143"/>
    <mergeCell ref="I143:J143"/>
    <mergeCell ref="K143:L143"/>
    <mergeCell ref="B144:C144"/>
    <mergeCell ref="A164:L164"/>
    <mergeCell ref="A165:L165"/>
    <mergeCell ref="A166:L166"/>
    <mergeCell ref="A167:L167"/>
    <mergeCell ref="A168:L168"/>
    <mergeCell ref="A169:L169"/>
    <mergeCell ref="A170:L170"/>
    <mergeCell ref="A171:L171"/>
    <mergeCell ref="A173:L173"/>
    <mergeCell ref="A175:L175"/>
    <mergeCell ref="A176:A178"/>
    <mergeCell ref="B176:B177"/>
    <mergeCell ref="C176:L176"/>
    <mergeCell ref="C177:D177"/>
    <mergeCell ref="E177:F177"/>
    <mergeCell ref="G177:H177"/>
    <mergeCell ref="I177:J177"/>
    <mergeCell ref="K177:L177"/>
    <mergeCell ref="B178:C178"/>
    <mergeCell ref="A198:L198"/>
    <mergeCell ref="A199:L199"/>
    <mergeCell ref="A200:L200"/>
    <mergeCell ref="A201:L201"/>
    <mergeCell ref="A202:L202"/>
    <mergeCell ref="A203:L203"/>
    <mergeCell ref="A204:L204"/>
    <mergeCell ref="A205:L205"/>
    <mergeCell ref="A207:L207"/>
    <mergeCell ref="A209:L209"/>
    <mergeCell ref="A210:A212"/>
    <mergeCell ref="B210:B211"/>
    <mergeCell ref="C210:L210"/>
    <mergeCell ref="C211:D211"/>
    <mergeCell ref="E211:F211"/>
    <mergeCell ref="G211:H211"/>
    <mergeCell ref="I211:J211"/>
    <mergeCell ref="K211:L211"/>
    <mergeCell ref="B212:C212"/>
    <mergeCell ref="A232:L232"/>
    <mergeCell ref="A233:L233"/>
    <mergeCell ref="A234:L234"/>
    <mergeCell ref="A235:L235"/>
    <mergeCell ref="A236:L236"/>
    <mergeCell ref="A237:L237"/>
    <mergeCell ref="A238:L238"/>
    <mergeCell ref="A239:L239"/>
    <mergeCell ref="A241:L241"/>
    <mergeCell ref="A266:L266"/>
    <mergeCell ref="A267:L267"/>
    <mergeCell ref="A268:L268"/>
    <mergeCell ref="A269:L269"/>
    <mergeCell ref="A270:L270"/>
    <mergeCell ref="A271:L271"/>
    <mergeCell ref="A272:L272"/>
    <mergeCell ref="A273:L273"/>
    <mergeCell ref="A243:L243"/>
    <mergeCell ref="A244:A246"/>
    <mergeCell ref="B244:B245"/>
    <mergeCell ref="C244:L244"/>
    <mergeCell ref="C245:D245"/>
    <mergeCell ref="E245:F245"/>
    <mergeCell ref="G245:H245"/>
    <mergeCell ref="I245:J245"/>
    <mergeCell ref="K245:L245"/>
    <mergeCell ref="B246:C246"/>
  </mergeCells>
  <hyperlinks>
    <hyperlink ref="A1" location="Inhalt!A9" display="Zurück zum Inhalt" xr:uid="{00000000-0004-0000-0E00-000000000000}"/>
  </hyperlinks>
  <pageMargins left="0.7" right="0.7" top="0.78749999999999998" bottom="0.78749999999999998"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05"/>
  <sheetViews>
    <sheetView showGridLines="0" topLeftCell="A91" zoomScale="80" zoomScaleNormal="80" workbookViewId="0"/>
  </sheetViews>
  <sheetFormatPr baseColWidth="10" defaultColWidth="10.5" defaultRowHeight="15" customHeight="1"/>
  <cols>
    <col min="1" max="1" width="23.5" style="1" customWidth="1"/>
    <col min="2" max="13" width="11" style="1" customWidth="1"/>
    <col min="14" max="16384" width="10.5" style="1"/>
  </cols>
  <sheetData>
    <row r="1" spans="1:13" ht="14.5">
      <c r="A1" s="107" t="s">
        <v>55</v>
      </c>
      <c r="C1" s="391"/>
      <c r="E1" s="391"/>
      <c r="H1" s="391"/>
      <c r="J1" s="391"/>
    </row>
    <row r="3" spans="1:13" ht="23.5">
      <c r="A3" s="956">
        <v>2025</v>
      </c>
      <c r="B3" s="956"/>
      <c r="C3" s="956"/>
      <c r="D3" s="956"/>
      <c r="E3" s="956"/>
      <c r="F3" s="956"/>
      <c r="G3" s="956"/>
      <c r="H3" s="956"/>
      <c r="I3" s="956"/>
      <c r="J3" s="956"/>
      <c r="K3" s="956"/>
      <c r="L3" s="956"/>
      <c r="M3" s="956"/>
    </row>
    <row r="5" spans="1:13" ht="36" customHeight="1">
      <c r="A5" s="1071" t="s">
        <v>428</v>
      </c>
      <c r="B5" s="1071"/>
      <c r="C5" s="1071"/>
      <c r="D5" s="1071"/>
      <c r="E5" s="1071"/>
      <c r="F5" s="1071"/>
      <c r="G5" s="1071"/>
      <c r="H5" s="1071"/>
      <c r="I5" s="1071"/>
      <c r="J5" s="1071"/>
      <c r="K5" s="1071"/>
      <c r="L5" s="1071"/>
      <c r="M5" s="1071"/>
    </row>
    <row r="6" spans="1:13" ht="15" customHeight="1" thickBot="1">
      <c r="A6" s="997" t="s">
        <v>57</v>
      </c>
      <c r="B6" s="1072" t="s">
        <v>378</v>
      </c>
      <c r="C6" s="1072"/>
      <c r="D6" s="1072"/>
      <c r="E6" s="1072"/>
      <c r="F6" s="1072"/>
      <c r="G6" s="1072"/>
      <c r="H6" s="1072"/>
      <c r="I6" s="1072"/>
      <c r="J6" s="1072"/>
      <c r="K6" s="1072"/>
      <c r="L6" s="1072"/>
      <c r="M6" s="1072"/>
    </row>
    <row r="7" spans="1:13" ht="15" customHeight="1" thickBot="1">
      <c r="A7" s="997"/>
      <c r="B7" s="1073" t="s">
        <v>58</v>
      </c>
      <c r="C7" s="1073"/>
      <c r="D7" s="1073"/>
      <c r="E7" s="1073"/>
      <c r="F7" s="1073" t="s">
        <v>379</v>
      </c>
      <c r="G7" s="1073"/>
      <c r="H7" s="1073"/>
      <c r="I7" s="1073"/>
      <c r="J7" s="1072" t="s">
        <v>380</v>
      </c>
      <c r="K7" s="1072"/>
      <c r="L7" s="1072"/>
      <c r="M7" s="1072"/>
    </row>
    <row r="8" spans="1:13" ht="15" customHeight="1" thickBot="1">
      <c r="A8" s="997"/>
      <c r="B8" s="1074" t="s">
        <v>58</v>
      </c>
      <c r="C8" s="1075" t="s">
        <v>96</v>
      </c>
      <c r="D8" s="1075"/>
      <c r="E8" s="1075"/>
      <c r="F8" s="1076" t="s">
        <v>58</v>
      </c>
      <c r="G8" s="1075" t="s">
        <v>96</v>
      </c>
      <c r="H8" s="1075"/>
      <c r="I8" s="1075"/>
      <c r="J8" s="1076" t="s">
        <v>58</v>
      </c>
      <c r="K8" s="1077" t="s">
        <v>96</v>
      </c>
      <c r="L8" s="1077"/>
      <c r="M8" s="1077"/>
    </row>
    <row r="9" spans="1:13" ht="60.75" customHeight="1" thickBot="1">
      <c r="A9" s="997"/>
      <c r="B9" s="1074"/>
      <c r="C9" s="871" t="s">
        <v>381</v>
      </c>
      <c r="D9" s="649" t="s">
        <v>382</v>
      </c>
      <c r="E9" s="650" t="s">
        <v>383</v>
      </c>
      <c r="F9" s="1076"/>
      <c r="G9" s="651" t="s">
        <v>381</v>
      </c>
      <c r="H9" s="652" t="s">
        <v>382</v>
      </c>
      <c r="I9" s="653" t="s">
        <v>383</v>
      </c>
      <c r="J9" s="1076"/>
      <c r="K9" s="871" t="s">
        <v>381</v>
      </c>
      <c r="L9" s="652" t="s">
        <v>382</v>
      </c>
      <c r="M9" s="654" t="s">
        <v>383</v>
      </c>
    </row>
    <row r="10" spans="1:13" ht="15" customHeight="1" thickBot="1">
      <c r="A10" s="997"/>
      <c r="B10" s="655" t="s">
        <v>59</v>
      </c>
      <c r="C10" s="1078" t="s">
        <v>384</v>
      </c>
      <c r="D10" s="1078"/>
      <c r="E10" s="1078"/>
      <c r="F10" s="656" t="s">
        <v>59</v>
      </c>
      <c r="G10" s="1079" t="s">
        <v>384</v>
      </c>
      <c r="H10" s="1079"/>
      <c r="I10" s="1079"/>
      <c r="J10" s="656" t="s">
        <v>59</v>
      </c>
      <c r="K10" s="1080" t="s">
        <v>384</v>
      </c>
      <c r="L10" s="1080"/>
      <c r="M10" s="1080"/>
    </row>
    <row r="11" spans="1:13" ht="14.5">
      <c r="A11" s="429" t="s">
        <v>60</v>
      </c>
      <c r="B11" s="614"/>
      <c r="C11" s="151"/>
      <c r="D11" s="657"/>
      <c r="E11" s="658"/>
      <c r="F11" s="659"/>
      <c r="G11" s="660"/>
      <c r="H11" s="151"/>
      <c r="I11" s="658"/>
      <c r="J11" s="659"/>
      <c r="K11" s="660"/>
      <c r="L11" s="151"/>
      <c r="M11" s="151"/>
    </row>
    <row r="12" spans="1:13" ht="14.5">
      <c r="A12" s="435" t="s">
        <v>61</v>
      </c>
      <c r="B12" s="618"/>
      <c r="C12" s="157"/>
      <c r="D12" s="444"/>
      <c r="E12" s="661"/>
      <c r="F12" s="662"/>
      <c r="G12" s="663"/>
      <c r="H12" s="157"/>
      <c r="I12" s="661"/>
      <c r="J12" s="662"/>
      <c r="K12" s="663"/>
      <c r="L12" s="157"/>
      <c r="M12" s="157"/>
    </row>
    <row r="13" spans="1:13" ht="14.5">
      <c r="A13" s="439" t="s">
        <v>62</v>
      </c>
      <c r="B13" s="621"/>
      <c r="C13" s="151"/>
      <c r="D13" s="657"/>
      <c r="E13" s="658"/>
      <c r="F13" s="659"/>
      <c r="G13" s="664"/>
      <c r="H13" s="657"/>
      <c r="I13" s="658"/>
      <c r="J13" s="659"/>
      <c r="K13" s="664"/>
      <c r="L13" s="657"/>
      <c r="M13" s="151"/>
    </row>
    <row r="14" spans="1:13" ht="14.5">
      <c r="A14" s="435" t="s">
        <v>63</v>
      </c>
      <c r="B14" s="618"/>
      <c r="C14" s="157"/>
      <c r="D14" s="444"/>
      <c r="E14" s="661"/>
      <c r="F14" s="662"/>
      <c r="G14" s="663"/>
      <c r="H14" s="157"/>
      <c r="I14" s="661"/>
      <c r="J14" s="662"/>
      <c r="K14" s="663"/>
      <c r="L14" s="157"/>
      <c r="M14" s="157"/>
    </row>
    <row r="15" spans="1:13" ht="14.5">
      <c r="A15" s="439" t="s">
        <v>64</v>
      </c>
      <c r="B15" s="621"/>
      <c r="C15" s="151"/>
      <c r="D15" s="657"/>
      <c r="E15" s="658"/>
      <c r="F15" s="659"/>
      <c r="G15" s="664"/>
      <c r="H15" s="657"/>
      <c r="I15" s="658"/>
      <c r="J15" s="659"/>
      <c r="K15" s="664"/>
      <c r="L15" s="657"/>
      <c r="M15" s="151"/>
    </row>
    <row r="16" spans="1:13" ht="14.5">
      <c r="A16" s="435" t="s">
        <v>65</v>
      </c>
      <c r="B16" s="618"/>
      <c r="C16" s="157"/>
      <c r="D16" s="444"/>
      <c r="E16" s="661"/>
      <c r="F16" s="662"/>
      <c r="G16" s="663"/>
      <c r="H16" s="157"/>
      <c r="I16" s="661"/>
      <c r="J16" s="662"/>
      <c r="K16" s="663"/>
      <c r="L16" s="157"/>
      <c r="M16" s="157"/>
    </row>
    <row r="17" spans="1:13" ht="14.5">
      <c r="A17" s="439" t="s">
        <v>66</v>
      </c>
      <c r="B17" s="621"/>
      <c r="C17" s="151"/>
      <c r="D17" s="657"/>
      <c r="E17" s="658"/>
      <c r="F17" s="659"/>
      <c r="G17" s="664"/>
      <c r="H17" s="151"/>
      <c r="I17" s="658"/>
      <c r="J17" s="659"/>
      <c r="K17" s="664"/>
      <c r="L17" s="151"/>
      <c r="M17" s="151"/>
    </row>
    <row r="18" spans="1:13" ht="14.5">
      <c r="A18" s="435" t="s">
        <v>67</v>
      </c>
      <c r="B18" s="618"/>
      <c r="C18" s="157"/>
      <c r="D18" s="444"/>
      <c r="E18" s="661"/>
      <c r="F18" s="662"/>
      <c r="G18" s="663"/>
      <c r="H18" s="157"/>
      <c r="I18" s="661"/>
      <c r="J18" s="662"/>
      <c r="K18" s="663"/>
      <c r="L18" s="157"/>
      <c r="M18" s="157"/>
    </row>
    <row r="19" spans="1:13" ht="14.5">
      <c r="A19" s="439" t="s">
        <v>68</v>
      </c>
      <c r="B19" s="621"/>
      <c r="C19" s="151"/>
      <c r="D19" s="657"/>
      <c r="E19" s="658"/>
      <c r="F19" s="659"/>
      <c r="G19" s="664"/>
      <c r="H19" s="151"/>
      <c r="I19" s="658"/>
      <c r="J19" s="659"/>
      <c r="K19" s="664"/>
      <c r="L19" s="151"/>
      <c r="M19" s="151"/>
    </row>
    <row r="20" spans="1:13" ht="14.5">
      <c r="A20" s="435" t="s">
        <v>69</v>
      </c>
      <c r="B20" s="618"/>
      <c r="C20" s="157"/>
      <c r="D20" s="444"/>
      <c r="E20" s="661"/>
      <c r="F20" s="662"/>
      <c r="G20" s="663"/>
      <c r="H20" s="157"/>
      <c r="I20" s="661"/>
      <c r="J20" s="662"/>
      <c r="K20" s="663"/>
      <c r="L20" s="157"/>
      <c r="M20" s="157"/>
    </row>
    <row r="21" spans="1:13" ht="14.5">
      <c r="A21" s="439" t="s">
        <v>70</v>
      </c>
      <c r="B21" s="621"/>
      <c r="C21" s="151"/>
      <c r="D21" s="657"/>
      <c r="E21" s="658"/>
      <c r="F21" s="659"/>
      <c r="G21" s="664"/>
      <c r="H21" s="151"/>
      <c r="I21" s="658"/>
      <c r="J21" s="659"/>
      <c r="K21" s="664"/>
      <c r="L21" s="151"/>
      <c r="M21" s="151"/>
    </row>
    <row r="22" spans="1:13" ht="14.5">
      <c r="A22" s="435" t="s">
        <v>71</v>
      </c>
      <c r="B22" s="618"/>
      <c r="C22" s="157"/>
      <c r="D22" s="444"/>
      <c r="E22" s="661"/>
      <c r="F22" s="662"/>
      <c r="G22" s="663"/>
      <c r="H22" s="157"/>
      <c r="I22" s="661"/>
      <c r="J22" s="662"/>
      <c r="K22" s="663"/>
      <c r="L22" s="157"/>
      <c r="M22" s="157"/>
    </row>
    <row r="23" spans="1:13" ht="14.5">
      <c r="A23" s="439" t="s">
        <v>72</v>
      </c>
      <c r="B23" s="621"/>
      <c r="C23" s="151"/>
      <c r="D23" s="657"/>
      <c r="E23" s="658"/>
      <c r="F23" s="659"/>
      <c r="G23" s="664"/>
      <c r="H23" s="657"/>
      <c r="I23" s="658"/>
      <c r="J23" s="659"/>
      <c r="K23" s="664"/>
      <c r="L23" s="657"/>
      <c r="M23" s="151"/>
    </row>
    <row r="24" spans="1:13" ht="14.5">
      <c r="A24" s="435" t="s">
        <v>73</v>
      </c>
      <c r="B24" s="618"/>
      <c r="C24" s="157"/>
      <c r="D24" s="444"/>
      <c r="E24" s="661"/>
      <c r="F24" s="662"/>
      <c r="G24" s="663"/>
      <c r="H24" s="157"/>
      <c r="I24" s="661"/>
      <c r="J24" s="662"/>
      <c r="K24" s="663"/>
      <c r="L24" s="157"/>
      <c r="M24" s="157"/>
    </row>
    <row r="25" spans="1:13" ht="14.5">
      <c r="A25" s="439" t="s">
        <v>74</v>
      </c>
      <c r="B25" s="621"/>
      <c r="C25" s="151"/>
      <c r="D25" s="657"/>
      <c r="E25" s="658"/>
      <c r="F25" s="659"/>
      <c r="G25" s="664"/>
      <c r="H25" s="151"/>
      <c r="I25" s="658"/>
      <c r="J25" s="659"/>
      <c r="K25" s="664"/>
      <c r="L25" s="151"/>
      <c r="M25" s="151"/>
    </row>
    <row r="26" spans="1:13" thickBot="1">
      <c r="A26" s="435" t="s">
        <v>75</v>
      </c>
      <c r="B26" s="665"/>
      <c r="C26" s="157"/>
      <c r="D26" s="444"/>
      <c r="E26" s="661"/>
      <c r="F26" s="662"/>
      <c r="G26" s="663"/>
      <c r="H26" s="444"/>
      <c r="I26" s="661"/>
      <c r="J26" s="662"/>
      <c r="K26" s="663"/>
      <c r="L26" s="444"/>
      <c r="M26" s="157"/>
    </row>
    <row r="27" spans="1:13" ht="14.5">
      <c r="A27" s="666" t="s">
        <v>78</v>
      </c>
      <c r="B27" s="667"/>
      <c r="C27" s="668"/>
      <c r="D27" s="669"/>
      <c r="E27" s="670"/>
      <c r="F27" s="671"/>
      <c r="G27" s="671"/>
      <c r="H27" s="672"/>
      <c r="I27" s="673"/>
      <c r="J27" s="671"/>
      <c r="K27" s="671"/>
      <c r="L27" s="672"/>
      <c r="M27" s="674"/>
    </row>
    <row r="28" spans="1:13" ht="14.5">
      <c r="A28" s="1069" t="s">
        <v>385</v>
      </c>
      <c r="B28" s="1069"/>
      <c r="C28" s="1069"/>
      <c r="D28" s="1069"/>
      <c r="E28" s="1069"/>
      <c r="F28" s="1069"/>
      <c r="G28" s="1069"/>
      <c r="H28" s="1069"/>
      <c r="I28" s="1069"/>
      <c r="J28" s="1069"/>
      <c r="K28" s="1069"/>
      <c r="L28" s="1069"/>
      <c r="M28" s="1069"/>
    </row>
    <row r="29" spans="1:13" ht="14.5">
      <c r="A29" s="1070" t="s">
        <v>429</v>
      </c>
      <c r="B29" s="1070"/>
      <c r="C29" s="1070"/>
      <c r="D29" s="1070"/>
      <c r="E29" s="1070"/>
      <c r="F29" s="1070"/>
      <c r="G29" s="1070"/>
      <c r="H29" s="1070"/>
      <c r="I29" s="1070"/>
      <c r="J29" s="1070"/>
      <c r="K29" s="1070"/>
      <c r="L29" s="1070"/>
      <c r="M29" s="1070"/>
    </row>
    <row r="30" spans="1:13" ht="14.5">
      <c r="A30" s="1070" t="s">
        <v>387</v>
      </c>
      <c r="B30" s="1070"/>
      <c r="C30" s="1070"/>
      <c r="D30" s="1070"/>
      <c r="E30" s="1070"/>
      <c r="F30" s="1070"/>
      <c r="G30" s="1070"/>
      <c r="H30" s="1070"/>
      <c r="I30" s="1070"/>
      <c r="J30" s="1070"/>
      <c r="K30" s="1070"/>
      <c r="L30" s="1070"/>
      <c r="M30" s="1070"/>
    </row>
    <row r="32" spans="1:13" s="872" customFormat="1" ht="23.5">
      <c r="A32" s="1046">
        <v>2024</v>
      </c>
      <c r="B32" s="1046"/>
      <c r="C32" s="1046"/>
      <c r="D32" s="1046"/>
      <c r="E32" s="1046"/>
      <c r="F32" s="1046"/>
      <c r="G32" s="1046"/>
      <c r="H32" s="1046"/>
      <c r="I32" s="1046"/>
      <c r="J32" s="1046"/>
      <c r="K32" s="1046"/>
      <c r="L32" s="1046"/>
      <c r="M32" s="1046"/>
    </row>
    <row r="33" spans="1:13" s="872" customFormat="1" ht="14.5"/>
    <row r="34" spans="1:13" s="872" customFormat="1" ht="36" customHeight="1">
      <c r="A34" s="1047" t="s">
        <v>430</v>
      </c>
      <c r="B34" s="1047"/>
      <c r="C34" s="1047"/>
      <c r="D34" s="1047"/>
      <c r="E34" s="1047"/>
      <c r="F34" s="1047"/>
      <c r="G34" s="1047"/>
      <c r="H34" s="1047"/>
      <c r="I34" s="1047"/>
      <c r="J34" s="1047"/>
      <c r="K34" s="1047"/>
      <c r="L34" s="1047"/>
      <c r="M34" s="1047"/>
    </row>
    <row r="35" spans="1:13" s="872" customFormat="1" ht="14.5">
      <c r="A35" s="1048" t="s">
        <v>57</v>
      </c>
      <c r="B35" s="1051" t="s">
        <v>378</v>
      </c>
      <c r="C35" s="1052"/>
      <c r="D35" s="1052"/>
      <c r="E35" s="1052"/>
      <c r="F35" s="1052"/>
      <c r="G35" s="1052"/>
      <c r="H35" s="1052"/>
      <c r="I35" s="1052"/>
      <c r="J35" s="1052"/>
      <c r="K35" s="1052"/>
      <c r="L35" s="1052"/>
      <c r="M35" s="1053"/>
    </row>
    <row r="36" spans="1:13" s="872" customFormat="1" ht="14.5">
      <c r="A36" s="1049"/>
      <c r="B36" s="1051" t="s">
        <v>58</v>
      </c>
      <c r="C36" s="1052"/>
      <c r="D36" s="1052"/>
      <c r="E36" s="1054"/>
      <c r="F36" s="1051" t="s">
        <v>379</v>
      </c>
      <c r="G36" s="1052"/>
      <c r="H36" s="1052"/>
      <c r="I36" s="1054"/>
      <c r="J36" s="1051" t="s">
        <v>380</v>
      </c>
      <c r="K36" s="1052"/>
      <c r="L36" s="1052"/>
      <c r="M36" s="1053"/>
    </row>
    <row r="37" spans="1:13" s="872" customFormat="1" ht="14.5">
      <c r="A37" s="1049"/>
      <c r="B37" s="1055" t="s">
        <v>58</v>
      </c>
      <c r="C37" s="1057" t="s">
        <v>96</v>
      </c>
      <c r="D37" s="1058"/>
      <c r="E37" s="1059"/>
      <c r="F37" s="1060" t="s">
        <v>58</v>
      </c>
      <c r="G37" s="1057" t="s">
        <v>96</v>
      </c>
      <c r="H37" s="1058"/>
      <c r="I37" s="1059"/>
      <c r="J37" s="1060" t="s">
        <v>58</v>
      </c>
      <c r="K37" s="1057" t="s">
        <v>96</v>
      </c>
      <c r="L37" s="1058"/>
      <c r="M37" s="1061"/>
    </row>
    <row r="38" spans="1:13" s="872" customFormat="1" ht="61.15" customHeight="1">
      <c r="A38" s="1049"/>
      <c r="B38" s="1056"/>
      <c r="C38" s="873" t="s">
        <v>381</v>
      </c>
      <c r="D38" s="874" t="s">
        <v>382</v>
      </c>
      <c r="E38" s="875" t="s">
        <v>383</v>
      </c>
      <c r="F38" s="1056"/>
      <c r="G38" s="876" t="s">
        <v>381</v>
      </c>
      <c r="H38" s="877" t="s">
        <v>382</v>
      </c>
      <c r="I38" s="878" t="s">
        <v>383</v>
      </c>
      <c r="J38" s="1056"/>
      <c r="K38" s="873" t="s">
        <v>381</v>
      </c>
      <c r="L38" s="877" t="s">
        <v>382</v>
      </c>
      <c r="M38" s="879" t="s">
        <v>383</v>
      </c>
    </row>
    <row r="39" spans="1:13" s="872" customFormat="1" thickBot="1">
      <c r="A39" s="1050"/>
      <c r="B39" s="880" t="s">
        <v>59</v>
      </c>
      <c r="C39" s="1062" t="s">
        <v>384</v>
      </c>
      <c r="D39" s="1062"/>
      <c r="E39" s="1063"/>
      <c r="F39" s="881" t="s">
        <v>59</v>
      </c>
      <c r="G39" s="1064" t="s">
        <v>384</v>
      </c>
      <c r="H39" s="1065"/>
      <c r="I39" s="1066"/>
      <c r="J39" s="881" t="s">
        <v>59</v>
      </c>
      <c r="K39" s="1067" t="s">
        <v>384</v>
      </c>
      <c r="L39" s="1062"/>
      <c r="M39" s="1068"/>
    </row>
    <row r="40" spans="1:13" s="872" customFormat="1" ht="14.5">
      <c r="A40" s="882" t="s">
        <v>60</v>
      </c>
      <c r="B40" s="883">
        <v>57555</v>
      </c>
      <c r="C40" s="884">
        <v>3774.931216931217</v>
      </c>
      <c r="D40" s="885">
        <v>4212.1789667896683</v>
      </c>
      <c r="E40" s="886">
        <v>4724.5712545676006</v>
      </c>
      <c r="F40" s="887">
        <v>6342</v>
      </c>
      <c r="G40" s="888">
        <v>3838.3834355828221</v>
      </c>
      <c r="H40" s="884">
        <v>4257.25</v>
      </c>
      <c r="I40" s="886">
        <v>4765.3876404494385</v>
      </c>
      <c r="J40" s="887">
        <v>51213</v>
      </c>
      <c r="K40" s="888">
        <v>3763.860507246377</v>
      </c>
      <c r="L40" s="884">
        <v>4205.5042229729734</v>
      </c>
      <c r="M40" s="884">
        <v>4718.5614406779659</v>
      </c>
    </row>
    <row r="41" spans="1:13" s="872" customFormat="1" ht="14.5">
      <c r="A41" s="889" t="s">
        <v>61</v>
      </c>
      <c r="B41" s="890">
        <v>52639</v>
      </c>
      <c r="C41" s="891">
        <v>3518.9839167455061</v>
      </c>
      <c r="D41" s="892">
        <v>4045.976653696498</v>
      </c>
      <c r="E41" s="893">
        <v>4619.1984890109889</v>
      </c>
      <c r="F41" s="894">
        <v>5641</v>
      </c>
      <c r="G41" s="895">
        <v>3608.0680272108843</v>
      </c>
      <c r="H41" s="891">
        <v>4167.1044776119406</v>
      </c>
      <c r="I41" s="893">
        <v>4776.7362637362639</v>
      </c>
      <c r="J41" s="894">
        <v>46998</v>
      </c>
      <c r="K41" s="895">
        <v>3508.1943277310925</v>
      </c>
      <c r="L41" s="891">
        <v>4034.3434163701068</v>
      </c>
      <c r="M41" s="891">
        <v>4597.3324250681198</v>
      </c>
    </row>
    <row r="42" spans="1:13" s="872" customFormat="1" ht="14.5">
      <c r="A42" s="896" t="s">
        <v>62</v>
      </c>
      <c r="B42" s="897">
        <v>22908</v>
      </c>
      <c r="C42" s="884">
        <v>3376.2796257796258</v>
      </c>
      <c r="D42" s="885">
        <v>3863.5146082337319</v>
      </c>
      <c r="E42" s="886">
        <v>4388.8187772925767</v>
      </c>
      <c r="F42" s="887">
        <v>4738</v>
      </c>
      <c r="G42" s="898">
        <v>3410.5409836065573</v>
      </c>
      <c r="H42" s="885">
        <v>3853.2322404371585</v>
      </c>
      <c r="I42" s="886">
        <v>4271.8157894736842</v>
      </c>
      <c r="J42" s="887">
        <v>18170</v>
      </c>
      <c r="K42" s="898">
        <v>3366.707349081365</v>
      </c>
      <c r="L42" s="885">
        <v>3866.8157894736842</v>
      </c>
      <c r="M42" s="884">
        <v>4425.8930817610062</v>
      </c>
    </row>
    <row r="43" spans="1:13" s="872" customFormat="1" ht="14.5">
      <c r="A43" s="889" t="s">
        <v>63</v>
      </c>
      <c r="B43" s="890">
        <v>7380</v>
      </c>
      <c r="C43" s="891">
        <v>3478.2777777777778</v>
      </c>
      <c r="D43" s="892">
        <v>3980.0811518324608</v>
      </c>
      <c r="E43" s="893">
        <v>4561.913043478261</v>
      </c>
      <c r="F43" s="894">
        <v>1657</v>
      </c>
      <c r="G43" s="895">
        <v>3413.390625</v>
      </c>
      <c r="H43" s="891">
        <v>3911.8095238095239</v>
      </c>
      <c r="I43" s="893">
        <v>4438</v>
      </c>
      <c r="J43" s="894">
        <v>5723</v>
      </c>
      <c r="K43" s="895">
        <v>3496.8169642857142</v>
      </c>
      <c r="L43" s="891">
        <v>3999.6554054054054</v>
      </c>
      <c r="M43" s="891">
        <v>4600.0192307692305</v>
      </c>
    </row>
    <row r="44" spans="1:13" s="872" customFormat="1" ht="14.5">
      <c r="A44" s="896" t="s">
        <v>64</v>
      </c>
      <c r="B44" s="897">
        <v>2939</v>
      </c>
      <c r="C44" s="884">
        <v>3502.864864864865</v>
      </c>
      <c r="D44" s="885">
        <v>4085.5806451612902</v>
      </c>
      <c r="E44" s="886">
        <v>4592.2372881355932</v>
      </c>
      <c r="F44" s="887">
        <v>611</v>
      </c>
      <c r="G44" s="898">
        <v>3626.6363636363635</v>
      </c>
      <c r="H44" s="885">
        <v>4174.363636363636</v>
      </c>
      <c r="I44" s="886">
        <v>4756.181818181818</v>
      </c>
      <c r="J44" s="887">
        <v>2328</v>
      </c>
      <c r="K44" s="898">
        <v>3482.4444444444443</v>
      </c>
      <c r="L44" s="885">
        <v>4047.2391304347825</v>
      </c>
      <c r="M44" s="884">
        <v>4559.875</v>
      </c>
    </row>
    <row r="45" spans="1:13" s="872" customFormat="1" ht="14.5">
      <c r="A45" s="889" t="s">
        <v>65</v>
      </c>
      <c r="B45" s="890">
        <v>9451</v>
      </c>
      <c r="C45" s="891">
        <v>3373.135135135135</v>
      </c>
      <c r="D45" s="892">
        <v>3927.4313304721031</v>
      </c>
      <c r="E45" s="893">
        <v>4451.25</v>
      </c>
      <c r="F45" s="894">
        <v>1988</v>
      </c>
      <c r="G45" s="895">
        <v>3501.8157894736842</v>
      </c>
      <c r="H45" s="891">
        <v>3997.5149253731342</v>
      </c>
      <c r="I45" s="893">
        <v>4475.5</v>
      </c>
      <c r="J45" s="894">
        <v>7463</v>
      </c>
      <c r="K45" s="895">
        <v>3332.2913385826773</v>
      </c>
      <c r="L45" s="891">
        <v>3903.1388888888887</v>
      </c>
      <c r="M45" s="891">
        <v>4441.3088235294117</v>
      </c>
    </row>
    <row r="46" spans="1:13" s="872" customFormat="1" ht="14.5">
      <c r="A46" s="896" t="s">
        <v>66</v>
      </c>
      <c r="B46" s="897">
        <v>27111</v>
      </c>
      <c r="C46" s="884">
        <v>3769.2611806797854</v>
      </c>
      <c r="D46" s="885">
        <v>4250.2215346534649</v>
      </c>
      <c r="E46" s="886">
        <v>4874.7364253393662</v>
      </c>
      <c r="F46" s="887">
        <v>4283</v>
      </c>
      <c r="G46" s="898">
        <v>3877.0988372093025</v>
      </c>
      <c r="H46" s="884">
        <v>4338</v>
      </c>
      <c r="I46" s="886">
        <v>4900.635869565217</v>
      </c>
      <c r="J46" s="887">
        <v>22828</v>
      </c>
      <c r="K46" s="898">
        <v>3753.0773195876291</v>
      </c>
      <c r="L46" s="884">
        <v>4233.7589285714284</v>
      </c>
      <c r="M46" s="884">
        <v>4868.7451253481895</v>
      </c>
    </row>
    <row r="47" spans="1:13" s="872" customFormat="1" ht="14.5">
      <c r="A47" s="889" t="s">
        <v>67</v>
      </c>
      <c r="B47" s="890">
        <v>5011</v>
      </c>
      <c r="C47" s="891">
        <v>3382.7619047619046</v>
      </c>
      <c r="D47" s="892">
        <v>3870.2635135135133</v>
      </c>
      <c r="E47" s="893">
        <v>4395.421875</v>
      </c>
      <c r="F47" s="894">
        <v>936</v>
      </c>
      <c r="G47" s="895">
        <v>3417.891304347826</v>
      </c>
      <c r="H47" s="891">
        <v>3903.4411764705883</v>
      </c>
      <c r="I47" s="893">
        <v>4400.5</v>
      </c>
      <c r="J47" s="894">
        <v>4075</v>
      </c>
      <c r="K47" s="895">
        <v>3374.1918604651164</v>
      </c>
      <c r="L47" s="891">
        <v>3861.7288135593221</v>
      </c>
      <c r="M47" s="891">
        <v>4394.4814814814818</v>
      </c>
    </row>
    <row r="48" spans="1:13" s="872" customFormat="1" ht="14.5">
      <c r="A48" s="896" t="s">
        <v>68</v>
      </c>
      <c r="B48" s="897">
        <v>24609</v>
      </c>
      <c r="C48" s="884">
        <v>3633.2930728241563</v>
      </c>
      <c r="D48" s="885">
        <v>4078.5753968253966</v>
      </c>
      <c r="E48" s="886">
        <v>4627.1140109890111</v>
      </c>
      <c r="F48" s="887">
        <v>4196</v>
      </c>
      <c r="G48" s="898">
        <v>3656.8380281690143</v>
      </c>
      <c r="H48" s="884">
        <v>4151.4708737864075</v>
      </c>
      <c r="I48" s="886">
        <v>4770.6492537313434</v>
      </c>
      <c r="J48" s="887">
        <v>20413</v>
      </c>
      <c r="K48" s="898">
        <v>3628.7922912205568</v>
      </c>
      <c r="L48" s="884">
        <v>4065.0148669796558</v>
      </c>
      <c r="M48" s="884">
        <v>4597.8569651741291</v>
      </c>
    </row>
    <row r="49" spans="1:13" s="872" customFormat="1" ht="14.5">
      <c r="A49" s="889" t="s">
        <v>69</v>
      </c>
      <c r="B49" s="890">
        <v>91344</v>
      </c>
      <c r="C49" s="891">
        <v>3617.2789757412397</v>
      </c>
      <c r="D49" s="892">
        <v>4108.9296296296297</v>
      </c>
      <c r="E49" s="893">
        <v>4690.4163179916322</v>
      </c>
      <c r="F49" s="894">
        <v>12377</v>
      </c>
      <c r="G49" s="895">
        <v>3720.6633165829144</v>
      </c>
      <c r="H49" s="891">
        <v>4163.78125</v>
      </c>
      <c r="I49" s="893">
        <v>4794.2796208530808</v>
      </c>
      <c r="J49" s="894">
        <v>78967</v>
      </c>
      <c r="K49" s="895">
        <v>3602.0565317035907</v>
      </c>
      <c r="L49" s="891">
        <v>4101.0373592630503</v>
      </c>
      <c r="M49" s="891">
        <v>4671.4241823587708</v>
      </c>
    </row>
    <row r="50" spans="1:13" s="872" customFormat="1" ht="14.5">
      <c r="A50" s="896" t="s">
        <v>70</v>
      </c>
      <c r="B50" s="897">
        <v>19620</v>
      </c>
      <c r="C50" s="884">
        <v>3850.0702005730659</v>
      </c>
      <c r="D50" s="885">
        <v>4238.8898305084749</v>
      </c>
      <c r="E50" s="886">
        <v>4806.8909774436088</v>
      </c>
      <c r="F50" s="887">
        <v>2653</v>
      </c>
      <c r="G50" s="898">
        <v>3879.0447761194032</v>
      </c>
      <c r="H50" s="884">
        <v>4271.0056179775283</v>
      </c>
      <c r="I50" s="886">
        <v>4822.4444444444443</v>
      </c>
      <c r="J50" s="887">
        <v>16967</v>
      </c>
      <c r="K50" s="898">
        <v>3843.2376760563379</v>
      </c>
      <c r="L50" s="884">
        <v>4233.4901960784309</v>
      </c>
      <c r="M50" s="884">
        <v>4804.9138418079092</v>
      </c>
    </row>
    <row r="51" spans="1:13" s="872" customFormat="1" ht="14.5">
      <c r="A51" s="889" t="s">
        <v>71</v>
      </c>
      <c r="B51" s="890">
        <v>5862</v>
      </c>
      <c r="C51" s="891">
        <v>3700.270642201835</v>
      </c>
      <c r="D51" s="892">
        <v>4135.9651162790697</v>
      </c>
      <c r="E51" s="893">
        <v>4658.6325301204815</v>
      </c>
      <c r="F51" s="894">
        <v>823</v>
      </c>
      <c r="G51" s="895">
        <v>3849.8055555555557</v>
      </c>
      <c r="H51" s="891">
        <v>4235.3214285714284</v>
      </c>
      <c r="I51" s="893">
        <v>4874.666666666667</v>
      </c>
      <c r="J51" s="894">
        <v>5039</v>
      </c>
      <c r="K51" s="895">
        <v>3678.625</v>
      </c>
      <c r="L51" s="891">
        <v>4123.135135135135</v>
      </c>
      <c r="M51" s="891">
        <v>4627.8611111111113</v>
      </c>
    </row>
    <row r="52" spans="1:13" s="872" customFormat="1" ht="14.5">
      <c r="A52" s="896" t="s">
        <v>72</v>
      </c>
      <c r="B52" s="897">
        <v>7673</v>
      </c>
      <c r="C52" s="884">
        <v>3446.6614173228345</v>
      </c>
      <c r="D52" s="885">
        <v>3989.1494252873563</v>
      </c>
      <c r="E52" s="886">
        <v>4607.347826086957</v>
      </c>
      <c r="F52" s="887">
        <v>1472</v>
      </c>
      <c r="G52" s="898">
        <v>3368.9210526315787</v>
      </c>
      <c r="H52" s="885">
        <v>3900.5</v>
      </c>
      <c r="I52" s="886">
        <v>4407.6428571428569</v>
      </c>
      <c r="J52" s="887">
        <v>6201</v>
      </c>
      <c r="K52" s="898">
        <v>3465.9279279279281</v>
      </c>
      <c r="L52" s="885">
        <v>4018.9108527131784</v>
      </c>
      <c r="M52" s="884">
        <v>4653.4040404040406</v>
      </c>
    </row>
    <row r="53" spans="1:13" s="872" customFormat="1" ht="14.5">
      <c r="A53" s="889" t="s">
        <v>73</v>
      </c>
      <c r="B53" s="890">
        <v>5902</v>
      </c>
      <c r="C53" s="891">
        <v>3407.9596774193546</v>
      </c>
      <c r="D53" s="892">
        <v>3897.0317919075146</v>
      </c>
      <c r="E53" s="893">
        <v>4511.7068965517237</v>
      </c>
      <c r="F53" s="894">
        <v>1125</v>
      </c>
      <c r="G53" s="895">
        <v>3292.8611111111113</v>
      </c>
      <c r="H53" s="891">
        <v>3808.4545454545455</v>
      </c>
      <c r="I53" s="893">
        <v>4273</v>
      </c>
      <c r="J53" s="894">
        <v>4777</v>
      </c>
      <c r="K53" s="895">
        <v>3435.4264705882351</v>
      </c>
      <c r="L53" s="891">
        <v>3916.3</v>
      </c>
      <c r="M53" s="891">
        <v>4561.153409090909</v>
      </c>
    </row>
    <row r="54" spans="1:13" s="872" customFormat="1" ht="14.5">
      <c r="A54" s="896" t="s">
        <v>74</v>
      </c>
      <c r="B54" s="897">
        <v>12135</v>
      </c>
      <c r="C54" s="884">
        <v>3494.5122377622379</v>
      </c>
      <c r="D54" s="885">
        <v>3949.3425925925926</v>
      </c>
      <c r="E54" s="886">
        <v>4482.0308988764045</v>
      </c>
      <c r="F54" s="887">
        <v>3017</v>
      </c>
      <c r="G54" s="898">
        <v>3547.5703125</v>
      </c>
      <c r="H54" s="884">
        <v>4020.8125</v>
      </c>
      <c r="I54" s="886">
        <v>4581.75</v>
      </c>
      <c r="J54" s="887">
        <v>9118</v>
      </c>
      <c r="K54" s="898">
        <v>3477.8923444976076</v>
      </c>
      <c r="L54" s="884">
        <v>3926.7096774193546</v>
      </c>
      <c r="M54" s="884">
        <v>4442.9846625766868</v>
      </c>
    </row>
    <row r="55" spans="1:13" s="872" customFormat="1" thickBot="1">
      <c r="A55" s="889" t="s">
        <v>75</v>
      </c>
      <c r="B55" s="899">
        <v>6171</v>
      </c>
      <c r="C55" s="891">
        <v>3415.6946107784429</v>
      </c>
      <c r="D55" s="892">
        <v>3873.476878612717</v>
      </c>
      <c r="E55" s="893">
        <v>4414.5625</v>
      </c>
      <c r="F55" s="894">
        <v>1016</v>
      </c>
      <c r="G55" s="895">
        <v>3348.9848484848485</v>
      </c>
      <c r="H55" s="892">
        <v>3812.3421052631579</v>
      </c>
      <c r="I55" s="893">
        <v>4280.934782608696</v>
      </c>
      <c r="J55" s="894">
        <v>5155</v>
      </c>
      <c r="K55" s="895">
        <v>3429.7572463768115</v>
      </c>
      <c r="L55" s="892">
        <v>3888.4370629370628</v>
      </c>
      <c r="M55" s="891">
        <v>4441.7202380952385</v>
      </c>
    </row>
    <row r="56" spans="1:13" s="872" customFormat="1" ht="14.5">
      <c r="A56" s="900" t="s">
        <v>78</v>
      </c>
      <c r="B56" s="901">
        <v>358310</v>
      </c>
      <c r="C56" s="902">
        <v>3589.7131979695432</v>
      </c>
      <c r="D56" s="903">
        <v>4098.2784285833823</v>
      </c>
      <c r="E56" s="904">
        <v>4647.85864443639</v>
      </c>
      <c r="F56" s="905">
        <v>52875</v>
      </c>
      <c r="G56" s="905">
        <v>3627.6114864864867</v>
      </c>
      <c r="H56" s="906">
        <v>4122.2898243488798</v>
      </c>
      <c r="I56" s="907">
        <v>4682.2761479591836</v>
      </c>
      <c r="J56" s="905">
        <v>305435</v>
      </c>
      <c r="K56" s="905">
        <v>3582.8675942549371</v>
      </c>
      <c r="L56" s="906">
        <v>4094.4077267855405</v>
      </c>
      <c r="M56" s="908">
        <v>4642.0444325481794</v>
      </c>
    </row>
    <row r="57" spans="1:13" s="872" customFormat="1" ht="14.5">
      <c r="A57" s="1045" t="s">
        <v>431</v>
      </c>
      <c r="B57" s="1045"/>
      <c r="C57" s="1045"/>
      <c r="D57" s="1045"/>
      <c r="E57" s="1045"/>
      <c r="F57" s="1045"/>
      <c r="G57" s="1045"/>
      <c r="H57" s="1045"/>
      <c r="I57" s="1045"/>
      <c r="J57" s="1045"/>
      <c r="K57" s="1045"/>
      <c r="L57" s="1045"/>
      <c r="M57" s="1045"/>
    </row>
    <row r="58" spans="1:13" s="872" customFormat="1" ht="14.5">
      <c r="A58" s="1045" t="s">
        <v>432</v>
      </c>
      <c r="B58" s="1045"/>
      <c r="C58" s="1045"/>
      <c r="D58" s="1045"/>
      <c r="E58" s="1045"/>
      <c r="F58" s="1045"/>
      <c r="G58" s="1045"/>
      <c r="H58" s="1045"/>
      <c r="I58" s="1045"/>
      <c r="J58" s="1045"/>
      <c r="K58" s="1045"/>
      <c r="L58" s="1045"/>
      <c r="M58" s="1045"/>
    </row>
    <row r="59" spans="1:13" s="872" customFormat="1" ht="14.5">
      <c r="A59" s="1045" t="s">
        <v>387</v>
      </c>
      <c r="B59" s="1045"/>
      <c r="C59" s="1045"/>
      <c r="D59" s="1045"/>
      <c r="E59" s="1045"/>
      <c r="F59" s="1045"/>
      <c r="G59" s="1045"/>
      <c r="H59" s="1045"/>
      <c r="I59" s="1045"/>
      <c r="J59" s="1045"/>
      <c r="K59" s="1045"/>
      <c r="L59" s="1045"/>
      <c r="M59" s="1045"/>
    </row>
    <row r="60" spans="1:13" s="872" customFormat="1" ht="14.5"/>
    <row r="61" spans="1:13" s="872" customFormat="1" ht="23.5">
      <c r="A61" s="1046">
        <v>2023</v>
      </c>
      <c r="B61" s="1046"/>
      <c r="C61" s="1046"/>
      <c r="D61" s="1046"/>
      <c r="E61" s="1046"/>
      <c r="F61" s="1046"/>
      <c r="G61" s="1046"/>
      <c r="H61" s="1046"/>
      <c r="I61" s="1046"/>
      <c r="J61" s="1046"/>
      <c r="K61" s="1046"/>
      <c r="L61" s="1046"/>
      <c r="M61" s="1046"/>
    </row>
    <row r="62" spans="1:13" s="872" customFormat="1" ht="14.5"/>
    <row r="63" spans="1:13" s="872" customFormat="1" ht="36" customHeight="1">
      <c r="A63" s="1047" t="s">
        <v>433</v>
      </c>
      <c r="B63" s="1047"/>
      <c r="C63" s="1047"/>
      <c r="D63" s="1047"/>
      <c r="E63" s="1047"/>
      <c r="F63" s="1047"/>
      <c r="G63" s="1047"/>
      <c r="H63" s="1047"/>
      <c r="I63" s="1047"/>
      <c r="J63" s="1047"/>
      <c r="K63" s="1047"/>
      <c r="L63" s="1047"/>
      <c r="M63" s="1047"/>
    </row>
    <row r="64" spans="1:13" s="872" customFormat="1" ht="14.5">
      <c r="A64" s="1048" t="s">
        <v>57</v>
      </c>
      <c r="B64" s="1051" t="s">
        <v>378</v>
      </c>
      <c r="C64" s="1052"/>
      <c r="D64" s="1052"/>
      <c r="E64" s="1052"/>
      <c r="F64" s="1052"/>
      <c r="G64" s="1052"/>
      <c r="H64" s="1052"/>
      <c r="I64" s="1052"/>
      <c r="J64" s="1052"/>
      <c r="K64" s="1052"/>
      <c r="L64" s="1052"/>
      <c r="M64" s="1053"/>
    </row>
    <row r="65" spans="1:13" s="872" customFormat="1" ht="14.5">
      <c r="A65" s="1049"/>
      <c r="B65" s="1051" t="s">
        <v>58</v>
      </c>
      <c r="C65" s="1052"/>
      <c r="D65" s="1052"/>
      <c r="E65" s="1054"/>
      <c r="F65" s="1051" t="s">
        <v>379</v>
      </c>
      <c r="G65" s="1052"/>
      <c r="H65" s="1052"/>
      <c r="I65" s="1054"/>
      <c r="J65" s="1051" t="s">
        <v>380</v>
      </c>
      <c r="K65" s="1052"/>
      <c r="L65" s="1052"/>
      <c r="M65" s="1053"/>
    </row>
    <row r="66" spans="1:13" s="872" customFormat="1" ht="14.5">
      <c r="A66" s="1049"/>
      <c r="B66" s="1055" t="s">
        <v>58</v>
      </c>
      <c r="C66" s="1057" t="s">
        <v>96</v>
      </c>
      <c r="D66" s="1058"/>
      <c r="E66" s="1059"/>
      <c r="F66" s="1060" t="s">
        <v>58</v>
      </c>
      <c r="G66" s="1057" t="s">
        <v>96</v>
      </c>
      <c r="H66" s="1058"/>
      <c r="I66" s="1059"/>
      <c r="J66" s="1060" t="s">
        <v>58</v>
      </c>
      <c r="K66" s="1057" t="s">
        <v>96</v>
      </c>
      <c r="L66" s="1058"/>
      <c r="M66" s="1061"/>
    </row>
    <row r="67" spans="1:13" s="872" customFormat="1" ht="61.15" customHeight="1">
      <c r="A67" s="1049"/>
      <c r="B67" s="1056"/>
      <c r="C67" s="873" t="s">
        <v>381</v>
      </c>
      <c r="D67" s="874" t="s">
        <v>382</v>
      </c>
      <c r="E67" s="875" t="s">
        <v>383</v>
      </c>
      <c r="F67" s="1056"/>
      <c r="G67" s="876" t="s">
        <v>381</v>
      </c>
      <c r="H67" s="877" t="s">
        <v>382</v>
      </c>
      <c r="I67" s="878" t="s">
        <v>383</v>
      </c>
      <c r="J67" s="1056"/>
      <c r="K67" s="873" t="s">
        <v>381</v>
      </c>
      <c r="L67" s="877" t="s">
        <v>382</v>
      </c>
      <c r="M67" s="879" t="s">
        <v>383</v>
      </c>
    </row>
    <row r="68" spans="1:13" s="872" customFormat="1" thickBot="1">
      <c r="A68" s="1050"/>
      <c r="B68" s="880" t="s">
        <v>59</v>
      </c>
      <c r="C68" s="1062" t="s">
        <v>384</v>
      </c>
      <c r="D68" s="1062"/>
      <c r="E68" s="1063"/>
      <c r="F68" s="881" t="s">
        <v>59</v>
      </c>
      <c r="G68" s="1064" t="s">
        <v>384</v>
      </c>
      <c r="H68" s="1065"/>
      <c r="I68" s="1066"/>
      <c r="J68" s="881" t="s">
        <v>59</v>
      </c>
      <c r="K68" s="1067" t="s">
        <v>384</v>
      </c>
      <c r="L68" s="1062"/>
      <c r="M68" s="1068"/>
    </row>
    <row r="69" spans="1:13" s="872" customFormat="1" ht="14.5">
      <c r="A69" s="882" t="s">
        <v>60</v>
      </c>
      <c r="B69" s="883">
        <v>56220</v>
      </c>
      <c r="C69" s="884">
        <v>3487.9534623976174</v>
      </c>
      <c r="D69" s="885">
        <v>3854.1917740336967</v>
      </c>
      <c r="E69" s="886">
        <v>4343.065055762082</v>
      </c>
      <c r="F69" s="887">
        <v>6046</v>
      </c>
      <c r="G69" s="888">
        <v>3526.2194244604316</v>
      </c>
      <c r="H69" s="884">
        <v>3885.5490196078431</v>
      </c>
      <c r="I69" s="886">
        <v>4367.076086956522</v>
      </c>
      <c r="J69" s="887">
        <v>50174</v>
      </c>
      <c r="K69" s="888">
        <v>3483.675453047776</v>
      </c>
      <c r="L69" s="884">
        <v>3850.6653803748623</v>
      </c>
      <c r="M69" s="884">
        <v>4339.7806267806263</v>
      </c>
    </row>
    <row r="70" spans="1:13" s="872" customFormat="1" ht="14.5">
      <c r="A70" s="889" t="s">
        <v>61</v>
      </c>
      <c r="B70" s="890">
        <v>52558</v>
      </c>
      <c r="C70" s="891">
        <v>3248.8539891556934</v>
      </c>
      <c r="D70" s="892">
        <v>3727.6518544436667</v>
      </c>
      <c r="E70" s="893">
        <v>4281.5439560439563</v>
      </c>
      <c r="F70" s="894">
        <v>5407</v>
      </c>
      <c r="G70" s="895">
        <v>3310.1238938053098</v>
      </c>
      <c r="H70" s="891">
        <v>3819.159420289855</v>
      </c>
      <c r="I70" s="893">
        <v>4404.4556962025317</v>
      </c>
      <c r="J70" s="894">
        <v>47151</v>
      </c>
      <c r="K70" s="895">
        <v>3242.7171848013818</v>
      </c>
      <c r="L70" s="891">
        <v>3718.4580152671756</v>
      </c>
      <c r="M70" s="891">
        <v>4266.659370725034</v>
      </c>
    </row>
    <row r="71" spans="1:13" s="872" customFormat="1" ht="14.5">
      <c r="A71" s="896" t="s">
        <v>62</v>
      </c>
      <c r="B71" s="897">
        <v>23012</v>
      </c>
      <c r="C71" s="884">
        <v>3204.2102473498235</v>
      </c>
      <c r="D71" s="885">
        <v>3677.1803840877915</v>
      </c>
      <c r="E71" s="886">
        <v>4196.4359605911332</v>
      </c>
      <c r="F71" s="887">
        <v>4618</v>
      </c>
      <c r="G71" s="898">
        <v>3217.3918918918921</v>
      </c>
      <c r="H71" s="885">
        <v>3647.1942148760331</v>
      </c>
      <c r="I71" s="886">
        <v>4051.8020833333335</v>
      </c>
      <c r="J71" s="887">
        <v>18394</v>
      </c>
      <c r="K71" s="898">
        <v>3200.9945054945056</v>
      </c>
      <c r="L71" s="885">
        <v>3684.8425605536331</v>
      </c>
      <c r="M71" s="884">
        <v>4245.1013289036546</v>
      </c>
    </row>
    <row r="72" spans="1:13" s="872" customFormat="1" ht="14.5">
      <c r="A72" s="889" t="s">
        <v>63</v>
      </c>
      <c r="B72" s="890">
        <v>7258</v>
      </c>
      <c r="C72" s="891">
        <v>3210.8947368421054</v>
      </c>
      <c r="D72" s="892">
        <v>3665.963917525773</v>
      </c>
      <c r="E72" s="893">
        <v>4211.0603448275861</v>
      </c>
      <c r="F72" s="894">
        <v>1607</v>
      </c>
      <c r="G72" s="895">
        <v>3140.1428571428573</v>
      </c>
      <c r="H72" s="891">
        <v>3602.2045454545455</v>
      </c>
      <c r="I72" s="893">
        <v>4082.140625</v>
      </c>
      <c r="J72" s="894">
        <v>5651</v>
      </c>
      <c r="K72" s="895">
        <v>3232.2307692307691</v>
      </c>
      <c r="L72" s="891">
        <v>3686.5915492957747</v>
      </c>
      <c r="M72" s="891">
        <v>4253</v>
      </c>
    </row>
    <row r="73" spans="1:13" s="872" customFormat="1" ht="14.5">
      <c r="A73" s="896" t="s">
        <v>64</v>
      </c>
      <c r="B73" s="897">
        <v>2957</v>
      </c>
      <c r="C73" s="884">
        <v>3266.2467532467531</v>
      </c>
      <c r="D73" s="885">
        <v>3740.4509803921569</v>
      </c>
      <c r="E73" s="886">
        <v>4177.1025641025644</v>
      </c>
      <c r="F73" s="887">
        <v>590</v>
      </c>
      <c r="G73" s="898">
        <v>3355.5</v>
      </c>
      <c r="H73" s="885">
        <v>3813</v>
      </c>
      <c r="I73" s="886">
        <v>4296.333333333333</v>
      </c>
      <c r="J73" s="887">
        <v>2367</v>
      </c>
      <c r="K73" s="898">
        <v>3247.6491228070176</v>
      </c>
      <c r="L73" s="885">
        <v>3714.4880952380954</v>
      </c>
      <c r="M73" s="884">
        <v>4142.5081967213118</v>
      </c>
    </row>
    <row r="74" spans="1:13" s="872" customFormat="1" ht="14.5">
      <c r="A74" s="889" t="s">
        <v>65</v>
      </c>
      <c r="B74" s="890">
        <v>9431</v>
      </c>
      <c r="C74" s="891">
        <v>3185.372159090909</v>
      </c>
      <c r="D74" s="892">
        <v>3628.786082474227</v>
      </c>
      <c r="E74" s="893">
        <v>4149.8705035971225</v>
      </c>
      <c r="F74" s="894">
        <v>1927</v>
      </c>
      <c r="G74" s="895">
        <v>3285.8365384615386</v>
      </c>
      <c r="H74" s="891">
        <v>3695.5757575757575</v>
      </c>
      <c r="I74" s="893">
        <v>4187.6710526315792</v>
      </c>
      <c r="J74" s="894">
        <v>7504</v>
      </c>
      <c r="K74" s="895">
        <v>3150.8496503496503</v>
      </c>
      <c r="L74" s="891">
        <v>3614.3095238095239</v>
      </c>
      <c r="M74" s="891">
        <v>4136.0769230769229</v>
      </c>
    </row>
    <row r="75" spans="1:13" s="872" customFormat="1" ht="14.5">
      <c r="A75" s="896" t="s">
        <v>66</v>
      </c>
      <c r="B75" s="897">
        <v>26760</v>
      </c>
      <c r="C75" s="884">
        <v>3459.681818181818</v>
      </c>
      <c r="D75" s="885">
        <v>3890.0193591455272</v>
      </c>
      <c r="E75" s="886">
        <v>4480.2717842323655</v>
      </c>
      <c r="F75" s="887">
        <v>4189</v>
      </c>
      <c r="G75" s="898">
        <v>3563.3537735849059</v>
      </c>
      <c r="H75" s="884">
        <v>3952.5992366412215</v>
      </c>
      <c r="I75" s="886">
        <v>4501.9627659574471</v>
      </c>
      <c r="J75" s="887">
        <v>22571</v>
      </c>
      <c r="K75" s="898">
        <v>3441.8285340314137</v>
      </c>
      <c r="L75" s="884">
        <v>3875.9</v>
      </c>
      <c r="M75" s="884">
        <v>4474.818181818182</v>
      </c>
    </row>
    <row r="76" spans="1:13" s="872" customFormat="1" ht="14.5">
      <c r="A76" s="889" t="s">
        <v>67</v>
      </c>
      <c r="B76" s="890">
        <v>5081</v>
      </c>
      <c r="C76" s="891">
        <v>3089.7045454545455</v>
      </c>
      <c r="D76" s="892">
        <v>3543.2914110429447</v>
      </c>
      <c r="E76" s="893">
        <v>4040.7644230769229</v>
      </c>
      <c r="F76" s="894">
        <v>923</v>
      </c>
      <c r="G76" s="895">
        <v>3168.4166666666665</v>
      </c>
      <c r="H76" s="891">
        <v>3549.7647058823532</v>
      </c>
      <c r="I76" s="893">
        <v>4001</v>
      </c>
      <c r="J76" s="894">
        <v>4158</v>
      </c>
      <c r="K76" s="895">
        <v>3072.2032967032969</v>
      </c>
      <c r="L76" s="891">
        <v>3541.5852713178297</v>
      </c>
      <c r="M76" s="891">
        <v>4054.4473684210525</v>
      </c>
    </row>
    <row r="77" spans="1:13" s="872" customFormat="1" ht="14.5">
      <c r="A77" s="896" t="s">
        <v>68</v>
      </c>
      <c r="B77" s="897">
        <v>23997</v>
      </c>
      <c r="C77" s="884">
        <v>3354.6370738636365</v>
      </c>
      <c r="D77" s="885">
        <v>3744.2871581450654</v>
      </c>
      <c r="E77" s="886">
        <v>4283.0479233226833</v>
      </c>
      <c r="F77" s="887">
        <v>4030</v>
      </c>
      <c r="G77" s="898">
        <v>3368.612244897959</v>
      </c>
      <c r="H77" s="884">
        <v>3805.6401869158876</v>
      </c>
      <c r="I77" s="886">
        <v>4392.7131147540986</v>
      </c>
      <c r="J77" s="887">
        <v>19967</v>
      </c>
      <c r="K77" s="898">
        <v>3352.3770627062704</v>
      </c>
      <c r="L77" s="884">
        <v>3732.5268361581921</v>
      </c>
      <c r="M77" s="884">
        <v>4255.9748062015506</v>
      </c>
    </row>
    <row r="78" spans="1:13" s="872" customFormat="1" ht="14.5">
      <c r="A78" s="889" t="s">
        <v>69</v>
      </c>
      <c r="B78" s="890">
        <v>90364</v>
      </c>
      <c r="C78" s="891">
        <v>3356.877708978328</v>
      </c>
      <c r="D78" s="892">
        <v>3770.1798029556649</v>
      </c>
      <c r="E78" s="893">
        <v>4329.6818845872904</v>
      </c>
      <c r="F78" s="894">
        <v>11886</v>
      </c>
      <c r="G78" s="895">
        <v>3404.5043290043291</v>
      </c>
      <c r="H78" s="891">
        <v>3808.0471698113206</v>
      </c>
      <c r="I78" s="893">
        <v>4431.5</v>
      </c>
      <c r="J78" s="894">
        <v>78478</v>
      </c>
      <c r="K78" s="895">
        <v>3349.8602362204724</v>
      </c>
      <c r="L78" s="891">
        <v>3765.187675858188</v>
      </c>
      <c r="M78" s="891">
        <v>4313.8122362869199</v>
      </c>
    </row>
    <row r="79" spans="1:13" s="872" customFormat="1" ht="14.5">
      <c r="A79" s="896" t="s">
        <v>70</v>
      </c>
      <c r="B79" s="897">
        <v>19225</v>
      </c>
      <c r="C79" s="884">
        <v>3553.2317880794703</v>
      </c>
      <c r="D79" s="885">
        <v>3887.3161094224924</v>
      </c>
      <c r="E79" s="886">
        <v>4427.3591772151894</v>
      </c>
      <c r="F79" s="887">
        <v>2521</v>
      </c>
      <c r="G79" s="898">
        <v>3562.362244897959</v>
      </c>
      <c r="H79" s="884">
        <v>3925.7976190476193</v>
      </c>
      <c r="I79" s="886">
        <v>4459.306818181818</v>
      </c>
      <c r="J79" s="887">
        <v>16704</v>
      </c>
      <c r="K79" s="898">
        <v>3551.8698630136987</v>
      </c>
      <c r="L79" s="884">
        <v>3881.2829181494662</v>
      </c>
      <c r="M79" s="884">
        <v>4422.1911764705883</v>
      </c>
    </row>
    <row r="80" spans="1:13" s="872" customFormat="1" ht="14.5">
      <c r="A80" s="889" t="s">
        <v>71</v>
      </c>
      <c r="B80" s="890">
        <v>5725</v>
      </c>
      <c r="C80" s="891">
        <v>3431.5227272727275</v>
      </c>
      <c r="D80" s="892">
        <v>3788.9920634920636</v>
      </c>
      <c r="E80" s="893">
        <v>4278.767045454545</v>
      </c>
      <c r="F80" s="894">
        <v>780</v>
      </c>
      <c r="G80" s="895">
        <v>3563</v>
      </c>
      <c r="H80" s="891">
        <v>3893.3571428571427</v>
      </c>
      <c r="I80" s="893">
        <v>4464.7857142857147</v>
      </c>
      <c r="J80" s="894">
        <v>4945</v>
      </c>
      <c r="K80" s="895">
        <v>3409.3592233009708</v>
      </c>
      <c r="L80" s="891">
        <v>3770.5892857142858</v>
      </c>
      <c r="M80" s="891">
        <v>4243.113636363636</v>
      </c>
    </row>
    <row r="81" spans="1:13" s="872" customFormat="1" ht="14.5">
      <c r="A81" s="896" t="s">
        <v>72</v>
      </c>
      <c r="B81" s="897">
        <v>8205</v>
      </c>
      <c r="C81" s="884">
        <v>3213.3623188405795</v>
      </c>
      <c r="D81" s="885">
        <v>3694.3657407407409</v>
      </c>
      <c r="E81" s="886">
        <v>4265.9032258064517</v>
      </c>
      <c r="F81" s="887">
        <v>1522</v>
      </c>
      <c r="G81" s="898">
        <v>3116.0405405405404</v>
      </c>
      <c r="H81" s="885">
        <v>3583.8333333333335</v>
      </c>
      <c r="I81" s="886">
        <v>4097.375</v>
      </c>
      <c r="J81" s="887">
        <v>6683</v>
      </c>
      <c r="K81" s="898">
        <v>3233.562130177515</v>
      </c>
      <c r="L81" s="885">
        <v>3722.9285714285716</v>
      </c>
      <c r="M81" s="884">
        <v>4301.0787037037035</v>
      </c>
    </row>
    <row r="82" spans="1:13" s="872" customFormat="1" ht="14.5">
      <c r="A82" s="889" t="s">
        <v>73</v>
      </c>
      <c r="B82" s="890">
        <v>5898</v>
      </c>
      <c r="C82" s="891">
        <v>3153.9</v>
      </c>
      <c r="D82" s="892">
        <v>3610.5574712643679</v>
      </c>
      <c r="E82" s="893">
        <v>4176.5245901639346</v>
      </c>
      <c r="F82" s="894">
        <v>1110</v>
      </c>
      <c r="G82" s="895">
        <v>3070.9545454545455</v>
      </c>
      <c r="H82" s="891">
        <v>3532.4444444444443</v>
      </c>
      <c r="I82" s="893">
        <v>3981.75</v>
      </c>
      <c r="J82" s="894">
        <v>4788</v>
      </c>
      <c r="K82" s="895">
        <v>3182.6428571428573</v>
      </c>
      <c r="L82" s="891">
        <v>3632.4852941176468</v>
      </c>
      <c r="M82" s="891">
        <v>4216.3227848101269</v>
      </c>
    </row>
    <row r="83" spans="1:13" s="872" customFormat="1" ht="14.5">
      <c r="A83" s="896" t="s">
        <v>74</v>
      </c>
      <c r="B83" s="897">
        <v>11899</v>
      </c>
      <c r="C83" s="884">
        <v>3245.4372759856633</v>
      </c>
      <c r="D83" s="885">
        <v>3658.054347826087</v>
      </c>
      <c r="E83" s="886">
        <v>4141.1850961538457</v>
      </c>
      <c r="F83" s="887">
        <v>2923</v>
      </c>
      <c r="G83" s="898">
        <v>3291.4226190476193</v>
      </c>
      <c r="H83" s="884">
        <v>3719.3144329896909</v>
      </c>
      <c r="I83" s="886">
        <v>4242.9019607843138</v>
      </c>
      <c r="J83" s="887">
        <v>8976</v>
      </c>
      <c r="K83" s="898">
        <v>3228.7511210762332</v>
      </c>
      <c r="L83" s="884">
        <v>3639.742424242424</v>
      </c>
      <c r="M83" s="884">
        <v>4104.267123287671</v>
      </c>
    </row>
    <row r="84" spans="1:13" s="872" customFormat="1" thickBot="1">
      <c r="A84" s="889" t="s">
        <v>75</v>
      </c>
      <c r="B84" s="899">
        <v>6422</v>
      </c>
      <c r="C84" s="891">
        <v>3227.340490797546</v>
      </c>
      <c r="D84" s="892">
        <v>3653.0974025974024</v>
      </c>
      <c r="E84" s="893">
        <v>4161</v>
      </c>
      <c r="F84" s="894">
        <v>986</v>
      </c>
      <c r="G84" s="895">
        <v>3185.65625</v>
      </c>
      <c r="H84" s="892">
        <v>3570.5</v>
      </c>
      <c r="I84" s="893">
        <v>4011.2142857142858</v>
      </c>
      <c r="J84" s="894">
        <v>5436</v>
      </c>
      <c r="K84" s="895">
        <v>3237.242424242424</v>
      </c>
      <c r="L84" s="892">
        <v>3675.2899159663866</v>
      </c>
      <c r="M84" s="891">
        <v>4176.3992805755397</v>
      </c>
    </row>
    <row r="85" spans="1:13" s="872" customFormat="1" ht="14.5">
      <c r="A85" s="900" t="s">
        <v>78</v>
      </c>
      <c r="B85" s="901">
        <v>355013</v>
      </c>
      <c r="C85" s="902">
        <v>3333.2848614386794</v>
      </c>
      <c r="D85" s="903">
        <v>3767.4788507254693</v>
      </c>
      <c r="E85" s="904">
        <v>4305.4457931801335</v>
      </c>
      <c r="F85" s="905">
        <v>51065</v>
      </c>
      <c r="G85" s="905">
        <v>3348.048767967146</v>
      </c>
      <c r="H85" s="906">
        <v>3785.3332374928118</v>
      </c>
      <c r="I85" s="907">
        <v>4321.6107748184022</v>
      </c>
      <c r="J85" s="905">
        <v>303948</v>
      </c>
      <c r="K85" s="905">
        <v>3330.8098106712564</v>
      </c>
      <c r="L85" s="906">
        <v>3764.5105162523901</v>
      </c>
      <c r="M85" s="908">
        <v>4302.5240700218819</v>
      </c>
    </row>
    <row r="86" spans="1:13" s="872" customFormat="1" ht="14.5">
      <c r="A86" s="1045" t="s">
        <v>431</v>
      </c>
      <c r="B86" s="1045"/>
      <c r="C86" s="1045"/>
      <c r="D86" s="1045"/>
      <c r="E86" s="1045"/>
      <c r="F86" s="1045"/>
      <c r="G86" s="1045"/>
      <c r="H86" s="1045"/>
      <c r="I86" s="1045"/>
      <c r="J86" s="1045"/>
      <c r="K86" s="1045"/>
      <c r="L86" s="1045"/>
      <c r="M86" s="1045"/>
    </row>
    <row r="87" spans="1:13" s="872" customFormat="1" ht="14.5">
      <c r="A87" s="1045" t="s">
        <v>386</v>
      </c>
      <c r="B87" s="1045"/>
      <c r="C87" s="1045"/>
      <c r="D87" s="1045"/>
      <c r="E87" s="1045"/>
      <c r="F87" s="1045"/>
      <c r="G87" s="1045"/>
      <c r="H87" s="1045"/>
      <c r="I87" s="1045"/>
      <c r="J87" s="1045"/>
      <c r="K87" s="1045"/>
      <c r="L87" s="1045"/>
      <c r="M87" s="1045"/>
    </row>
    <row r="88" spans="1:13" s="872" customFormat="1" ht="14.5">
      <c r="A88" s="1045" t="s">
        <v>387</v>
      </c>
      <c r="B88" s="1045"/>
      <c r="C88" s="1045"/>
      <c r="D88" s="1045"/>
      <c r="E88" s="1045"/>
      <c r="F88" s="1045"/>
      <c r="G88" s="1045"/>
      <c r="H88" s="1045"/>
      <c r="I88" s="1045"/>
      <c r="J88" s="1045"/>
      <c r="K88" s="1045"/>
      <c r="L88" s="1045"/>
      <c r="M88" s="1045"/>
    </row>
    <row r="89" spans="1:13" s="872" customFormat="1" ht="14.5">
      <c r="A89" s="909"/>
      <c r="B89" s="909"/>
      <c r="C89" s="909"/>
      <c r="D89" s="909"/>
      <c r="E89" s="909"/>
      <c r="F89" s="909"/>
      <c r="G89" s="909"/>
      <c r="H89" s="909"/>
      <c r="I89" s="909"/>
      <c r="J89" s="909"/>
      <c r="K89" s="909"/>
      <c r="L89" s="909"/>
      <c r="M89" s="909"/>
    </row>
    <row r="90" spans="1:13" s="872" customFormat="1" ht="24" customHeight="1">
      <c r="A90" s="1046">
        <v>2022</v>
      </c>
      <c r="B90" s="1046"/>
      <c r="C90" s="1046"/>
      <c r="D90" s="1046"/>
      <c r="E90" s="1046"/>
      <c r="F90" s="1046"/>
      <c r="G90" s="1046"/>
      <c r="H90" s="1046"/>
      <c r="I90" s="1046"/>
      <c r="J90" s="1046"/>
      <c r="K90" s="1046"/>
      <c r="L90" s="1046"/>
      <c r="M90" s="1046"/>
    </row>
    <row r="91" spans="1:13" s="872" customFormat="1" ht="14.5"/>
    <row r="92" spans="1:13" s="872" customFormat="1" ht="33" customHeight="1">
      <c r="A92" s="1047" t="s">
        <v>434</v>
      </c>
      <c r="B92" s="1047"/>
      <c r="C92" s="1047"/>
      <c r="D92" s="1047"/>
      <c r="E92" s="1047"/>
      <c r="F92" s="1047"/>
      <c r="G92" s="1047"/>
      <c r="H92" s="1047"/>
      <c r="I92" s="1047"/>
      <c r="J92" s="1047"/>
      <c r="K92" s="1047"/>
      <c r="L92" s="1047"/>
      <c r="M92" s="1047"/>
    </row>
    <row r="93" spans="1:13" s="872" customFormat="1" ht="14.5">
      <c r="A93" s="1048" t="s">
        <v>57</v>
      </c>
      <c r="B93" s="1051" t="s">
        <v>378</v>
      </c>
      <c r="C93" s="1052"/>
      <c r="D93" s="1052"/>
      <c r="E93" s="1052"/>
      <c r="F93" s="1052"/>
      <c r="G93" s="1052"/>
      <c r="H93" s="1052"/>
      <c r="I93" s="1052"/>
      <c r="J93" s="1052"/>
      <c r="K93" s="1052"/>
      <c r="L93" s="1052"/>
      <c r="M93" s="1053"/>
    </row>
    <row r="94" spans="1:13" s="872" customFormat="1" ht="14.5">
      <c r="A94" s="1049"/>
      <c r="B94" s="1051" t="s">
        <v>58</v>
      </c>
      <c r="C94" s="1052"/>
      <c r="D94" s="1052"/>
      <c r="E94" s="1054"/>
      <c r="F94" s="1051" t="s">
        <v>379</v>
      </c>
      <c r="G94" s="1052"/>
      <c r="H94" s="1052"/>
      <c r="I94" s="1054"/>
      <c r="J94" s="1051" t="s">
        <v>380</v>
      </c>
      <c r="K94" s="1052"/>
      <c r="L94" s="1052"/>
      <c r="M94" s="1053"/>
    </row>
    <row r="95" spans="1:13" s="872" customFormat="1" ht="14.5">
      <c r="A95" s="1049"/>
      <c r="B95" s="1055" t="s">
        <v>58</v>
      </c>
      <c r="C95" s="1057" t="s">
        <v>96</v>
      </c>
      <c r="D95" s="1058"/>
      <c r="E95" s="1059"/>
      <c r="F95" s="1060" t="s">
        <v>58</v>
      </c>
      <c r="G95" s="1057" t="s">
        <v>96</v>
      </c>
      <c r="H95" s="1058"/>
      <c r="I95" s="1059"/>
      <c r="J95" s="1060" t="s">
        <v>58</v>
      </c>
      <c r="K95" s="1057" t="s">
        <v>96</v>
      </c>
      <c r="L95" s="1058"/>
      <c r="M95" s="1061"/>
    </row>
    <row r="96" spans="1:13" s="872" customFormat="1" ht="61.15" customHeight="1">
      <c r="A96" s="1049"/>
      <c r="B96" s="1056"/>
      <c r="C96" s="873" t="s">
        <v>381</v>
      </c>
      <c r="D96" s="874" t="s">
        <v>382</v>
      </c>
      <c r="E96" s="875" t="s">
        <v>383</v>
      </c>
      <c r="F96" s="1056"/>
      <c r="G96" s="876" t="s">
        <v>381</v>
      </c>
      <c r="H96" s="877" t="s">
        <v>382</v>
      </c>
      <c r="I96" s="878" t="s">
        <v>383</v>
      </c>
      <c r="J96" s="1056"/>
      <c r="K96" s="873" t="s">
        <v>381</v>
      </c>
      <c r="L96" s="877" t="s">
        <v>382</v>
      </c>
      <c r="M96" s="879" t="s">
        <v>383</v>
      </c>
    </row>
    <row r="97" spans="1:13" s="872" customFormat="1" ht="16.149999999999999" customHeight="1" thickBot="1">
      <c r="A97" s="1050"/>
      <c r="B97" s="880" t="s">
        <v>59</v>
      </c>
      <c r="C97" s="1062" t="s">
        <v>384</v>
      </c>
      <c r="D97" s="1062"/>
      <c r="E97" s="1063"/>
      <c r="F97" s="881" t="s">
        <v>59</v>
      </c>
      <c r="G97" s="1064" t="s">
        <v>384</v>
      </c>
      <c r="H97" s="1065"/>
      <c r="I97" s="1066"/>
      <c r="J97" s="881" t="s">
        <v>59</v>
      </c>
      <c r="K97" s="1067" t="s">
        <v>384</v>
      </c>
      <c r="L97" s="1062"/>
      <c r="M97" s="1068"/>
    </row>
    <row r="98" spans="1:13" s="872" customFormat="1" ht="14.65" customHeight="1">
      <c r="A98" s="882" t="s">
        <v>60</v>
      </c>
      <c r="B98" s="883">
        <v>54997</v>
      </c>
      <c r="C98" s="884">
        <v>3404.2680505415165</v>
      </c>
      <c r="D98" s="885">
        <v>3750.5542691751084</v>
      </c>
      <c r="E98" s="886">
        <v>4214.6263237518915</v>
      </c>
      <c r="F98" s="887">
        <v>5711</v>
      </c>
      <c r="G98" s="888">
        <v>3425.2781065088757</v>
      </c>
      <c r="H98" s="884">
        <v>3774.9011976047905</v>
      </c>
      <c r="I98" s="886">
        <v>4225.9411764705883</v>
      </c>
      <c r="J98" s="887">
        <v>49286</v>
      </c>
      <c r="K98" s="888">
        <v>3401.8898191560615</v>
      </c>
      <c r="L98" s="884">
        <v>3748.0354282193471</v>
      </c>
      <c r="M98" s="884">
        <v>4212.9565972222226</v>
      </c>
    </row>
    <row r="99" spans="1:13" s="872" customFormat="1" ht="14.65" customHeight="1">
      <c r="A99" s="889" t="s">
        <v>61</v>
      </c>
      <c r="B99" s="890">
        <v>51827</v>
      </c>
      <c r="C99" s="891">
        <v>3132.8202054794519</v>
      </c>
      <c r="D99" s="892">
        <v>3599.0417638824078</v>
      </c>
      <c r="E99" s="893">
        <v>4135.4470734744709</v>
      </c>
      <c r="F99" s="894">
        <v>5114</v>
      </c>
      <c r="G99" s="895">
        <v>3186.4693877551022</v>
      </c>
      <c r="H99" s="891">
        <v>3670.1296296296296</v>
      </c>
      <c r="I99" s="893">
        <v>4266.125</v>
      </c>
      <c r="J99" s="894">
        <v>46713</v>
      </c>
      <c r="K99" s="895">
        <v>3128.4251316779532</v>
      </c>
      <c r="L99" s="891">
        <v>3593.7876357992759</v>
      </c>
      <c r="M99" s="891">
        <v>4121.3862994350284</v>
      </c>
    </row>
    <row r="100" spans="1:13" s="872" customFormat="1" ht="14.65" customHeight="1">
      <c r="A100" s="896" t="s">
        <v>62</v>
      </c>
      <c r="B100" s="897">
        <v>23053</v>
      </c>
      <c r="C100" s="884">
        <v>3123.2514506769826</v>
      </c>
      <c r="D100" s="885">
        <v>3609.5713407134072</v>
      </c>
      <c r="E100" s="886">
        <v>4130.8062678062679</v>
      </c>
      <c r="F100" s="887">
        <v>4390</v>
      </c>
      <c r="G100" s="898">
        <v>3098.9567901234568</v>
      </c>
      <c r="H100" s="885">
        <v>3546.6240310077519</v>
      </c>
      <c r="I100" s="886">
        <v>3934.933962264151</v>
      </c>
      <c r="J100" s="887">
        <v>18663</v>
      </c>
      <c r="K100" s="898">
        <v>3129.283292978208</v>
      </c>
      <c r="L100" s="885">
        <v>3621.2131410256411</v>
      </c>
      <c r="M100" s="884">
        <v>4190.2177419354839</v>
      </c>
    </row>
    <row r="101" spans="1:13" s="872" customFormat="1" ht="14.65" customHeight="1">
      <c r="A101" s="889" t="s">
        <v>63</v>
      </c>
      <c r="B101" s="890">
        <v>7233</v>
      </c>
      <c r="C101" s="891">
        <v>3020.5144508670519</v>
      </c>
      <c r="D101" s="892">
        <v>3480.3128342245991</v>
      </c>
      <c r="E101" s="893">
        <v>4049.7647058823532</v>
      </c>
      <c r="F101" s="894">
        <v>1572</v>
      </c>
      <c r="G101" s="895">
        <v>2923.2272727272725</v>
      </c>
      <c r="H101" s="891">
        <v>3389.2755102040815</v>
      </c>
      <c r="I101" s="893">
        <v>3864.5625</v>
      </c>
      <c r="J101" s="894">
        <v>5661</v>
      </c>
      <c r="K101" s="895">
        <v>3045.4448529411766</v>
      </c>
      <c r="L101" s="891">
        <v>3502.3092105263158</v>
      </c>
      <c r="M101" s="891">
        <v>4094.3858695652175</v>
      </c>
    </row>
    <row r="102" spans="1:13" s="872" customFormat="1" ht="14.65" customHeight="1">
      <c r="A102" s="896" t="s">
        <v>64</v>
      </c>
      <c r="B102" s="897">
        <v>2905</v>
      </c>
      <c r="C102" s="884">
        <v>3159.25</v>
      </c>
      <c r="D102" s="885">
        <v>3645.1850393700788</v>
      </c>
      <c r="E102" s="886">
        <v>4097.25</v>
      </c>
      <c r="F102" s="887">
        <v>585</v>
      </c>
      <c r="G102" s="898">
        <v>3206.75</v>
      </c>
      <c r="H102" s="885">
        <v>3709.6666666666665</v>
      </c>
      <c r="I102" s="886">
        <v>4141.125</v>
      </c>
      <c r="J102" s="887">
        <v>2320</v>
      </c>
      <c r="K102" s="898">
        <v>3149.5384615384614</v>
      </c>
      <c r="L102" s="885">
        <v>3628.7178217821784</v>
      </c>
      <c r="M102" s="884">
        <v>4084.6463414634145</v>
      </c>
    </row>
    <row r="103" spans="1:13" s="872" customFormat="1" ht="14.65" customHeight="1">
      <c r="A103" s="889" t="s">
        <v>65</v>
      </c>
      <c r="B103" s="890">
        <v>9317</v>
      </c>
      <c r="C103" s="891">
        <v>3072.1860465116279</v>
      </c>
      <c r="D103" s="892">
        <v>3548.6150793650795</v>
      </c>
      <c r="E103" s="893">
        <v>4081.75</v>
      </c>
      <c r="F103" s="894">
        <v>1827</v>
      </c>
      <c r="G103" s="895">
        <v>3158.9375</v>
      </c>
      <c r="H103" s="891">
        <v>3599.5506329113923</v>
      </c>
      <c r="I103" s="893">
        <v>4106.3962264150941</v>
      </c>
      <c r="J103" s="894">
        <v>7490</v>
      </c>
      <c r="K103" s="895">
        <v>3048.3323699421967</v>
      </c>
      <c r="L103" s="891">
        <v>3529.5865384615386</v>
      </c>
      <c r="M103" s="891">
        <v>4071.6734693877552</v>
      </c>
    </row>
    <row r="104" spans="1:13" s="872" customFormat="1" ht="14.65" customHeight="1">
      <c r="A104" s="896" t="s">
        <v>66</v>
      </c>
      <c r="B104" s="897">
        <v>26435</v>
      </c>
      <c r="C104" s="884">
        <v>3364.808286516854</v>
      </c>
      <c r="D104" s="885">
        <v>3777.2659279778395</v>
      </c>
      <c r="E104" s="886">
        <v>4366.7009803921565</v>
      </c>
      <c r="F104" s="887">
        <v>4044</v>
      </c>
      <c r="G104" s="898">
        <v>3443.1315789473683</v>
      </c>
      <c r="H104" s="884">
        <v>3832.5512820512822</v>
      </c>
      <c r="I104" s="886">
        <v>4372.9358974358975</v>
      </c>
      <c r="J104" s="887">
        <v>22391</v>
      </c>
      <c r="K104" s="898">
        <v>3351.7210264900664</v>
      </c>
      <c r="L104" s="884">
        <v>3766.3485856905158</v>
      </c>
      <c r="M104" s="884">
        <v>4365.5752314814818</v>
      </c>
    </row>
    <row r="105" spans="1:13" s="872" customFormat="1" ht="14.65" customHeight="1">
      <c r="A105" s="889" t="s">
        <v>67</v>
      </c>
      <c r="B105" s="890">
        <v>5098</v>
      </c>
      <c r="C105" s="891">
        <v>2884.031746031746</v>
      </c>
      <c r="D105" s="892">
        <v>3326.75</v>
      </c>
      <c r="E105" s="893">
        <v>3812.0168539325841</v>
      </c>
      <c r="F105" s="894">
        <v>892</v>
      </c>
      <c r="G105" s="895">
        <v>2946.3333333333335</v>
      </c>
      <c r="H105" s="891">
        <v>3298.9375</v>
      </c>
      <c r="I105" s="893">
        <v>3716.125</v>
      </c>
      <c r="J105" s="894">
        <v>4206</v>
      </c>
      <c r="K105" s="895">
        <v>2871.1018518518517</v>
      </c>
      <c r="L105" s="891">
        <v>3331.75</v>
      </c>
      <c r="M105" s="891">
        <v>3836.5714285714284</v>
      </c>
    </row>
    <row r="106" spans="1:13" s="872" customFormat="1" ht="14.65" customHeight="1">
      <c r="A106" s="896" t="s">
        <v>68</v>
      </c>
      <c r="B106" s="897">
        <v>23391</v>
      </c>
      <c r="C106" s="884">
        <v>3235.2399635036495</v>
      </c>
      <c r="D106" s="885">
        <v>3630.2400611620797</v>
      </c>
      <c r="E106" s="886">
        <v>4148.4469854469853</v>
      </c>
      <c r="F106" s="887">
        <v>3867</v>
      </c>
      <c r="G106" s="898">
        <v>3230.1875</v>
      </c>
      <c r="H106" s="884">
        <v>3681.4405940594061</v>
      </c>
      <c r="I106" s="886">
        <v>4243.1886792452833</v>
      </c>
      <c r="J106" s="887">
        <v>19524</v>
      </c>
      <c r="K106" s="898">
        <v>3236.0042016806724</v>
      </c>
      <c r="L106" s="884">
        <v>3622.4853836784409</v>
      </c>
      <c r="M106" s="884">
        <v>4134.4552238805973</v>
      </c>
    </row>
    <row r="107" spans="1:13" s="872" customFormat="1" ht="14.65" customHeight="1">
      <c r="A107" s="889" t="s">
        <v>69</v>
      </c>
      <c r="B107" s="890">
        <v>89324</v>
      </c>
      <c r="C107" s="891">
        <v>3256.5060060060059</v>
      </c>
      <c r="D107" s="892">
        <v>3657.8529411764707</v>
      </c>
      <c r="E107" s="893">
        <v>4201.1005056890017</v>
      </c>
      <c r="F107" s="894">
        <v>11402</v>
      </c>
      <c r="G107" s="895">
        <v>3291.5287081339711</v>
      </c>
      <c r="H107" s="891">
        <v>3703.2439024390242</v>
      </c>
      <c r="I107" s="893">
        <v>4298.8433734939763</v>
      </c>
      <c r="J107" s="894">
        <v>77922</v>
      </c>
      <c r="K107" s="895">
        <v>3251.4787087912086</v>
      </c>
      <c r="L107" s="891">
        <v>3651.7612227447626</v>
      </c>
      <c r="M107" s="891">
        <v>4188.435606060606</v>
      </c>
    </row>
    <row r="108" spans="1:13" s="872" customFormat="1" ht="14.65" customHeight="1">
      <c r="A108" s="896" t="s">
        <v>70</v>
      </c>
      <c r="B108" s="897">
        <v>18948</v>
      </c>
      <c r="C108" s="884">
        <v>3440.0174708818636</v>
      </c>
      <c r="D108" s="885">
        <v>3780.6707779886146</v>
      </c>
      <c r="E108" s="886">
        <v>4304.1904761904761</v>
      </c>
      <c r="F108" s="887">
        <v>2389</v>
      </c>
      <c r="G108" s="898">
        <v>3448.5633802816901</v>
      </c>
      <c r="H108" s="884">
        <v>3802.3617021276596</v>
      </c>
      <c r="I108" s="886">
        <v>4332.0972222222226</v>
      </c>
      <c r="J108" s="887">
        <v>16559</v>
      </c>
      <c r="K108" s="898">
        <v>3438.8726415094338</v>
      </c>
      <c r="L108" s="884">
        <v>3776.4615384615386</v>
      </c>
      <c r="M108" s="884">
        <v>4301.57421875</v>
      </c>
    </row>
    <row r="109" spans="1:13" s="872" customFormat="1" ht="14.65" customHeight="1">
      <c r="A109" s="889" t="s">
        <v>71</v>
      </c>
      <c r="B109" s="890">
        <v>5496</v>
      </c>
      <c r="C109" s="891">
        <v>3310.4378881987577</v>
      </c>
      <c r="D109" s="892">
        <v>3647.1472303206997</v>
      </c>
      <c r="E109" s="893">
        <v>4124.979166666667</v>
      </c>
      <c r="F109" s="894">
        <v>715</v>
      </c>
      <c r="G109" s="895">
        <v>3396.59375</v>
      </c>
      <c r="H109" s="891">
        <v>3745.8703703703704</v>
      </c>
      <c r="I109" s="893">
        <v>4324.666666666667</v>
      </c>
      <c r="J109" s="894">
        <v>4781</v>
      </c>
      <c r="K109" s="895">
        <v>3300.5868055555557</v>
      </c>
      <c r="L109" s="891">
        <v>3638.9551495016613</v>
      </c>
      <c r="M109" s="891">
        <v>4093.5825242718447</v>
      </c>
    </row>
    <row r="110" spans="1:13" s="872" customFormat="1" ht="14.65" customHeight="1">
      <c r="A110" s="896" t="s">
        <v>72</v>
      </c>
      <c r="B110" s="897">
        <v>8139</v>
      </c>
      <c r="C110" s="884">
        <v>3073.529891304348</v>
      </c>
      <c r="D110" s="885">
        <v>3556.1944444444443</v>
      </c>
      <c r="E110" s="886">
        <v>4128.6069364161849</v>
      </c>
      <c r="F110" s="887">
        <v>1434</v>
      </c>
      <c r="G110" s="898">
        <v>2951.257575757576</v>
      </c>
      <c r="H110" s="885">
        <v>3425.5</v>
      </c>
      <c r="I110" s="886">
        <v>3891.6290322580644</v>
      </c>
      <c r="J110" s="887">
        <v>6705</v>
      </c>
      <c r="K110" s="898">
        <v>3101.6861313868612</v>
      </c>
      <c r="L110" s="885">
        <v>3596.3333333333335</v>
      </c>
      <c r="M110" s="884">
        <v>4168.0884955752208</v>
      </c>
    </row>
    <row r="111" spans="1:13" s="872" customFormat="1" ht="14.65" customHeight="1">
      <c r="A111" s="889" t="s">
        <v>73</v>
      </c>
      <c r="B111" s="890">
        <v>5814</v>
      </c>
      <c r="C111" s="891">
        <v>2998.8455882352941</v>
      </c>
      <c r="D111" s="892">
        <v>3454.3709677419356</v>
      </c>
      <c r="E111" s="893">
        <v>4030.9487179487178</v>
      </c>
      <c r="F111" s="894">
        <v>1075</v>
      </c>
      <c r="G111" s="895">
        <v>2919.0344827586205</v>
      </c>
      <c r="H111" s="891">
        <v>3345.03125</v>
      </c>
      <c r="I111" s="893">
        <v>3803.340909090909</v>
      </c>
      <c r="J111" s="894">
        <v>4739</v>
      </c>
      <c r="K111" s="895">
        <v>3013.5122950819673</v>
      </c>
      <c r="L111" s="891">
        <v>3487.6739130434785</v>
      </c>
      <c r="M111" s="891">
        <v>4088.8223684210525</v>
      </c>
    </row>
    <row r="112" spans="1:13" s="872" customFormat="1" ht="14.65" customHeight="1">
      <c r="A112" s="896" t="s">
        <v>74</v>
      </c>
      <c r="B112" s="897">
        <v>11508</v>
      </c>
      <c r="C112" s="884">
        <v>3136.2142857142858</v>
      </c>
      <c r="D112" s="885">
        <v>3560.6671309192202</v>
      </c>
      <c r="E112" s="886">
        <v>4035.2715736040609</v>
      </c>
      <c r="F112" s="887">
        <v>2870</v>
      </c>
      <c r="G112" s="898">
        <v>3153.5405405405404</v>
      </c>
      <c r="H112" s="884">
        <v>3590.3876404494381</v>
      </c>
      <c r="I112" s="886">
        <v>4092.3103448275861</v>
      </c>
      <c r="J112" s="887">
        <v>8638</v>
      </c>
      <c r="K112" s="898">
        <v>3130.0197740112994</v>
      </c>
      <c r="L112" s="884">
        <v>3550.8703703703704</v>
      </c>
      <c r="M112" s="884">
        <v>4011.1884057971015</v>
      </c>
    </row>
    <row r="113" spans="1:13" s="872" customFormat="1" ht="14.65" customHeight="1" thickBot="1">
      <c r="A113" s="889" t="s">
        <v>75</v>
      </c>
      <c r="B113" s="890">
        <v>6410</v>
      </c>
      <c r="C113" s="891">
        <v>3065.197802197802</v>
      </c>
      <c r="D113" s="892">
        <v>3490.3907103825136</v>
      </c>
      <c r="E113" s="893">
        <v>3991.2894736842104</v>
      </c>
      <c r="F113" s="894">
        <v>976</v>
      </c>
      <c r="G113" s="895">
        <v>3021.9285714285716</v>
      </c>
      <c r="H113" s="892">
        <v>3400.5</v>
      </c>
      <c r="I113" s="893">
        <v>3852.7727272727275</v>
      </c>
      <c r="J113" s="894">
        <v>5434</v>
      </c>
      <c r="K113" s="895">
        <v>3072.6283783783783</v>
      </c>
      <c r="L113" s="892">
        <v>3509.9155844155844</v>
      </c>
      <c r="M113" s="891">
        <v>4020.2368421052633</v>
      </c>
    </row>
    <row r="114" spans="1:13" s="872" customFormat="1" ht="14.65" customHeight="1">
      <c r="A114" s="900" t="s">
        <v>78</v>
      </c>
      <c r="B114" s="901">
        <v>349895</v>
      </c>
      <c r="C114" s="902">
        <v>3221.5914958238423</v>
      </c>
      <c r="D114" s="903">
        <v>3654.8686022284628</v>
      </c>
      <c r="E114" s="904">
        <v>4174.9570510323338</v>
      </c>
      <c r="F114" s="905">
        <v>48863</v>
      </c>
      <c r="G114" s="905">
        <v>3215.984665936473</v>
      </c>
      <c r="H114" s="906">
        <v>3660.39652870494</v>
      </c>
      <c r="I114" s="907">
        <v>4172.8779683377306</v>
      </c>
      <c r="J114" s="905">
        <v>301032</v>
      </c>
      <c r="K114" s="905">
        <v>3222.494005641749</v>
      </c>
      <c r="L114" s="906">
        <v>3654.0006812703073</v>
      </c>
      <c r="M114" s="908">
        <v>4175.3171846435098</v>
      </c>
    </row>
    <row r="115" spans="1:13" s="872" customFormat="1" ht="14.65" customHeight="1">
      <c r="A115" s="1045" t="s">
        <v>431</v>
      </c>
      <c r="B115" s="1045"/>
      <c r="C115" s="1045"/>
      <c r="D115" s="1045"/>
      <c r="E115" s="1045"/>
      <c r="F115" s="1045"/>
      <c r="G115" s="1045"/>
      <c r="H115" s="1045"/>
      <c r="I115" s="1045"/>
      <c r="J115" s="1045"/>
      <c r="K115" s="1045"/>
      <c r="L115" s="1045"/>
      <c r="M115" s="1045"/>
    </row>
    <row r="116" spans="1:13" s="872" customFormat="1" ht="14.65" customHeight="1">
      <c r="A116" s="1045" t="s">
        <v>420</v>
      </c>
      <c r="B116" s="1045"/>
      <c r="C116" s="1045"/>
      <c r="D116" s="1045"/>
      <c r="E116" s="1045"/>
      <c r="F116" s="1045"/>
      <c r="G116" s="1045"/>
      <c r="H116" s="1045"/>
      <c r="I116" s="1045"/>
      <c r="J116" s="1045"/>
      <c r="K116" s="1045"/>
      <c r="L116" s="1045"/>
      <c r="M116" s="1045"/>
    </row>
    <row r="117" spans="1:13" s="872" customFormat="1" ht="14.65" customHeight="1">
      <c r="A117" s="1045" t="s">
        <v>387</v>
      </c>
      <c r="B117" s="1045"/>
      <c r="C117" s="1045"/>
      <c r="D117" s="1045"/>
      <c r="E117" s="1045"/>
      <c r="F117" s="1045"/>
      <c r="G117" s="1045"/>
      <c r="H117" s="1045"/>
      <c r="I117" s="1045"/>
      <c r="J117" s="1045"/>
      <c r="K117" s="1045"/>
      <c r="L117" s="1045"/>
      <c r="M117" s="1045"/>
    </row>
    <row r="118" spans="1:13" s="872" customFormat="1" ht="14.5"/>
    <row r="119" spans="1:13" s="872" customFormat="1" ht="24" customHeight="1">
      <c r="A119" s="1046">
        <v>2021</v>
      </c>
      <c r="B119" s="1046"/>
      <c r="C119" s="1046"/>
      <c r="D119" s="1046"/>
      <c r="E119" s="1046"/>
      <c r="F119" s="1046"/>
      <c r="G119" s="1046"/>
      <c r="H119" s="1046"/>
      <c r="I119" s="1046"/>
      <c r="J119" s="1046"/>
      <c r="K119" s="1046"/>
      <c r="L119" s="1046"/>
      <c r="M119" s="1046"/>
    </row>
    <row r="120" spans="1:13" s="872" customFormat="1" ht="14.5">
      <c r="A120" s="910"/>
      <c r="C120" s="911"/>
      <c r="E120" s="911"/>
      <c r="H120" s="911"/>
      <c r="J120" s="911"/>
    </row>
    <row r="121" spans="1:13" s="872" customFormat="1" ht="29.25" customHeight="1">
      <c r="A121" s="1047" t="s">
        <v>435</v>
      </c>
      <c r="B121" s="1047"/>
      <c r="C121" s="1047"/>
      <c r="D121" s="1047"/>
      <c r="E121" s="1047"/>
      <c r="F121" s="1047"/>
      <c r="G121" s="1047"/>
      <c r="H121" s="1047"/>
      <c r="I121" s="1047"/>
      <c r="J121" s="1047"/>
      <c r="K121" s="1047"/>
      <c r="L121" s="1047"/>
      <c r="M121" s="1047"/>
    </row>
    <row r="122" spans="1:13" s="872" customFormat="1" ht="15" customHeight="1">
      <c r="A122" s="1048" t="s">
        <v>57</v>
      </c>
      <c r="B122" s="1051" t="s">
        <v>378</v>
      </c>
      <c r="C122" s="1052"/>
      <c r="D122" s="1052"/>
      <c r="E122" s="1052"/>
      <c r="F122" s="1052"/>
      <c r="G122" s="1052"/>
      <c r="H122" s="1052"/>
      <c r="I122" s="1052"/>
      <c r="J122" s="1052"/>
      <c r="K122" s="1052"/>
      <c r="L122" s="1052"/>
      <c r="M122" s="1053"/>
    </row>
    <row r="123" spans="1:13" s="872" customFormat="1" ht="15" customHeight="1">
      <c r="A123" s="1049"/>
      <c r="B123" s="1051" t="s">
        <v>58</v>
      </c>
      <c r="C123" s="1052"/>
      <c r="D123" s="1052"/>
      <c r="E123" s="1054"/>
      <c r="F123" s="1051" t="s">
        <v>379</v>
      </c>
      <c r="G123" s="1052"/>
      <c r="H123" s="1052"/>
      <c r="I123" s="1054"/>
      <c r="J123" s="1051" t="s">
        <v>380</v>
      </c>
      <c r="K123" s="1052"/>
      <c r="L123" s="1052"/>
      <c r="M123" s="1053"/>
    </row>
    <row r="124" spans="1:13" s="872" customFormat="1" ht="14.5">
      <c r="A124" s="1049"/>
      <c r="B124" s="1055" t="s">
        <v>58</v>
      </c>
      <c r="C124" s="1057" t="s">
        <v>96</v>
      </c>
      <c r="D124" s="1058"/>
      <c r="E124" s="1059"/>
      <c r="F124" s="1060" t="s">
        <v>58</v>
      </c>
      <c r="G124" s="1057" t="s">
        <v>96</v>
      </c>
      <c r="H124" s="1058"/>
      <c r="I124" s="1059"/>
      <c r="J124" s="1060" t="s">
        <v>58</v>
      </c>
      <c r="K124" s="1057" t="s">
        <v>96</v>
      </c>
      <c r="L124" s="1058"/>
      <c r="M124" s="1061"/>
    </row>
    <row r="125" spans="1:13" s="872" customFormat="1" ht="61.15" customHeight="1">
      <c r="A125" s="1049"/>
      <c r="B125" s="1056"/>
      <c r="C125" s="873" t="s">
        <v>381</v>
      </c>
      <c r="D125" s="874" t="s">
        <v>382</v>
      </c>
      <c r="E125" s="875" t="s">
        <v>383</v>
      </c>
      <c r="F125" s="1056"/>
      <c r="G125" s="876" t="s">
        <v>381</v>
      </c>
      <c r="H125" s="877" t="s">
        <v>382</v>
      </c>
      <c r="I125" s="878" t="s">
        <v>383</v>
      </c>
      <c r="J125" s="1056"/>
      <c r="K125" s="873" t="s">
        <v>381</v>
      </c>
      <c r="L125" s="877" t="s">
        <v>382</v>
      </c>
      <c r="M125" s="879" t="s">
        <v>383</v>
      </c>
    </row>
    <row r="126" spans="1:13" s="872" customFormat="1" ht="16.149999999999999" customHeight="1" thickBot="1">
      <c r="A126" s="1050"/>
      <c r="B126" s="880" t="s">
        <v>59</v>
      </c>
      <c r="C126" s="1062" t="s">
        <v>384</v>
      </c>
      <c r="D126" s="1062"/>
      <c r="E126" s="1063"/>
      <c r="F126" s="881" t="s">
        <v>59</v>
      </c>
      <c r="G126" s="1064" t="s">
        <v>384</v>
      </c>
      <c r="H126" s="1065"/>
      <c r="I126" s="1066"/>
      <c r="J126" s="881" t="s">
        <v>59</v>
      </c>
      <c r="K126" s="1067" t="s">
        <v>384</v>
      </c>
      <c r="L126" s="1062"/>
      <c r="M126" s="1068"/>
    </row>
    <row r="127" spans="1:13" s="872" customFormat="1" ht="14.65" customHeight="1">
      <c r="A127" s="882" t="s">
        <v>60</v>
      </c>
      <c r="B127" s="912">
        <v>54220</v>
      </c>
      <c r="C127" s="888">
        <v>3273.2330374128092</v>
      </c>
      <c r="D127" s="885">
        <v>3599.03125</v>
      </c>
      <c r="E127" s="886">
        <v>4058.3909612625539</v>
      </c>
      <c r="F127" s="887">
        <v>5365</v>
      </c>
      <c r="G127" s="888">
        <v>3272.4907407407409</v>
      </c>
      <c r="H127" s="884">
        <v>3599.0483870967741</v>
      </c>
      <c r="I127" s="886">
        <v>4071.4722222222222</v>
      </c>
      <c r="J127" s="883">
        <v>48855</v>
      </c>
      <c r="K127" s="913">
        <v>3273.3180212014136</v>
      </c>
      <c r="L127" s="884">
        <v>3599.0294117647059</v>
      </c>
      <c r="M127" s="884">
        <v>4056.4514003294894</v>
      </c>
    </row>
    <row r="128" spans="1:13" s="872" customFormat="1" ht="14.65" customHeight="1">
      <c r="A128" s="889" t="s">
        <v>61</v>
      </c>
      <c r="B128" s="894">
        <v>50704</v>
      </c>
      <c r="C128" s="895">
        <v>3026.1869275603663</v>
      </c>
      <c r="D128" s="892">
        <v>3478.483138780804</v>
      </c>
      <c r="E128" s="893">
        <v>4020.4233716475096</v>
      </c>
      <c r="F128" s="894">
        <v>4913</v>
      </c>
      <c r="G128" s="895">
        <v>3042.2056074766356</v>
      </c>
      <c r="H128" s="891">
        <v>3552.6812080536911</v>
      </c>
      <c r="I128" s="893">
        <v>4136.4375</v>
      </c>
      <c r="J128" s="890">
        <v>45791</v>
      </c>
      <c r="K128" s="891">
        <v>3024.6202010968923</v>
      </c>
      <c r="L128" s="891">
        <v>3471.6984069514842</v>
      </c>
      <c r="M128" s="891">
        <v>4008.1716738197424</v>
      </c>
    </row>
    <row r="129" spans="1:13" s="872" customFormat="1" ht="14.65" customHeight="1">
      <c r="A129" s="896" t="s">
        <v>62</v>
      </c>
      <c r="B129" s="887">
        <v>22899</v>
      </c>
      <c r="C129" s="898">
        <v>3040.2554347826085</v>
      </c>
      <c r="D129" s="885">
        <v>3541.0465949820787</v>
      </c>
      <c r="E129" s="886">
        <v>4094.9102112676055</v>
      </c>
      <c r="F129" s="887">
        <v>4191</v>
      </c>
      <c r="G129" s="898">
        <v>3028.3273809523807</v>
      </c>
      <c r="H129" s="885">
        <v>3487.2391304347825</v>
      </c>
      <c r="I129" s="886">
        <v>3885.5215517241381</v>
      </c>
      <c r="J129" s="897">
        <v>18708</v>
      </c>
      <c r="K129" s="884">
        <v>3042.9202127659573</v>
      </c>
      <c r="L129" s="885">
        <v>3553.9042553191489</v>
      </c>
      <c r="M129" s="884">
        <v>4168.6481481481478</v>
      </c>
    </row>
    <row r="130" spans="1:13" s="872" customFormat="1" ht="14.65" customHeight="1">
      <c r="A130" s="889" t="s">
        <v>63</v>
      </c>
      <c r="B130" s="894">
        <v>6954</v>
      </c>
      <c r="C130" s="895">
        <v>2879.2337662337663</v>
      </c>
      <c r="D130" s="892">
        <v>3311.4042553191489</v>
      </c>
      <c r="E130" s="893">
        <v>3893.5412371134021</v>
      </c>
      <c r="F130" s="894">
        <v>1527</v>
      </c>
      <c r="G130" s="895">
        <v>2807.8717948717949</v>
      </c>
      <c r="H130" s="891">
        <v>3239.0135135135133</v>
      </c>
      <c r="I130" s="893">
        <v>3680.8571428571427</v>
      </c>
      <c r="J130" s="890">
        <v>5427</v>
      </c>
      <c r="K130" s="891">
        <v>2903.0442477876104</v>
      </c>
      <c r="L130" s="891">
        <v>3342.3560606060605</v>
      </c>
      <c r="M130" s="891">
        <v>3943.5309734513276</v>
      </c>
    </row>
    <row r="131" spans="1:13" s="872" customFormat="1" ht="14.65" customHeight="1">
      <c r="A131" s="896" t="s">
        <v>64</v>
      </c>
      <c r="B131" s="887">
        <v>2701</v>
      </c>
      <c r="C131" s="898">
        <v>3069.3559322033898</v>
      </c>
      <c r="D131" s="885">
        <v>3518.3921568627452</v>
      </c>
      <c r="E131" s="886">
        <v>3990.4509803921569</v>
      </c>
      <c r="F131" s="887">
        <v>528</v>
      </c>
      <c r="G131" s="898">
        <v>3100.5</v>
      </c>
      <c r="H131" s="885">
        <v>3578.7608695652175</v>
      </c>
      <c r="I131" s="886">
        <v>4056.75</v>
      </c>
      <c r="J131" s="897">
        <v>2173</v>
      </c>
      <c r="K131" s="884">
        <v>3060.554347826087</v>
      </c>
      <c r="L131" s="885">
        <v>3502.6341463414633</v>
      </c>
      <c r="M131" s="884">
        <v>3970.1875</v>
      </c>
    </row>
    <row r="132" spans="1:13" s="872" customFormat="1" ht="14.65" customHeight="1">
      <c r="A132" s="889" t="s">
        <v>65</v>
      </c>
      <c r="B132" s="894">
        <v>9054</v>
      </c>
      <c r="C132" s="895">
        <v>3008.997536945813</v>
      </c>
      <c r="D132" s="892">
        <v>3427.4975786924938</v>
      </c>
      <c r="E132" s="893">
        <v>3977.2578125</v>
      </c>
      <c r="F132" s="894">
        <v>1732</v>
      </c>
      <c r="G132" s="895">
        <v>3103.4411764705883</v>
      </c>
      <c r="H132" s="891">
        <v>3508.8333333333335</v>
      </c>
      <c r="I132" s="893">
        <v>4018.9210526315787</v>
      </c>
      <c r="J132" s="890">
        <v>7322</v>
      </c>
      <c r="K132" s="891">
        <v>2976.4328358208954</v>
      </c>
      <c r="L132" s="891">
        <v>3413.2272727272725</v>
      </c>
      <c r="M132" s="891">
        <v>3960.1153846153848</v>
      </c>
    </row>
    <row r="133" spans="1:13" s="872" customFormat="1" ht="14.65" customHeight="1">
      <c r="A133" s="896" t="s">
        <v>66</v>
      </c>
      <c r="B133" s="887">
        <v>25825</v>
      </c>
      <c r="C133" s="898">
        <v>3247.3880753138073</v>
      </c>
      <c r="D133" s="885">
        <v>3640.4645390070923</v>
      </c>
      <c r="E133" s="886">
        <v>4237.8985801217041</v>
      </c>
      <c r="F133" s="887">
        <v>3812</v>
      </c>
      <c r="G133" s="898">
        <v>3329.0714285714284</v>
      </c>
      <c r="H133" s="884">
        <v>3683.3</v>
      </c>
      <c r="I133" s="886">
        <v>4236.3974358974356</v>
      </c>
      <c r="J133" s="897">
        <v>22013</v>
      </c>
      <c r="K133" s="884">
        <v>3231.4715346534654</v>
      </c>
      <c r="L133" s="884">
        <v>3631.2659208261616</v>
      </c>
      <c r="M133" s="884">
        <v>4238.1807228915659</v>
      </c>
    </row>
    <row r="134" spans="1:13" s="872" customFormat="1" ht="14.65" customHeight="1">
      <c r="A134" s="889" t="s">
        <v>67</v>
      </c>
      <c r="B134" s="894">
        <v>5122</v>
      </c>
      <c r="C134" s="895">
        <v>2762.5614035087719</v>
      </c>
      <c r="D134" s="892">
        <v>3182.812925170068</v>
      </c>
      <c r="E134" s="893">
        <v>3654.6666666666665</v>
      </c>
      <c r="F134" s="894">
        <v>876</v>
      </c>
      <c r="G134" s="895">
        <v>2790.5</v>
      </c>
      <c r="H134" s="891">
        <v>3156.9102564102564</v>
      </c>
      <c r="I134" s="893">
        <v>3560.5</v>
      </c>
      <c r="J134" s="890">
        <v>4246</v>
      </c>
      <c r="K134" s="891">
        <v>2756.6170212765956</v>
      </c>
      <c r="L134" s="891">
        <v>3192.1666666666665</v>
      </c>
      <c r="M134" s="891">
        <v>3673.5198019801978</v>
      </c>
    </row>
    <row r="135" spans="1:13" s="872" customFormat="1" ht="14.65" customHeight="1">
      <c r="A135" s="896" t="s">
        <v>68</v>
      </c>
      <c r="B135" s="887">
        <v>22329</v>
      </c>
      <c r="C135" s="898">
        <v>3110.2522522522522</v>
      </c>
      <c r="D135" s="885">
        <v>3487.9352331606219</v>
      </c>
      <c r="E135" s="886">
        <v>4021.7667785234898</v>
      </c>
      <c r="F135" s="887">
        <v>3612</v>
      </c>
      <c r="G135" s="898">
        <v>3104.2974683544303</v>
      </c>
      <c r="H135" s="884">
        <v>3533.4787234042551</v>
      </c>
      <c r="I135" s="886">
        <v>4140.1226415094343</v>
      </c>
      <c r="J135" s="897">
        <v>18717</v>
      </c>
      <c r="K135" s="884">
        <v>3111.2405462184875</v>
      </c>
      <c r="L135" s="884">
        <v>3481.9329268292681</v>
      </c>
      <c r="M135" s="884">
        <v>3998.6285310734465</v>
      </c>
    </row>
    <row r="136" spans="1:13" s="872" customFormat="1" ht="14.65" customHeight="1">
      <c r="A136" s="889" t="s">
        <v>69</v>
      </c>
      <c r="B136" s="894">
        <v>87788</v>
      </c>
      <c r="C136" s="895">
        <v>3154.876996805112</v>
      </c>
      <c r="D136" s="892">
        <v>3544.3732815301855</v>
      </c>
      <c r="E136" s="893">
        <v>4087.5994940978076</v>
      </c>
      <c r="F136" s="894">
        <v>10849</v>
      </c>
      <c r="G136" s="895">
        <v>3181.6126373626375</v>
      </c>
      <c r="H136" s="891">
        <v>3578.502450980392</v>
      </c>
      <c r="I136" s="893">
        <v>4182.3251533742332</v>
      </c>
      <c r="J136" s="890">
        <v>76939</v>
      </c>
      <c r="K136" s="891">
        <v>3151.3586406362979</v>
      </c>
      <c r="L136" s="891">
        <v>3539.7580753701213</v>
      </c>
      <c r="M136" s="891">
        <v>4072.7507331378301</v>
      </c>
    </row>
    <row r="137" spans="1:13" s="872" customFormat="1" ht="14.65" customHeight="1">
      <c r="A137" s="896" t="s">
        <v>70</v>
      </c>
      <c r="B137" s="887">
        <v>18548</v>
      </c>
      <c r="C137" s="898">
        <v>3341.0339805825242</v>
      </c>
      <c r="D137" s="885">
        <v>3653.5674846625766</v>
      </c>
      <c r="E137" s="886">
        <v>4204.2259615384619</v>
      </c>
      <c r="F137" s="887">
        <v>2273</v>
      </c>
      <c r="G137" s="898">
        <v>3345.9009433962265</v>
      </c>
      <c r="H137" s="884">
        <v>3670.0783132530119</v>
      </c>
      <c r="I137" s="886">
        <v>4244.25</v>
      </c>
      <c r="J137" s="897">
        <v>16275</v>
      </c>
      <c r="K137" s="884">
        <v>3340.315459610028</v>
      </c>
      <c r="L137" s="884">
        <v>3651.695355191257</v>
      </c>
      <c r="M137" s="884">
        <v>4199.484098939929</v>
      </c>
    </row>
    <row r="138" spans="1:13" s="872" customFormat="1" ht="14.65" customHeight="1">
      <c r="A138" s="889" t="s">
        <v>71</v>
      </c>
      <c r="B138" s="894">
        <v>5231</v>
      </c>
      <c r="C138" s="895">
        <v>3227.2463235294117</v>
      </c>
      <c r="D138" s="892">
        <v>3573.7608695652175</v>
      </c>
      <c r="E138" s="893">
        <v>4044.5548780487807</v>
      </c>
      <c r="F138" s="894">
        <v>655</v>
      </c>
      <c r="G138" s="895">
        <v>3384.4285714285716</v>
      </c>
      <c r="H138" s="891">
        <v>3736.0263157894738</v>
      </c>
      <c r="I138" s="893">
        <v>4269.25</v>
      </c>
      <c r="J138" s="890">
        <v>4576</v>
      </c>
      <c r="K138" s="891">
        <v>3211.155737704918</v>
      </c>
      <c r="L138" s="891">
        <v>3561.7211221122111</v>
      </c>
      <c r="M138" s="891">
        <v>4000.0689655172414</v>
      </c>
    </row>
    <row r="139" spans="1:13" s="872" customFormat="1" ht="14.65" customHeight="1">
      <c r="A139" s="896" t="s">
        <v>72</v>
      </c>
      <c r="B139" s="887">
        <v>8367</v>
      </c>
      <c r="C139" s="898">
        <v>2962.4260204081634</v>
      </c>
      <c r="D139" s="885">
        <v>3427.6990740740739</v>
      </c>
      <c r="E139" s="886">
        <v>4006.4253246753246</v>
      </c>
      <c r="F139" s="887">
        <v>1405</v>
      </c>
      <c r="G139" s="898">
        <v>2828.8536585365855</v>
      </c>
      <c r="H139" s="885">
        <v>3267.8076923076924</v>
      </c>
      <c r="I139" s="886">
        <v>3712.1379310344828</v>
      </c>
      <c r="J139" s="897">
        <v>6962</v>
      </c>
      <c r="K139" s="884">
        <v>2994.1688311688313</v>
      </c>
      <c r="L139" s="885">
        <v>3469.2134502923977</v>
      </c>
      <c r="M139" s="884">
        <v>4052.1666666666665</v>
      </c>
    </row>
    <row r="140" spans="1:13" s="872" customFormat="1" ht="14.65" customHeight="1">
      <c r="A140" s="889" t="s">
        <v>73</v>
      </c>
      <c r="B140" s="894">
        <v>5887</v>
      </c>
      <c r="C140" s="895">
        <v>2885.1074380165287</v>
      </c>
      <c r="D140" s="892">
        <v>3310.7134146341464</v>
      </c>
      <c r="E140" s="893">
        <v>3886.5677083333335</v>
      </c>
      <c r="F140" s="894">
        <v>1040</v>
      </c>
      <c r="G140" s="895">
        <v>2769.7307692307691</v>
      </c>
      <c r="H140" s="891">
        <v>3208.6395348837209</v>
      </c>
      <c r="I140" s="893">
        <v>3657.6428571428573</v>
      </c>
      <c r="J140" s="890">
        <v>4847</v>
      </c>
      <c r="K140" s="891">
        <v>2912.770642201835</v>
      </c>
      <c r="L140" s="891">
        <v>3339.5384615384614</v>
      </c>
      <c r="M140" s="891">
        <v>3946.3333333333335</v>
      </c>
    </row>
    <row r="141" spans="1:13" s="872" customFormat="1" ht="14.65" customHeight="1">
      <c r="A141" s="896" t="s">
        <v>74</v>
      </c>
      <c r="B141" s="887">
        <v>11368</v>
      </c>
      <c r="C141" s="898">
        <v>2990.2388059701493</v>
      </c>
      <c r="D141" s="885">
        <v>3423.3323699421967</v>
      </c>
      <c r="E141" s="886">
        <v>3904.2735849056603</v>
      </c>
      <c r="F141" s="887">
        <v>2801</v>
      </c>
      <c r="G141" s="898">
        <v>3018.4276315789475</v>
      </c>
      <c r="H141" s="884">
        <v>3453.2439024390242</v>
      </c>
      <c r="I141" s="886">
        <v>3966.125</v>
      </c>
      <c r="J141" s="897">
        <v>8567</v>
      </c>
      <c r="K141" s="884">
        <v>2979.4102564102564</v>
      </c>
      <c r="L141" s="884">
        <v>3415.2435897435898</v>
      </c>
      <c r="M141" s="884">
        <v>3879.9384057971015</v>
      </c>
    </row>
    <row r="142" spans="1:13" s="872" customFormat="1" ht="14.65" customHeight="1" thickBot="1">
      <c r="A142" s="889" t="s">
        <v>75</v>
      </c>
      <c r="B142" s="894">
        <v>6424</v>
      </c>
      <c r="C142" s="895">
        <v>2926.6494252873563</v>
      </c>
      <c r="D142" s="892">
        <v>3359.6145833333335</v>
      </c>
      <c r="E142" s="893">
        <v>3848.9126984126983</v>
      </c>
      <c r="F142" s="894">
        <v>951</v>
      </c>
      <c r="G142" s="895">
        <v>2876.8392857142858</v>
      </c>
      <c r="H142" s="892">
        <v>3254.0714285714284</v>
      </c>
      <c r="I142" s="893">
        <v>3666.9772727272725</v>
      </c>
      <c r="J142" s="890">
        <v>5473</v>
      </c>
      <c r="K142" s="891">
        <v>2936.6979166666665</v>
      </c>
      <c r="L142" s="892">
        <v>3378.3963414634145</v>
      </c>
      <c r="M142" s="891">
        <v>3880.875</v>
      </c>
    </row>
    <row r="143" spans="1:13" s="872" customFormat="1" ht="14.65" customHeight="1">
      <c r="A143" s="900" t="s">
        <v>78</v>
      </c>
      <c r="B143" s="905">
        <v>343421</v>
      </c>
      <c r="C143" s="914">
        <v>3112.9684624517663</v>
      </c>
      <c r="D143" s="903">
        <v>3531.9974070872945</v>
      </c>
      <c r="E143" s="904">
        <v>4055.7017961480201</v>
      </c>
      <c r="F143" s="905">
        <v>46530</v>
      </c>
      <c r="G143" s="905">
        <v>3097.7251585623681</v>
      </c>
      <c r="H143" s="906">
        <v>3535.248641304348</v>
      </c>
      <c r="I143" s="907">
        <v>4051.5461760461762</v>
      </c>
      <c r="J143" s="901">
        <v>296891</v>
      </c>
      <c r="K143" s="915">
        <v>3115.5099618849617</v>
      </c>
      <c r="L143" s="906">
        <v>3531.5234699940584</v>
      </c>
      <c r="M143" s="908">
        <v>4056.4349541751526</v>
      </c>
    </row>
    <row r="144" spans="1:13" s="872" customFormat="1" ht="14.65" customHeight="1">
      <c r="A144" s="1044" t="s">
        <v>431</v>
      </c>
      <c r="B144" s="1044"/>
      <c r="C144" s="1044"/>
      <c r="D144" s="1044"/>
      <c r="E144" s="1044"/>
      <c r="F144" s="1044"/>
      <c r="G144" s="1044"/>
      <c r="H144" s="1044"/>
      <c r="I144" s="1044"/>
      <c r="J144" s="1044"/>
      <c r="K144" s="1044"/>
      <c r="L144" s="1044"/>
      <c r="M144" s="1044"/>
    </row>
    <row r="145" spans="1:13" s="872" customFormat="1" ht="14.65" customHeight="1">
      <c r="A145" s="1045" t="s">
        <v>420</v>
      </c>
      <c r="B145" s="1045"/>
      <c r="C145" s="1045"/>
      <c r="D145" s="1045"/>
      <c r="E145" s="1045"/>
      <c r="F145" s="1045"/>
      <c r="G145" s="1045"/>
      <c r="H145" s="1045"/>
      <c r="I145" s="1045"/>
      <c r="J145" s="1045"/>
      <c r="K145" s="1045"/>
      <c r="L145" s="1045"/>
      <c r="M145" s="1045"/>
    </row>
    <row r="146" spans="1:13" s="872" customFormat="1" ht="14.65" customHeight="1">
      <c r="A146" s="1045" t="s">
        <v>387</v>
      </c>
      <c r="B146" s="1045"/>
      <c r="C146" s="1045"/>
      <c r="D146" s="1045"/>
      <c r="E146" s="1045"/>
      <c r="F146" s="1045"/>
      <c r="G146" s="1045"/>
      <c r="H146" s="1045"/>
      <c r="I146" s="1045"/>
      <c r="J146" s="1045"/>
      <c r="K146" s="1045"/>
      <c r="L146" s="1045"/>
      <c r="M146" s="1045"/>
    </row>
    <row r="147" spans="1:13" s="872" customFormat="1" ht="14.5"/>
    <row r="148" spans="1:13" s="872" customFormat="1" ht="24" customHeight="1">
      <c r="A148" s="1046">
        <v>2020</v>
      </c>
      <c r="B148" s="1046"/>
      <c r="C148" s="1046"/>
      <c r="D148" s="1046"/>
      <c r="E148" s="1046"/>
      <c r="F148" s="1046"/>
      <c r="G148" s="1046"/>
      <c r="H148" s="1046"/>
      <c r="I148" s="1046"/>
      <c r="J148" s="1046"/>
      <c r="K148" s="1046"/>
      <c r="L148" s="1046"/>
      <c r="M148" s="1046"/>
    </row>
    <row r="149" spans="1:13" s="872" customFormat="1" ht="14.5">
      <c r="A149" s="910"/>
      <c r="C149" s="911"/>
      <c r="E149" s="911"/>
      <c r="H149" s="911"/>
      <c r="J149" s="911"/>
    </row>
    <row r="150" spans="1:13" s="872" customFormat="1" ht="29.25" customHeight="1">
      <c r="A150" s="1047" t="s">
        <v>436</v>
      </c>
      <c r="B150" s="1047"/>
      <c r="C150" s="1047"/>
      <c r="D150" s="1047"/>
      <c r="E150" s="1047"/>
      <c r="F150" s="1047"/>
      <c r="G150" s="1047"/>
      <c r="H150" s="1047"/>
      <c r="I150" s="1047"/>
      <c r="J150" s="1047"/>
      <c r="K150" s="1047"/>
      <c r="L150" s="1047"/>
      <c r="M150" s="1047"/>
    </row>
    <row r="151" spans="1:13" s="872" customFormat="1" ht="15" customHeight="1">
      <c r="A151" s="1048" t="s">
        <v>57</v>
      </c>
      <c r="B151" s="1051" t="s">
        <v>378</v>
      </c>
      <c r="C151" s="1052"/>
      <c r="D151" s="1052"/>
      <c r="E151" s="1052"/>
      <c r="F151" s="1052"/>
      <c r="G151" s="1052"/>
      <c r="H151" s="1052"/>
      <c r="I151" s="1052"/>
      <c r="J151" s="1052"/>
      <c r="K151" s="1052"/>
      <c r="L151" s="1052"/>
      <c r="M151" s="1053"/>
    </row>
    <row r="152" spans="1:13" s="872" customFormat="1" ht="14.5">
      <c r="A152" s="1049"/>
      <c r="B152" s="1051" t="s">
        <v>58</v>
      </c>
      <c r="C152" s="1052"/>
      <c r="D152" s="1052"/>
      <c r="E152" s="1054"/>
      <c r="F152" s="1051" t="s">
        <v>379</v>
      </c>
      <c r="G152" s="1052"/>
      <c r="H152" s="1052"/>
      <c r="I152" s="1054"/>
      <c r="J152" s="1051" t="s">
        <v>380</v>
      </c>
      <c r="K152" s="1052"/>
      <c r="L152" s="1052"/>
      <c r="M152" s="1053"/>
    </row>
    <row r="153" spans="1:13" s="872" customFormat="1" ht="14.5">
      <c r="A153" s="1049"/>
      <c r="B153" s="1055" t="s">
        <v>58</v>
      </c>
      <c r="C153" s="1057" t="s">
        <v>96</v>
      </c>
      <c r="D153" s="1058"/>
      <c r="E153" s="1059"/>
      <c r="F153" s="1060" t="s">
        <v>58</v>
      </c>
      <c r="G153" s="1057" t="s">
        <v>96</v>
      </c>
      <c r="H153" s="1058"/>
      <c r="I153" s="1059"/>
      <c r="J153" s="1060" t="s">
        <v>58</v>
      </c>
      <c r="K153" s="1057" t="s">
        <v>96</v>
      </c>
      <c r="L153" s="1058"/>
      <c r="M153" s="1061"/>
    </row>
    <row r="154" spans="1:13" s="872" customFormat="1" ht="61.15" customHeight="1">
      <c r="A154" s="1049"/>
      <c r="B154" s="1056"/>
      <c r="C154" s="873" t="s">
        <v>381</v>
      </c>
      <c r="D154" s="874" t="s">
        <v>382</v>
      </c>
      <c r="E154" s="875" t="s">
        <v>383</v>
      </c>
      <c r="F154" s="1056"/>
      <c r="G154" s="876" t="s">
        <v>381</v>
      </c>
      <c r="H154" s="877" t="s">
        <v>382</v>
      </c>
      <c r="I154" s="878" t="s">
        <v>383</v>
      </c>
      <c r="J154" s="1056"/>
      <c r="K154" s="873" t="s">
        <v>381</v>
      </c>
      <c r="L154" s="877" t="s">
        <v>382</v>
      </c>
      <c r="M154" s="879" t="s">
        <v>383</v>
      </c>
    </row>
    <row r="155" spans="1:13" s="872" customFormat="1" ht="16.149999999999999" customHeight="1" thickBot="1">
      <c r="A155" s="1050"/>
      <c r="B155" s="880" t="s">
        <v>59</v>
      </c>
      <c r="C155" s="1062" t="s">
        <v>384</v>
      </c>
      <c r="D155" s="1062"/>
      <c r="E155" s="1063"/>
      <c r="F155" s="881" t="s">
        <v>59</v>
      </c>
      <c r="G155" s="1064" t="s">
        <v>384</v>
      </c>
      <c r="H155" s="1065"/>
      <c r="I155" s="1066"/>
      <c r="J155" s="881" t="s">
        <v>59</v>
      </c>
      <c r="K155" s="1067" t="s">
        <v>384</v>
      </c>
      <c r="L155" s="1062"/>
      <c r="M155" s="1068"/>
    </row>
    <row r="156" spans="1:13" s="872" customFormat="1" ht="14.65" customHeight="1">
      <c r="A156" s="882" t="s">
        <v>60</v>
      </c>
      <c r="B156" s="883">
        <v>53258</v>
      </c>
      <c r="C156" s="884">
        <v>3216.4311740890689</v>
      </c>
      <c r="D156" s="885">
        <v>3533.656779661017</v>
      </c>
      <c r="E156" s="886">
        <v>3997.6472392638038</v>
      </c>
      <c r="F156" s="883">
        <v>5018</v>
      </c>
      <c r="G156" s="884">
        <v>3194.095041322314</v>
      </c>
      <c r="H156" s="884">
        <v>3518.7989690721652</v>
      </c>
      <c r="I156" s="886">
        <v>3990.6898734177216</v>
      </c>
      <c r="J156" s="883">
        <v>48240</v>
      </c>
      <c r="K156" s="884">
        <v>3218.7915921288013</v>
      </c>
      <c r="L156" s="884">
        <v>3535.3583234946873</v>
      </c>
      <c r="M156" s="884">
        <v>3998.3940217391305</v>
      </c>
    </row>
    <row r="157" spans="1:13" s="872" customFormat="1" ht="14.65" customHeight="1">
      <c r="A157" s="889" t="s">
        <v>61</v>
      </c>
      <c r="B157" s="890">
        <v>50062</v>
      </c>
      <c r="C157" s="891">
        <v>2942.7611256544501</v>
      </c>
      <c r="D157" s="892">
        <v>3391.591532060695</v>
      </c>
      <c r="E157" s="893">
        <v>3925.8507653061224</v>
      </c>
      <c r="F157" s="890">
        <v>4665</v>
      </c>
      <c r="G157" s="891">
        <v>2935.9674796747968</v>
      </c>
      <c r="H157" s="891">
        <v>3446.6693548387098</v>
      </c>
      <c r="I157" s="893">
        <v>4024.6987179487178</v>
      </c>
      <c r="J157" s="890">
        <v>45397</v>
      </c>
      <c r="K157" s="891">
        <v>2943.3558718861209</v>
      </c>
      <c r="L157" s="891">
        <v>3387.8879810226672</v>
      </c>
      <c r="M157" s="891">
        <v>3914.294964028777</v>
      </c>
    </row>
    <row r="158" spans="1:13" s="872" customFormat="1" ht="14.65" customHeight="1">
      <c r="A158" s="896" t="s">
        <v>62</v>
      </c>
      <c r="B158" s="897">
        <v>22992</v>
      </c>
      <c r="C158" s="884">
        <v>2932.6951219512193</v>
      </c>
      <c r="D158" s="885">
        <v>3425.3287671232879</v>
      </c>
      <c r="E158" s="886">
        <v>3976.1613756613756</v>
      </c>
      <c r="F158" s="897">
        <v>4091</v>
      </c>
      <c r="G158" s="884">
        <v>2884.4488636363635</v>
      </c>
      <c r="H158" s="885">
        <v>3347.7689075630251</v>
      </c>
      <c r="I158" s="886">
        <v>3732.3370165745855</v>
      </c>
      <c r="J158" s="897">
        <v>18901</v>
      </c>
      <c r="K158" s="884">
        <v>2945.8804347826085</v>
      </c>
      <c r="L158" s="885">
        <v>3445.03125</v>
      </c>
      <c r="M158" s="884">
        <v>4052.9563318777291</v>
      </c>
    </row>
    <row r="159" spans="1:13" s="872" customFormat="1" ht="14.65" customHeight="1">
      <c r="A159" s="889" t="s">
        <v>63</v>
      </c>
      <c r="B159" s="890">
        <v>6889</v>
      </c>
      <c r="C159" s="891">
        <v>2757.7115384615386</v>
      </c>
      <c r="D159" s="892">
        <v>3210.5225225225226</v>
      </c>
      <c r="E159" s="893">
        <v>3783.8737864077671</v>
      </c>
      <c r="F159" s="890">
        <v>1496</v>
      </c>
      <c r="G159" s="891">
        <v>2658.8333333333335</v>
      </c>
      <c r="H159" s="891">
        <v>3068.681818181818</v>
      </c>
      <c r="I159" s="893">
        <v>3525.5</v>
      </c>
      <c r="J159" s="890">
        <v>5393</v>
      </c>
      <c r="K159" s="891">
        <v>2787.212598425197</v>
      </c>
      <c r="L159" s="891">
        <v>3248.3070175438597</v>
      </c>
      <c r="M159" s="891">
        <v>3865.2321428571427</v>
      </c>
    </row>
    <row r="160" spans="1:13" s="872" customFormat="1" ht="14.65" customHeight="1">
      <c r="A160" s="896" t="s">
        <v>64</v>
      </c>
      <c r="B160" s="897">
        <v>2657</v>
      </c>
      <c r="C160" s="884">
        <v>3009.2890625</v>
      </c>
      <c r="D160" s="885">
        <v>3437.7047244094488</v>
      </c>
      <c r="E160" s="886">
        <v>3880.663043478261</v>
      </c>
      <c r="F160" s="897">
        <v>502</v>
      </c>
      <c r="G160" s="884">
        <v>2971.3333333333335</v>
      </c>
      <c r="H160" s="885">
        <v>3504.7857142857142</v>
      </c>
      <c r="I160" s="886">
        <v>3963</v>
      </c>
      <c r="J160" s="897">
        <v>2155</v>
      </c>
      <c r="K160" s="884">
        <v>3014.6826923076924</v>
      </c>
      <c r="L160" s="885">
        <v>3429.2383177570096</v>
      </c>
      <c r="M160" s="884">
        <v>3860.2972972972975</v>
      </c>
    </row>
    <row r="161" spans="1:13" s="872" customFormat="1" ht="14.65" customHeight="1">
      <c r="A161" s="889" t="s">
        <v>65</v>
      </c>
      <c r="B161" s="890">
        <v>8702</v>
      </c>
      <c r="C161" s="891">
        <v>2940.5815217391305</v>
      </c>
      <c r="D161" s="892">
        <v>3360.5765306122448</v>
      </c>
      <c r="E161" s="893">
        <v>3884.9488188976379</v>
      </c>
      <c r="F161" s="890">
        <v>1658</v>
      </c>
      <c r="G161" s="891">
        <v>3010.0454545454545</v>
      </c>
      <c r="H161" s="891">
        <v>3397.2948717948716</v>
      </c>
      <c r="I161" s="893">
        <v>3902.9193548387098</v>
      </c>
      <c r="J161" s="890">
        <v>7044</v>
      </c>
      <c r="K161" s="891">
        <v>2924.2179487179487</v>
      </c>
      <c r="L161" s="891">
        <v>3351.4554140127389</v>
      </c>
      <c r="M161" s="891">
        <v>3880.2029702970299</v>
      </c>
    </row>
    <row r="162" spans="1:13" s="872" customFormat="1" ht="14.65" customHeight="1">
      <c r="A162" s="896" t="s">
        <v>66</v>
      </c>
      <c r="B162" s="897">
        <v>25042</v>
      </c>
      <c r="C162" s="884">
        <v>3181.4718969555033</v>
      </c>
      <c r="D162" s="885">
        <v>3570.2860962566847</v>
      </c>
      <c r="E162" s="886">
        <v>4173.7051282051279</v>
      </c>
      <c r="F162" s="897">
        <v>3618</v>
      </c>
      <c r="G162" s="884">
        <v>3233.9507042253522</v>
      </c>
      <c r="H162" s="884">
        <v>3592.8387096774195</v>
      </c>
      <c r="I162" s="886">
        <v>4149.0294117647063</v>
      </c>
      <c r="J162" s="897">
        <v>21424</v>
      </c>
      <c r="K162" s="884">
        <v>3171.5743801652893</v>
      </c>
      <c r="L162" s="884">
        <v>3565.8044871794873</v>
      </c>
      <c r="M162" s="884">
        <v>4177.4230769230771</v>
      </c>
    </row>
    <row r="163" spans="1:13" s="872" customFormat="1" ht="14.65" customHeight="1">
      <c r="A163" s="889" t="s">
        <v>67</v>
      </c>
      <c r="B163" s="890">
        <v>5137</v>
      </c>
      <c r="C163" s="891">
        <v>2576.716814159292</v>
      </c>
      <c r="D163" s="892">
        <v>2985.4184782608695</v>
      </c>
      <c r="E163" s="893">
        <v>3437.4755244755243</v>
      </c>
      <c r="F163" s="890">
        <v>865</v>
      </c>
      <c r="G163" s="891">
        <v>2619.25</v>
      </c>
      <c r="H163" s="891">
        <v>2961.7068965517242</v>
      </c>
      <c r="I163" s="893">
        <v>3408.3125</v>
      </c>
      <c r="J163" s="890">
        <v>4272</v>
      </c>
      <c r="K163" s="891">
        <v>2568.3217821782177</v>
      </c>
      <c r="L163" s="891">
        <v>2989.8548387096776</v>
      </c>
      <c r="M163" s="891">
        <v>3443.3571428571427</v>
      </c>
    </row>
    <row r="164" spans="1:13" s="872" customFormat="1" ht="14.65" customHeight="1">
      <c r="A164" s="896" t="s">
        <v>68</v>
      </c>
      <c r="B164" s="897">
        <v>21432</v>
      </c>
      <c r="C164" s="884">
        <v>3019.7152917505032</v>
      </c>
      <c r="D164" s="885">
        <v>3417.9768518518517</v>
      </c>
      <c r="E164" s="886">
        <v>3954.6666666666665</v>
      </c>
      <c r="F164" s="897">
        <v>3402</v>
      </c>
      <c r="G164" s="884">
        <v>3027.3518518518517</v>
      </c>
      <c r="H164" s="884">
        <v>3463.9146341463415</v>
      </c>
      <c r="I164" s="886">
        <v>4046.8541666666665</v>
      </c>
      <c r="J164" s="897">
        <v>18030</v>
      </c>
      <c r="K164" s="884">
        <v>3018.2283653846152</v>
      </c>
      <c r="L164" s="884">
        <v>3411.8245033112585</v>
      </c>
      <c r="M164" s="884">
        <v>3939.3408304498271</v>
      </c>
    </row>
    <row r="165" spans="1:13" s="872" customFormat="1" ht="14.65" customHeight="1">
      <c r="A165" s="889" t="s">
        <v>69</v>
      </c>
      <c r="B165" s="890">
        <v>85947</v>
      </c>
      <c r="C165" s="891">
        <v>3077.6143875567077</v>
      </c>
      <c r="D165" s="892">
        <v>3480.168721109399</v>
      </c>
      <c r="E165" s="893">
        <v>4024.6931918656055</v>
      </c>
      <c r="F165" s="890">
        <v>10212</v>
      </c>
      <c r="G165" s="891">
        <v>3083.2814569536422</v>
      </c>
      <c r="H165" s="891">
        <v>3507.4444444444443</v>
      </c>
      <c r="I165" s="893">
        <v>4150.5</v>
      </c>
      <c r="J165" s="890">
        <v>75735</v>
      </c>
      <c r="K165" s="891">
        <v>3076.9996408045977</v>
      </c>
      <c r="L165" s="891">
        <v>3476.9984498794352</v>
      </c>
      <c r="M165" s="891">
        <v>4006.8449848024316</v>
      </c>
    </row>
    <row r="166" spans="1:13" s="872" customFormat="1" ht="14.65" customHeight="1">
      <c r="A166" s="896" t="s">
        <v>70</v>
      </c>
      <c r="B166" s="897">
        <v>17952</v>
      </c>
      <c r="C166" s="884">
        <v>3292.0902140672783</v>
      </c>
      <c r="D166" s="885">
        <v>3600.907608695652</v>
      </c>
      <c r="E166" s="886">
        <v>4148.3618421052633</v>
      </c>
      <c r="F166" s="897">
        <v>2160</v>
      </c>
      <c r="G166" s="884">
        <v>3284.4743589743589</v>
      </c>
      <c r="H166" s="884">
        <v>3623.1666666666665</v>
      </c>
      <c r="I166" s="886">
        <v>4176.2142857142853</v>
      </c>
      <c r="J166" s="897">
        <v>15792</v>
      </c>
      <c r="K166" s="884">
        <v>3293.1215277777778</v>
      </c>
      <c r="L166" s="884">
        <v>3597.8584905660377</v>
      </c>
      <c r="M166" s="884">
        <v>4144.7804428044283</v>
      </c>
    </row>
    <row r="167" spans="1:13" s="872" customFormat="1" ht="14.65" customHeight="1">
      <c r="A167" s="889" t="s">
        <v>71</v>
      </c>
      <c r="B167" s="890">
        <v>5072</v>
      </c>
      <c r="C167" s="891">
        <v>3190.4159663865548</v>
      </c>
      <c r="D167" s="892">
        <v>3526.0223880597014</v>
      </c>
      <c r="E167" s="893">
        <v>4001.8157894736842</v>
      </c>
      <c r="F167" s="890">
        <v>620</v>
      </c>
      <c r="G167" s="891">
        <v>3242.1666666666665</v>
      </c>
      <c r="H167" s="891">
        <v>3641.6764705882351</v>
      </c>
      <c r="I167" s="893">
        <v>4214.7857142857147</v>
      </c>
      <c r="J167" s="890">
        <v>4452</v>
      </c>
      <c r="K167" s="891">
        <v>3183.9951456310678</v>
      </c>
      <c r="L167" s="891">
        <v>3519.127450980392</v>
      </c>
      <c r="M167" s="891">
        <v>3976.0102040816328</v>
      </c>
    </row>
    <row r="168" spans="1:13" s="872" customFormat="1" ht="14.65" customHeight="1">
      <c r="A168" s="896" t="s">
        <v>72</v>
      </c>
      <c r="B168" s="897">
        <v>8457</v>
      </c>
      <c r="C168" s="884">
        <v>2895.6308139534885</v>
      </c>
      <c r="D168" s="885">
        <v>3352.4841269841268</v>
      </c>
      <c r="E168" s="886">
        <v>3919.544117647059</v>
      </c>
      <c r="F168" s="897">
        <v>1325</v>
      </c>
      <c r="G168" s="884">
        <v>2730.2413793103447</v>
      </c>
      <c r="H168" s="885">
        <v>3180.0454545454545</v>
      </c>
      <c r="I168" s="886">
        <v>3625.962962962963</v>
      </c>
      <c r="J168" s="897">
        <v>7132</v>
      </c>
      <c r="K168" s="884">
        <v>2932.2307692307691</v>
      </c>
      <c r="L168" s="885">
        <v>3403.5516431924884</v>
      </c>
      <c r="M168" s="884">
        <v>3964.0964912280701</v>
      </c>
    </row>
    <row r="169" spans="1:13" s="872" customFormat="1" ht="14.65" customHeight="1">
      <c r="A169" s="889" t="s">
        <v>73</v>
      </c>
      <c r="B169" s="890">
        <v>5944</v>
      </c>
      <c r="C169" s="891">
        <v>2776.949275362319</v>
      </c>
      <c r="D169" s="892">
        <v>3237.75</v>
      </c>
      <c r="E169" s="893">
        <v>3829.0714285714284</v>
      </c>
      <c r="F169" s="890">
        <v>998</v>
      </c>
      <c r="G169" s="891">
        <v>2649.1842105263158</v>
      </c>
      <c r="H169" s="891">
        <v>3082.6428571428573</v>
      </c>
      <c r="I169" s="893">
        <v>3578.8333333333335</v>
      </c>
      <c r="J169" s="890">
        <v>4946</v>
      </c>
      <c r="K169" s="891">
        <v>2814.2295081967213</v>
      </c>
      <c r="L169" s="891">
        <v>3266.586956521739</v>
      </c>
      <c r="M169" s="891">
        <v>3874.897590361446</v>
      </c>
    </row>
    <row r="170" spans="1:13" s="872" customFormat="1" ht="14.65" customHeight="1">
      <c r="A170" s="896" t="s">
        <v>74</v>
      </c>
      <c r="B170" s="897">
        <v>10943</v>
      </c>
      <c r="C170" s="884">
        <v>2895.889733840304</v>
      </c>
      <c r="D170" s="885">
        <v>3348.1851851851852</v>
      </c>
      <c r="E170" s="886">
        <v>3815.6785714285716</v>
      </c>
      <c r="F170" s="897">
        <v>2643</v>
      </c>
      <c r="G170" s="884">
        <v>2897.5486111111113</v>
      </c>
      <c r="H170" s="884">
        <v>3363.8561643835615</v>
      </c>
      <c r="I170" s="886">
        <v>3875.2340425531916</v>
      </c>
      <c r="J170" s="897">
        <v>8300</v>
      </c>
      <c r="K170" s="884">
        <v>2895.2643979057593</v>
      </c>
      <c r="L170" s="884">
        <v>3342.6182266009851</v>
      </c>
      <c r="M170" s="884">
        <v>3794.9881889763778</v>
      </c>
    </row>
    <row r="171" spans="1:13" s="872" customFormat="1" ht="14.65" customHeight="1" thickBot="1">
      <c r="A171" s="889" t="s">
        <v>75</v>
      </c>
      <c r="B171" s="890">
        <v>6708</v>
      </c>
      <c r="C171" s="891">
        <v>2804.6176470588234</v>
      </c>
      <c r="D171" s="892">
        <v>3223.8796296296296</v>
      </c>
      <c r="E171" s="893">
        <v>3702.939024390244</v>
      </c>
      <c r="F171" s="890">
        <v>983</v>
      </c>
      <c r="G171" s="891">
        <v>2725.962962962963</v>
      </c>
      <c r="H171" s="892">
        <v>3087.3055555555557</v>
      </c>
      <c r="I171" s="893">
        <v>3479</v>
      </c>
      <c r="J171" s="890">
        <v>5725</v>
      </c>
      <c r="K171" s="891">
        <v>2819.3829787234044</v>
      </c>
      <c r="L171" s="892">
        <v>3250.9261363636365</v>
      </c>
      <c r="M171" s="891">
        <v>3738.9174311926604</v>
      </c>
    </row>
    <row r="172" spans="1:13" s="872" customFormat="1" ht="14.65" customHeight="1">
      <c r="A172" s="900" t="s">
        <v>78</v>
      </c>
      <c r="B172" s="901">
        <v>337194</v>
      </c>
      <c r="C172" s="902">
        <v>3025.4541774858712</v>
      </c>
      <c r="D172" s="903">
        <v>3457.4476717167022</v>
      </c>
      <c r="E172" s="904">
        <v>3979.6442466887415</v>
      </c>
      <c r="F172" s="916">
        <v>44256</v>
      </c>
      <c r="G172" s="915">
        <v>2978.5957943925232</v>
      </c>
      <c r="H172" s="906">
        <v>3442.2894736842104</v>
      </c>
      <c r="I172" s="907">
        <v>3957.2835365853657</v>
      </c>
      <c r="J172" s="916">
        <v>292938</v>
      </c>
      <c r="K172" s="915">
        <v>3032.88353485064</v>
      </c>
      <c r="L172" s="906">
        <v>3459.7618384401112</v>
      </c>
      <c r="M172" s="908">
        <v>3983.156848659004</v>
      </c>
    </row>
    <row r="173" spans="1:13" s="872" customFormat="1" ht="14.65" customHeight="1">
      <c r="A173" s="1044" t="s">
        <v>431</v>
      </c>
      <c r="B173" s="1044"/>
      <c r="C173" s="1044"/>
      <c r="D173" s="1044"/>
      <c r="E173" s="1044"/>
      <c r="F173" s="1044"/>
      <c r="G173" s="1044"/>
      <c r="H173" s="1044"/>
      <c r="I173" s="1044"/>
      <c r="J173" s="1044"/>
      <c r="K173" s="1044"/>
      <c r="L173" s="1044"/>
      <c r="M173" s="1044"/>
    </row>
    <row r="174" spans="1:13" s="872" customFormat="1" ht="14.65" customHeight="1">
      <c r="A174" s="1045" t="s">
        <v>421</v>
      </c>
      <c r="B174" s="1045"/>
      <c r="C174" s="1045"/>
      <c r="D174" s="1045"/>
      <c r="E174" s="1045"/>
      <c r="F174" s="1045"/>
      <c r="G174" s="1045"/>
      <c r="H174" s="1045"/>
      <c r="I174" s="1045"/>
      <c r="J174" s="1045"/>
      <c r="K174" s="1045"/>
      <c r="L174" s="1045"/>
      <c r="M174" s="1045"/>
    </row>
    <row r="175" spans="1:13" s="872" customFormat="1" ht="14.65" customHeight="1">
      <c r="A175" s="1045" t="s">
        <v>387</v>
      </c>
      <c r="B175" s="1045"/>
      <c r="C175" s="1045"/>
      <c r="D175" s="1045"/>
      <c r="E175" s="1045"/>
      <c r="F175" s="1045"/>
      <c r="G175" s="1045"/>
      <c r="H175" s="1045"/>
      <c r="I175" s="1045"/>
      <c r="J175" s="1045"/>
      <c r="K175" s="1045"/>
      <c r="L175" s="1045"/>
      <c r="M175" s="1045"/>
    </row>
    <row r="176" spans="1:13" s="872" customFormat="1" ht="14.5"/>
    <row r="177" spans="1:13" s="872" customFormat="1" ht="24" customHeight="1">
      <c r="A177" s="1046">
        <v>2019</v>
      </c>
      <c r="B177" s="1046"/>
      <c r="C177" s="1046"/>
      <c r="D177" s="1046"/>
      <c r="E177" s="1046"/>
      <c r="F177" s="1046"/>
      <c r="G177" s="1046"/>
      <c r="H177" s="1046"/>
      <c r="I177" s="1046"/>
      <c r="J177" s="1046"/>
      <c r="K177" s="1046"/>
      <c r="L177" s="1046"/>
      <c r="M177" s="1046"/>
    </row>
    <row r="178" spans="1:13" s="872" customFormat="1" ht="14.5">
      <c r="A178" s="910"/>
      <c r="C178" s="911"/>
      <c r="E178" s="911"/>
      <c r="H178" s="911"/>
      <c r="J178" s="911"/>
    </row>
    <row r="179" spans="1:13" s="872" customFormat="1" ht="31.5" customHeight="1">
      <c r="A179" s="1047" t="s">
        <v>437</v>
      </c>
      <c r="B179" s="1047"/>
      <c r="C179" s="1047"/>
      <c r="D179" s="1047"/>
      <c r="E179" s="1047"/>
      <c r="F179" s="1047"/>
      <c r="G179" s="1047"/>
      <c r="H179" s="1047"/>
      <c r="I179" s="1047"/>
      <c r="J179" s="1047"/>
      <c r="K179" s="1047"/>
      <c r="L179" s="1047"/>
      <c r="M179" s="1047"/>
    </row>
    <row r="180" spans="1:13" s="872" customFormat="1" ht="15" customHeight="1">
      <c r="A180" s="1048" t="s">
        <v>57</v>
      </c>
      <c r="B180" s="1051" t="s">
        <v>378</v>
      </c>
      <c r="C180" s="1052"/>
      <c r="D180" s="1052"/>
      <c r="E180" s="1052"/>
      <c r="F180" s="1052"/>
      <c r="G180" s="1052"/>
      <c r="H180" s="1052"/>
      <c r="I180" s="1052"/>
      <c r="J180" s="1052"/>
      <c r="K180" s="1052"/>
      <c r="L180" s="1052"/>
      <c r="M180" s="1053"/>
    </row>
    <row r="181" spans="1:13" s="872" customFormat="1" ht="14.5">
      <c r="A181" s="1049"/>
      <c r="B181" s="1051" t="s">
        <v>58</v>
      </c>
      <c r="C181" s="1052"/>
      <c r="D181" s="1052"/>
      <c r="E181" s="1054"/>
      <c r="F181" s="1051" t="s">
        <v>379</v>
      </c>
      <c r="G181" s="1052"/>
      <c r="H181" s="1052"/>
      <c r="I181" s="1054"/>
      <c r="J181" s="1051" t="s">
        <v>380</v>
      </c>
      <c r="K181" s="1052"/>
      <c r="L181" s="1052"/>
      <c r="M181" s="1053"/>
    </row>
    <row r="182" spans="1:13" s="872" customFormat="1" ht="14.5">
      <c r="A182" s="1049"/>
      <c r="B182" s="1055" t="s">
        <v>58</v>
      </c>
      <c r="C182" s="1057" t="s">
        <v>96</v>
      </c>
      <c r="D182" s="1058"/>
      <c r="E182" s="1059"/>
      <c r="F182" s="1060" t="s">
        <v>58</v>
      </c>
      <c r="G182" s="1057" t="s">
        <v>96</v>
      </c>
      <c r="H182" s="1058"/>
      <c r="I182" s="1059"/>
      <c r="J182" s="1060" t="s">
        <v>58</v>
      </c>
      <c r="K182" s="1057" t="s">
        <v>96</v>
      </c>
      <c r="L182" s="1058"/>
      <c r="M182" s="1061"/>
    </row>
    <row r="183" spans="1:13" s="872" customFormat="1" ht="61.15" customHeight="1">
      <c r="A183" s="1049"/>
      <c r="B183" s="1056"/>
      <c r="C183" s="873" t="s">
        <v>381</v>
      </c>
      <c r="D183" s="874" t="s">
        <v>382</v>
      </c>
      <c r="E183" s="875" t="s">
        <v>383</v>
      </c>
      <c r="F183" s="1056"/>
      <c r="G183" s="876" t="s">
        <v>381</v>
      </c>
      <c r="H183" s="877" t="s">
        <v>382</v>
      </c>
      <c r="I183" s="878" t="s">
        <v>383</v>
      </c>
      <c r="J183" s="1056"/>
      <c r="K183" s="873" t="s">
        <v>381</v>
      </c>
      <c r="L183" s="877" t="s">
        <v>382</v>
      </c>
      <c r="M183" s="879" t="s">
        <v>383</v>
      </c>
    </row>
    <row r="184" spans="1:13" s="872" customFormat="1" ht="16.149999999999999" customHeight="1" thickBot="1">
      <c r="A184" s="1050"/>
      <c r="B184" s="880" t="s">
        <v>59</v>
      </c>
      <c r="C184" s="1062" t="s">
        <v>384</v>
      </c>
      <c r="D184" s="1062"/>
      <c r="E184" s="1063"/>
      <c r="F184" s="881" t="s">
        <v>59</v>
      </c>
      <c r="G184" s="1064" t="s">
        <v>384</v>
      </c>
      <c r="H184" s="1065"/>
      <c r="I184" s="1066"/>
      <c r="J184" s="881" t="s">
        <v>59</v>
      </c>
      <c r="K184" s="1067" t="s">
        <v>384</v>
      </c>
      <c r="L184" s="1062"/>
      <c r="M184" s="1068"/>
    </row>
    <row r="185" spans="1:13" s="872" customFormat="1" ht="14.5">
      <c r="A185" s="882" t="s">
        <v>60</v>
      </c>
      <c r="B185" s="897">
        <v>51300</v>
      </c>
      <c r="C185" s="884">
        <v>3173.8252623083131</v>
      </c>
      <c r="D185" s="885">
        <v>3488.7852729145211</v>
      </c>
      <c r="E185" s="886">
        <v>3949.9252873563219</v>
      </c>
      <c r="F185" s="917">
        <v>4691</v>
      </c>
      <c r="G185" s="888">
        <v>3129.9791666666665</v>
      </c>
      <c r="H185" s="884">
        <v>3491.4722222222222</v>
      </c>
      <c r="I185" s="886">
        <v>3972.9662162162163</v>
      </c>
      <c r="J185" s="883">
        <v>46609</v>
      </c>
      <c r="K185" s="884">
        <v>3178.3036347517732</v>
      </c>
      <c r="L185" s="884">
        <v>3488.510783200908</v>
      </c>
      <c r="M185" s="884">
        <v>3947.1626213592235</v>
      </c>
    </row>
    <row r="186" spans="1:13" s="872" customFormat="1" ht="14.5">
      <c r="A186" s="889" t="s">
        <v>61</v>
      </c>
      <c r="B186" s="890">
        <v>48065</v>
      </c>
      <c r="C186" s="891">
        <v>2892.5454545454545</v>
      </c>
      <c r="D186" s="892">
        <v>3324.2558139534885</v>
      </c>
      <c r="E186" s="893">
        <v>3819.748188405797</v>
      </c>
      <c r="F186" s="890">
        <v>4323</v>
      </c>
      <c r="G186" s="891">
        <v>2904.4948453608249</v>
      </c>
      <c r="H186" s="891">
        <v>3379.2280701754385</v>
      </c>
      <c r="I186" s="893">
        <v>3950.65625</v>
      </c>
      <c r="J186" s="890">
        <v>43742</v>
      </c>
      <c r="K186" s="891">
        <v>2891.6225402504474</v>
      </c>
      <c r="L186" s="891">
        <v>3320.6350675337667</v>
      </c>
      <c r="M186" s="891">
        <v>3808.0365205843295</v>
      </c>
    </row>
    <row r="187" spans="1:13" s="872" customFormat="1" ht="14.5">
      <c r="A187" s="896" t="s">
        <v>62</v>
      </c>
      <c r="B187" s="897">
        <v>22504</v>
      </c>
      <c r="C187" s="884">
        <v>2836.7603305785124</v>
      </c>
      <c r="D187" s="885">
        <v>3285.0394736842104</v>
      </c>
      <c r="E187" s="886">
        <v>3759.7807424593966</v>
      </c>
      <c r="F187" s="897">
        <v>3815</v>
      </c>
      <c r="G187" s="884">
        <v>2790.0114942528735</v>
      </c>
      <c r="H187" s="885">
        <v>3209.3582677165355</v>
      </c>
      <c r="I187" s="886">
        <v>3563.4</v>
      </c>
      <c r="J187" s="897">
        <v>18689</v>
      </c>
      <c r="K187" s="884">
        <v>2847.1224747474748</v>
      </c>
      <c r="L187" s="885">
        <v>3304.9603524229074</v>
      </c>
      <c r="M187" s="884">
        <v>3803.9202755905512</v>
      </c>
    </row>
    <row r="188" spans="1:13" s="872" customFormat="1" ht="14.5">
      <c r="A188" s="889" t="s">
        <v>63</v>
      </c>
      <c r="B188" s="890">
        <v>6903</v>
      </c>
      <c r="C188" s="891">
        <v>2684.3286713286711</v>
      </c>
      <c r="D188" s="892">
        <v>3148.8823529411766</v>
      </c>
      <c r="E188" s="893">
        <v>3714.2820512820513</v>
      </c>
      <c r="F188" s="890">
        <v>1428</v>
      </c>
      <c r="G188" s="891">
        <v>2569.6176470588234</v>
      </c>
      <c r="H188" s="891">
        <v>2980.8030303030305</v>
      </c>
      <c r="I188" s="893">
        <v>3420.8703703703704</v>
      </c>
      <c r="J188" s="890">
        <v>5475</v>
      </c>
      <c r="K188" s="891">
        <v>2721.5576923076924</v>
      </c>
      <c r="L188" s="891">
        <v>3196.3928571428573</v>
      </c>
      <c r="M188" s="891">
        <v>3797.0773809523807</v>
      </c>
    </row>
    <row r="189" spans="1:13" s="872" customFormat="1" ht="14.5">
      <c r="A189" s="896" t="s">
        <v>64</v>
      </c>
      <c r="B189" s="897">
        <v>2633</v>
      </c>
      <c r="C189" s="884">
        <v>2879.8604651162791</v>
      </c>
      <c r="D189" s="885">
        <v>3368.1587301587301</v>
      </c>
      <c r="E189" s="886">
        <v>3775.8378378378379</v>
      </c>
      <c r="F189" s="897">
        <v>500</v>
      </c>
      <c r="G189" s="884">
        <v>2792.1666666666665</v>
      </c>
      <c r="H189" s="885">
        <v>3398</v>
      </c>
      <c r="I189" s="886">
        <v>3779.0714285714284</v>
      </c>
      <c r="J189" s="897">
        <v>2133</v>
      </c>
      <c r="K189" s="884">
        <v>2891.3783783783783</v>
      </c>
      <c r="L189" s="885">
        <v>3362.5283018867926</v>
      </c>
      <c r="M189" s="884">
        <v>3775.0833333333335</v>
      </c>
    </row>
    <row r="190" spans="1:13" s="872" customFormat="1" ht="14.5">
      <c r="A190" s="889" t="s">
        <v>65</v>
      </c>
      <c r="B190" s="890">
        <v>8376</v>
      </c>
      <c r="C190" s="891">
        <v>2891.4375</v>
      </c>
      <c r="D190" s="892">
        <v>3314.920485175202</v>
      </c>
      <c r="E190" s="893">
        <v>3783.9459459459458</v>
      </c>
      <c r="F190" s="890">
        <v>1549</v>
      </c>
      <c r="G190" s="891">
        <v>2956.0921052631579</v>
      </c>
      <c r="H190" s="891">
        <v>3349.4436619718308</v>
      </c>
      <c r="I190" s="893">
        <v>3749.7647058823532</v>
      </c>
      <c r="J190" s="890">
        <v>6827</v>
      </c>
      <c r="K190" s="891">
        <v>2875.9496402877699</v>
      </c>
      <c r="L190" s="891">
        <v>3306.75</v>
      </c>
      <c r="M190" s="891">
        <v>3791.5123966942147</v>
      </c>
    </row>
    <row r="191" spans="1:13" s="872" customFormat="1" ht="14.5">
      <c r="A191" s="896" t="s">
        <v>66</v>
      </c>
      <c r="B191" s="897">
        <v>24194</v>
      </c>
      <c r="C191" s="884">
        <v>3145.8786191536747</v>
      </c>
      <c r="D191" s="885">
        <v>3527.6303258145363</v>
      </c>
      <c r="E191" s="886">
        <v>4123.7568027210882</v>
      </c>
      <c r="F191" s="897">
        <v>3414</v>
      </c>
      <c r="G191" s="884">
        <v>3186.2558139534885</v>
      </c>
      <c r="H191" s="884">
        <v>3534.2748344370862</v>
      </c>
      <c r="I191" s="886">
        <v>4100.808641975309</v>
      </c>
      <c r="J191" s="897">
        <v>20780</v>
      </c>
      <c r="K191" s="884">
        <v>3137.1925064599482</v>
      </c>
      <c r="L191" s="884">
        <v>3526.0795981452861</v>
      </c>
      <c r="M191" s="884">
        <v>4127.4230769230771</v>
      </c>
    </row>
    <row r="192" spans="1:13" s="872" customFormat="1" ht="14.5">
      <c r="A192" s="889" t="s">
        <v>67</v>
      </c>
      <c r="B192" s="890">
        <v>5030</v>
      </c>
      <c r="C192" s="891">
        <v>2423.5263157894738</v>
      </c>
      <c r="D192" s="892">
        <v>2809.6954022988507</v>
      </c>
      <c r="E192" s="893">
        <v>3272.6491228070176</v>
      </c>
      <c r="F192" s="890">
        <v>819</v>
      </c>
      <c r="G192" s="891">
        <v>2434.6346153846152</v>
      </c>
      <c r="H192" s="891">
        <v>2789.2931034482758</v>
      </c>
      <c r="I192" s="893">
        <v>3185.8260869565215</v>
      </c>
      <c r="J192" s="890">
        <v>4211</v>
      </c>
      <c r="K192" s="891">
        <v>2420.244318181818</v>
      </c>
      <c r="L192" s="891">
        <v>2813.8680555555557</v>
      </c>
      <c r="M192" s="891">
        <v>3288.2577319587631</v>
      </c>
    </row>
    <row r="193" spans="1:13" s="872" customFormat="1" ht="14.5">
      <c r="A193" s="896" t="s">
        <v>68</v>
      </c>
      <c r="B193" s="897">
        <v>20106</v>
      </c>
      <c r="C193" s="884">
        <v>2965.2995283018868</v>
      </c>
      <c r="D193" s="885">
        <v>3373.6840193704602</v>
      </c>
      <c r="E193" s="886">
        <v>3917.9586776859505</v>
      </c>
      <c r="F193" s="897">
        <v>3177</v>
      </c>
      <c r="G193" s="884">
        <v>2962.1071428571427</v>
      </c>
      <c r="H193" s="884">
        <v>3398.5263157894738</v>
      </c>
      <c r="I193" s="886">
        <v>3983.5128205128203</v>
      </c>
      <c r="J193" s="897">
        <v>16929</v>
      </c>
      <c r="K193" s="884">
        <v>2965.9307909604518</v>
      </c>
      <c r="L193" s="884">
        <v>3369.7064606741574</v>
      </c>
      <c r="M193" s="884">
        <v>3905.1410891089108</v>
      </c>
    </row>
    <row r="194" spans="1:13" s="872" customFormat="1" ht="14.5">
      <c r="A194" s="889" t="s">
        <v>69</v>
      </c>
      <c r="B194" s="890">
        <v>82087</v>
      </c>
      <c r="C194" s="891">
        <v>3053.0371287128714</v>
      </c>
      <c r="D194" s="892">
        <v>3451.1574567243674</v>
      </c>
      <c r="E194" s="893">
        <v>4020.6138316151205</v>
      </c>
      <c r="F194" s="890">
        <v>9551</v>
      </c>
      <c r="G194" s="891">
        <v>3049.0344827586205</v>
      </c>
      <c r="H194" s="891">
        <v>3473.6967213114754</v>
      </c>
      <c r="I194" s="893">
        <v>4141.5714285714284</v>
      </c>
      <c r="J194" s="890">
        <v>72536</v>
      </c>
      <c r="K194" s="891">
        <v>3053.5473135525262</v>
      </c>
      <c r="L194" s="891">
        <v>3448.6047937569679</v>
      </c>
      <c r="M194" s="891">
        <v>4004.7192046556743</v>
      </c>
    </row>
    <row r="195" spans="1:13" s="872" customFormat="1" ht="14.5">
      <c r="A195" s="896" t="s">
        <v>70</v>
      </c>
      <c r="B195" s="897">
        <v>17556</v>
      </c>
      <c r="C195" s="884">
        <v>3257.7429906542056</v>
      </c>
      <c r="D195" s="885">
        <v>3557.1365979381444</v>
      </c>
      <c r="E195" s="886">
        <v>4105.8299492385786</v>
      </c>
      <c r="F195" s="897">
        <v>2116</v>
      </c>
      <c r="G195" s="884">
        <v>3222.2741935483873</v>
      </c>
      <c r="H195" s="884">
        <v>3558.2464788732395</v>
      </c>
      <c r="I195" s="886">
        <v>4115.2058823529414</v>
      </c>
      <c r="J195" s="897">
        <v>15440</v>
      </c>
      <c r="K195" s="884">
        <v>3260.8515625</v>
      </c>
      <c r="L195" s="884">
        <v>3557.0248226950353</v>
      </c>
      <c r="M195" s="884">
        <v>4104.9444444444443</v>
      </c>
    </row>
    <row r="196" spans="1:13" s="872" customFormat="1" ht="14.5">
      <c r="A196" s="889" t="s">
        <v>71</v>
      </c>
      <c r="B196" s="890">
        <v>4826</v>
      </c>
      <c r="C196" s="891">
        <v>3175.1296296296296</v>
      </c>
      <c r="D196" s="892">
        <v>3489.240458015267</v>
      </c>
      <c r="E196" s="893">
        <v>3982.7916666666665</v>
      </c>
      <c r="F196" s="890">
        <v>585</v>
      </c>
      <c r="G196" s="891">
        <v>3240.6041666666665</v>
      </c>
      <c r="H196" s="891">
        <v>3629.8478260869565</v>
      </c>
      <c r="I196" s="893">
        <v>4141.8461538461543</v>
      </c>
      <c r="J196" s="890">
        <v>4241</v>
      </c>
      <c r="K196" s="891">
        <v>3165.4</v>
      </c>
      <c r="L196" s="891">
        <v>3478.5208333333335</v>
      </c>
      <c r="M196" s="891">
        <v>3951.9830508474574</v>
      </c>
    </row>
    <row r="197" spans="1:13" s="872" customFormat="1" ht="14.5">
      <c r="A197" s="896" t="s">
        <v>72</v>
      </c>
      <c r="B197" s="897">
        <v>8881</v>
      </c>
      <c r="C197" s="884">
        <v>2849.5384615384614</v>
      </c>
      <c r="D197" s="885">
        <v>3276.7448132780082</v>
      </c>
      <c r="E197" s="886">
        <v>3830.6646706586826</v>
      </c>
      <c r="F197" s="897">
        <v>1384</v>
      </c>
      <c r="G197" s="884">
        <v>2697.375</v>
      </c>
      <c r="H197" s="885">
        <v>3101.4615384615386</v>
      </c>
      <c r="I197" s="886">
        <v>3482.318181818182</v>
      </c>
      <c r="J197" s="897">
        <v>7497</v>
      </c>
      <c r="K197" s="884">
        <v>2879.25</v>
      </c>
      <c r="L197" s="885">
        <v>3321.6084905660377</v>
      </c>
      <c r="M197" s="884">
        <v>3886.6458333333335</v>
      </c>
    </row>
    <row r="198" spans="1:13" s="872" customFormat="1" ht="14.5">
      <c r="A198" s="889" t="s">
        <v>73</v>
      </c>
      <c r="B198" s="890">
        <v>5615</v>
      </c>
      <c r="C198" s="891">
        <v>2722.3525179856115</v>
      </c>
      <c r="D198" s="892">
        <v>3195.3138297872342</v>
      </c>
      <c r="E198" s="893">
        <v>3773.625</v>
      </c>
      <c r="F198" s="890">
        <v>920</v>
      </c>
      <c r="G198" s="891">
        <v>2576.9705882352941</v>
      </c>
      <c r="H198" s="891">
        <v>3028.5</v>
      </c>
      <c r="I198" s="893">
        <v>3446.6538461538462</v>
      </c>
      <c r="J198" s="890">
        <v>4695</v>
      </c>
      <c r="K198" s="891">
        <v>2755.3958333333335</v>
      </c>
      <c r="L198" s="891">
        <v>3232.5652173913045</v>
      </c>
      <c r="M198" s="891">
        <v>3834.8253968253966</v>
      </c>
    </row>
    <row r="199" spans="1:13" s="872" customFormat="1" ht="14.5">
      <c r="A199" s="896" t="s">
        <v>74</v>
      </c>
      <c r="B199" s="897">
        <v>10541</v>
      </c>
      <c r="C199" s="884">
        <v>2833.8904109589039</v>
      </c>
      <c r="D199" s="885">
        <v>3285.4837662337663</v>
      </c>
      <c r="E199" s="886">
        <v>3768.1912568306011</v>
      </c>
      <c r="F199" s="897">
        <v>2571</v>
      </c>
      <c r="G199" s="884">
        <v>2856.3333333333335</v>
      </c>
      <c r="H199" s="884">
        <v>3292.4871794871797</v>
      </c>
      <c r="I199" s="886">
        <v>3832.6808510638298</v>
      </c>
      <c r="J199" s="897">
        <v>7970</v>
      </c>
      <c r="K199" s="884">
        <v>2826.2440476190477</v>
      </c>
      <c r="L199" s="884">
        <v>3283.108695652174</v>
      </c>
      <c r="M199" s="884">
        <v>3746.405172413793</v>
      </c>
    </row>
    <row r="200" spans="1:13" s="872" customFormat="1" ht="14.5">
      <c r="A200" s="918" t="s">
        <v>75</v>
      </c>
      <c r="B200" s="919">
        <v>6519</v>
      </c>
      <c r="C200" s="920">
        <v>2739.0732323232323</v>
      </c>
      <c r="D200" s="921">
        <v>3165.7644230769229</v>
      </c>
      <c r="E200" s="922">
        <v>3627.4308943089432</v>
      </c>
      <c r="F200" s="919">
        <v>923</v>
      </c>
      <c r="G200" s="920">
        <v>2655.0833333333335</v>
      </c>
      <c r="H200" s="921">
        <v>2995.2916666666665</v>
      </c>
      <c r="I200" s="922">
        <v>3371.8541666666665</v>
      </c>
      <c r="J200" s="919">
        <v>5596</v>
      </c>
      <c r="K200" s="920">
        <v>2753.530303030303</v>
      </c>
      <c r="L200" s="921">
        <v>3196.5893854748601</v>
      </c>
      <c r="M200" s="920">
        <v>3673.7954545454545</v>
      </c>
    </row>
    <row r="201" spans="1:13" s="872" customFormat="1" ht="14.5">
      <c r="A201" s="923" t="s">
        <v>78</v>
      </c>
      <c r="B201" s="924">
        <v>325137</v>
      </c>
      <c r="C201" s="925">
        <v>2969.4608772493575</v>
      </c>
      <c r="D201" s="926">
        <v>3401.9206768388108</v>
      </c>
      <c r="E201" s="927">
        <v>3915.6584584805655</v>
      </c>
      <c r="F201" s="928">
        <v>41766</v>
      </c>
      <c r="G201" s="929">
        <v>2912.7086247086245</v>
      </c>
      <c r="H201" s="930">
        <v>3374.1477115117891</v>
      </c>
      <c r="I201" s="931">
        <v>3895.0787831513262</v>
      </c>
      <c r="J201" s="928">
        <v>283371</v>
      </c>
      <c r="K201" s="929">
        <v>2978.4519695280565</v>
      </c>
      <c r="L201" s="930">
        <v>3406.362819511106</v>
      </c>
      <c r="M201" s="932">
        <v>3918.9101353076335</v>
      </c>
    </row>
    <row r="202" spans="1:13" s="872" customFormat="1" ht="14.5">
      <c r="A202" s="1045" t="s">
        <v>431</v>
      </c>
      <c r="B202" s="1045"/>
      <c r="C202" s="1045"/>
      <c r="D202" s="1045"/>
      <c r="E202" s="1045"/>
      <c r="F202" s="1045"/>
      <c r="G202" s="1045"/>
      <c r="H202" s="1045"/>
      <c r="I202" s="1045"/>
      <c r="J202" s="1045"/>
      <c r="K202" s="1045"/>
      <c r="L202" s="1045"/>
      <c r="M202" s="1045"/>
    </row>
    <row r="203" spans="1:13" s="872" customFormat="1" ht="14.5">
      <c r="A203" s="1045" t="s">
        <v>421</v>
      </c>
      <c r="B203" s="1045"/>
      <c r="C203" s="1045"/>
      <c r="D203" s="1045"/>
      <c r="E203" s="1045"/>
      <c r="F203" s="1045"/>
      <c r="G203" s="1045"/>
      <c r="H203" s="1045"/>
      <c r="I203" s="1045"/>
      <c r="J203" s="1045"/>
      <c r="K203" s="1045"/>
      <c r="L203" s="1045"/>
      <c r="M203" s="1045"/>
    </row>
    <row r="204" spans="1:13" s="872" customFormat="1" ht="14.5">
      <c r="A204" s="1045" t="s">
        <v>387</v>
      </c>
      <c r="B204" s="1045"/>
      <c r="C204" s="1045"/>
      <c r="D204" s="1045"/>
      <c r="E204" s="1045"/>
      <c r="F204" s="1045"/>
      <c r="G204" s="1045"/>
      <c r="H204" s="1045"/>
      <c r="I204" s="1045"/>
      <c r="J204" s="1045"/>
      <c r="K204" s="1045"/>
      <c r="L204" s="1045"/>
      <c r="M204" s="1045"/>
    </row>
    <row r="205" spans="1:13" s="872" customFormat="1" ht="14.5"/>
  </sheetData>
  <mergeCells count="133">
    <mergeCell ref="A202:M202"/>
    <mergeCell ref="A203:M203"/>
    <mergeCell ref="A204:M204"/>
    <mergeCell ref="A177:M177"/>
    <mergeCell ref="A179:M179"/>
    <mergeCell ref="A180:A184"/>
    <mergeCell ref="B180:M180"/>
    <mergeCell ref="B181:E181"/>
    <mergeCell ref="F181:I181"/>
    <mergeCell ref="J181:M181"/>
    <mergeCell ref="B182:B183"/>
    <mergeCell ref="C182:E182"/>
    <mergeCell ref="F182:F183"/>
    <mergeCell ref="G182:I182"/>
    <mergeCell ref="J182:J183"/>
    <mergeCell ref="K182:M182"/>
    <mergeCell ref="C184:E184"/>
    <mergeCell ref="G184:I184"/>
    <mergeCell ref="K184:M184"/>
    <mergeCell ref="A3:M3"/>
    <mergeCell ref="A5:M5"/>
    <mergeCell ref="A6:A10"/>
    <mergeCell ref="B6:M6"/>
    <mergeCell ref="B7:E7"/>
    <mergeCell ref="F7:I7"/>
    <mergeCell ref="J7:M7"/>
    <mergeCell ref="B8:B9"/>
    <mergeCell ref="C8:E8"/>
    <mergeCell ref="F8:F9"/>
    <mergeCell ref="G8:I8"/>
    <mergeCell ref="J8:J9"/>
    <mergeCell ref="K8:M8"/>
    <mergeCell ref="C10:E10"/>
    <mergeCell ref="G10:I10"/>
    <mergeCell ref="K10:M10"/>
    <mergeCell ref="A28:M28"/>
    <mergeCell ref="A29:M29"/>
    <mergeCell ref="A30:M30"/>
    <mergeCell ref="A32:M32"/>
    <mergeCell ref="A34:M34"/>
    <mergeCell ref="A35:A39"/>
    <mergeCell ref="B35:M35"/>
    <mergeCell ref="B36:E36"/>
    <mergeCell ref="F36:I36"/>
    <mergeCell ref="J36:M36"/>
    <mergeCell ref="B37:B38"/>
    <mergeCell ref="C37:E37"/>
    <mergeCell ref="F37:F38"/>
    <mergeCell ref="G37:I37"/>
    <mergeCell ref="J37:J38"/>
    <mergeCell ref="K37:M37"/>
    <mergeCell ref="C39:E39"/>
    <mergeCell ref="G39:I39"/>
    <mergeCell ref="K39:M39"/>
    <mergeCell ref="A57:M57"/>
    <mergeCell ref="A58:M58"/>
    <mergeCell ref="A59:M59"/>
    <mergeCell ref="A61:M61"/>
    <mergeCell ref="A63:M63"/>
    <mergeCell ref="A64:A68"/>
    <mergeCell ref="B64:M64"/>
    <mergeCell ref="B65:E65"/>
    <mergeCell ref="F65:I65"/>
    <mergeCell ref="J65:M65"/>
    <mergeCell ref="B66:B67"/>
    <mergeCell ref="C66:E66"/>
    <mergeCell ref="F66:F67"/>
    <mergeCell ref="G66:I66"/>
    <mergeCell ref="J66:J67"/>
    <mergeCell ref="K66:M66"/>
    <mergeCell ref="C68:E68"/>
    <mergeCell ref="G68:I68"/>
    <mergeCell ref="K68:M68"/>
    <mergeCell ref="A86:M86"/>
    <mergeCell ref="A87:M87"/>
    <mergeCell ref="A88:M88"/>
    <mergeCell ref="A90:M90"/>
    <mergeCell ref="A92:M92"/>
    <mergeCell ref="A93:A97"/>
    <mergeCell ref="B93:M93"/>
    <mergeCell ref="B94:E94"/>
    <mergeCell ref="F94:I94"/>
    <mergeCell ref="J94:M94"/>
    <mergeCell ref="B95:B96"/>
    <mergeCell ref="C95:E95"/>
    <mergeCell ref="F95:F96"/>
    <mergeCell ref="G95:I95"/>
    <mergeCell ref="J95:J96"/>
    <mergeCell ref="K95:M95"/>
    <mergeCell ref="C97:E97"/>
    <mergeCell ref="G97:I97"/>
    <mergeCell ref="K97:M97"/>
    <mergeCell ref="A115:M115"/>
    <mergeCell ref="A116:M116"/>
    <mergeCell ref="A117:M117"/>
    <mergeCell ref="A119:M119"/>
    <mergeCell ref="A121:M121"/>
    <mergeCell ref="A122:A126"/>
    <mergeCell ref="B122:M122"/>
    <mergeCell ref="B123:E123"/>
    <mergeCell ref="F123:I123"/>
    <mergeCell ref="J123:M123"/>
    <mergeCell ref="B124:B125"/>
    <mergeCell ref="C124:E124"/>
    <mergeCell ref="F124:F125"/>
    <mergeCell ref="G124:I124"/>
    <mergeCell ref="J124:J125"/>
    <mergeCell ref="K124:M124"/>
    <mergeCell ref="C126:E126"/>
    <mergeCell ref="G126:I126"/>
    <mergeCell ref="K126:M126"/>
    <mergeCell ref="A173:M173"/>
    <mergeCell ref="A174:M174"/>
    <mergeCell ref="A175:M175"/>
    <mergeCell ref="A144:M144"/>
    <mergeCell ref="A145:M145"/>
    <mergeCell ref="A146:M146"/>
    <mergeCell ref="A148:M148"/>
    <mergeCell ref="A150:M150"/>
    <mergeCell ref="A151:A155"/>
    <mergeCell ref="B151:M151"/>
    <mergeCell ref="B152:E152"/>
    <mergeCell ref="F152:I152"/>
    <mergeCell ref="J152:M152"/>
    <mergeCell ref="B153:B154"/>
    <mergeCell ref="C153:E153"/>
    <mergeCell ref="F153:F154"/>
    <mergeCell ref="G153:I153"/>
    <mergeCell ref="J153:J154"/>
    <mergeCell ref="K153:M153"/>
    <mergeCell ref="C155:E155"/>
    <mergeCell ref="G155:I155"/>
    <mergeCell ref="K155:M155"/>
  </mergeCells>
  <hyperlinks>
    <hyperlink ref="A1" location="Inhalt!A9" display="Zurück zum Inhalt" xr:uid="{A4253185-6B77-4CB9-B530-6C5652703D3A}"/>
  </hyperlinks>
  <pageMargins left="0.7" right="0.7" top="0.78749999999999998" bottom="0.78749999999999998"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13"/>
  <sheetViews>
    <sheetView showGridLines="0" zoomScale="80" zoomScaleNormal="80" workbookViewId="0"/>
  </sheetViews>
  <sheetFormatPr baseColWidth="10" defaultColWidth="10.5" defaultRowHeight="15" customHeight="1"/>
  <cols>
    <col min="1" max="1" width="23.5" style="1" customWidth="1"/>
    <col min="2" max="17" width="11" style="1" customWidth="1"/>
    <col min="18" max="16384" width="10.5" style="1"/>
  </cols>
  <sheetData>
    <row r="1" spans="1:17" ht="14.5">
      <c r="A1" s="107" t="s">
        <v>55</v>
      </c>
      <c r="C1" s="391"/>
      <c r="E1" s="391"/>
      <c r="F1" s="391"/>
      <c r="H1" s="391"/>
    </row>
    <row r="3" spans="1:17" ht="23.5">
      <c r="A3" s="956">
        <v>2025</v>
      </c>
      <c r="B3" s="956"/>
      <c r="C3" s="956"/>
      <c r="D3" s="956"/>
      <c r="E3" s="956"/>
      <c r="F3" s="956"/>
      <c r="G3" s="956"/>
      <c r="H3" s="956"/>
      <c r="I3" s="956"/>
      <c r="J3" s="956"/>
      <c r="K3" s="956"/>
      <c r="L3" s="956"/>
      <c r="M3" s="956"/>
      <c r="N3" s="956"/>
      <c r="O3" s="956"/>
      <c r="P3" s="956"/>
      <c r="Q3" s="956"/>
    </row>
    <row r="5" spans="1:17" ht="32.25" customHeight="1">
      <c r="A5" s="1071" t="s">
        <v>438</v>
      </c>
      <c r="B5" s="1071"/>
      <c r="C5" s="1071"/>
      <c r="D5" s="1071"/>
      <c r="E5" s="1071"/>
      <c r="F5" s="1071"/>
      <c r="G5" s="1071"/>
      <c r="H5" s="1071"/>
      <c r="I5" s="1071"/>
      <c r="J5" s="1071"/>
      <c r="K5" s="1071"/>
      <c r="L5" s="1071"/>
      <c r="M5" s="1071"/>
      <c r="N5" s="1071"/>
      <c r="O5" s="1071"/>
      <c r="P5" s="1071"/>
      <c r="Q5" s="1071"/>
    </row>
    <row r="6" spans="1:17" ht="15" customHeight="1" thickBot="1">
      <c r="A6" s="997" t="s">
        <v>57</v>
      </c>
      <c r="B6" s="1072" t="s">
        <v>388</v>
      </c>
      <c r="C6" s="1072"/>
      <c r="D6" s="1072"/>
      <c r="E6" s="1072"/>
      <c r="F6" s="1072"/>
      <c r="G6" s="1072"/>
      <c r="H6" s="1072"/>
      <c r="I6" s="1072"/>
      <c r="J6" s="1072"/>
      <c r="K6" s="1072"/>
      <c r="L6" s="1072"/>
      <c r="M6" s="1072"/>
      <c r="N6" s="1072"/>
      <c r="O6" s="1072"/>
      <c r="P6" s="1072"/>
      <c r="Q6" s="1072"/>
    </row>
    <row r="7" spans="1:17" ht="15" customHeight="1" thickBot="1">
      <c r="A7" s="997"/>
      <c r="B7" s="1073" t="s">
        <v>58</v>
      </c>
      <c r="C7" s="1073"/>
      <c r="D7" s="1073"/>
      <c r="E7" s="1073"/>
      <c r="F7" s="1083" t="s">
        <v>389</v>
      </c>
      <c r="G7" s="1083"/>
      <c r="H7" s="1083"/>
      <c r="I7" s="1083"/>
      <c r="J7" s="1073" t="s">
        <v>390</v>
      </c>
      <c r="K7" s="1073"/>
      <c r="L7" s="1073"/>
      <c r="M7" s="1073"/>
      <c r="N7" s="1072" t="s">
        <v>116</v>
      </c>
      <c r="O7" s="1072"/>
      <c r="P7" s="1072"/>
      <c r="Q7" s="1072"/>
    </row>
    <row r="8" spans="1:17" ht="15" customHeight="1" thickBot="1">
      <c r="A8" s="997"/>
      <c r="B8" s="1075" t="s">
        <v>58</v>
      </c>
      <c r="C8" s="1075" t="s">
        <v>96</v>
      </c>
      <c r="D8" s="1075"/>
      <c r="E8" s="1075"/>
      <c r="F8" s="1075" t="s">
        <v>58</v>
      </c>
      <c r="G8" s="1075" t="s">
        <v>96</v>
      </c>
      <c r="H8" s="1075"/>
      <c r="I8" s="1075"/>
      <c r="J8" s="1075" t="s">
        <v>391</v>
      </c>
      <c r="K8" s="1075" t="s">
        <v>96</v>
      </c>
      <c r="L8" s="1075"/>
      <c r="M8" s="1075"/>
      <c r="N8" s="1075" t="s">
        <v>58</v>
      </c>
      <c r="O8" s="1077" t="s">
        <v>96</v>
      </c>
      <c r="P8" s="1077"/>
      <c r="Q8" s="1077"/>
    </row>
    <row r="9" spans="1:17" ht="60.75" customHeight="1" thickBot="1">
      <c r="A9" s="997"/>
      <c r="B9" s="1075"/>
      <c r="C9" s="871" t="s">
        <v>381</v>
      </c>
      <c r="D9" s="676" t="s">
        <v>382</v>
      </c>
      <c r="E9" s="650" t="s">
        <v>383</v>
      </c>
      <c r="F9" s="1075"/>
      <c r="G9" s="871" t="s">
        <v>381</v>
      </c>
      <c r="H9" s="652" t="s">
        <v>382</v>
      </c>
      <c r="I9" s="677" t="s">
        <v>383</v>
      </c>
      <c r="J9" s="1075"/>
      <c r="K9" s="871" t="s">
        <v>381</v>
      </c>
      <c r="L9" s="652" t="s">
        <v>382</v>
      </c>
      <c r="M9" s="677" t="s">
        <v>383</v>
      </c>
      <c r="N9" s="1075"/>
      <c r="O9" s="871" t="s">
        <v>381</v>
      </c>
      <c r="P9" s="676" t="s">
        <v>382</v>
      </c>
      <c r="Q9" s="652" t="s">
        <v>383</v>
      </c>
    </row>
    <row r="10" spans="1:17" ht="15" customHeight="1" thickBot="1">
      <c r="A10" s="997"/>
      <c r="B10" s="655" t="s">
        <v>59</v>
      </c>
      <c r="C10" s="1078" t="s">
        <v>384</v>
      </c>
      <c r="D10" s="1078"/>
      <c r="E10" s="1078"/>
      <c r="F10" s="655" t="s">
        <v>59</v>
      </c>
      <c r="G10" s="1078" t="s">
        <v>384</v>
      </c>
      <c r="H10" s="1078"/>
      <c r="I10" s="1078"/>
      <c r="J10" s="655" t="s">
        <v>59</v>
      </c>
      <c r="K10" s="1078" t="s">
        <v>384</v>
      </c>
      <c r="L10" s="1078"/>
      <c r="M10" s="1078"/>
      <c r="N10" s="655" t="s">
        <v>59</v>
      </c>
      <c r="O10" s="1085" t="s">
        <v>384</v>
      </c>
      <c r="P10" s="1085"/>
      <c r="Q10" s="1085"/>
    </row>
    <row r="11" spans="1:17" ht="14.5">
      <c r="A11" s="429" t="s">
        <v>60</v>
      </c>
      <c r="B11" s="614"/>
      <c r="C11" s="151"/>
      <c r="D11" s="657"/>
      <c r="E11" s="658"/>
      <c r="F11" s="614"/>
      <c r="G11" s="151"/>
      <c r="H11" s="151"/>
      <c r="I11" s="658"/>
      <c r="J11" s="614"/>
      <c r="K11" s="151"/>
      <c r="L11" s="151"/>
      <c r="M11" s="658"/>
      <c r="N11" s="614"/>
      <c r="O11" s="151"/>
      <c r="P11" s="657"/>
      <c r="Q11" s="151"/>
    </row>
    <row r="12" spans="1:17" ht="14.5">
      <c r="A12" s="435" t="s">
        <v>61</v>
      </c>
      <c r="B12" s="618"/>
      <c r="C12" s="157"/>
      <c r="D12" s="444"/>
      <c r="E12" s="661"/>
      <c r="F12" s="618"/>
      <c r="G12" s="157"/>
      <c r="H12" s="157"/>
      <c r="I12" s="661"/>
      <c r="J12" s="618"/>
      <c r="K12" s="157"/>
      <c r="L12" s="157"/>
      <c r="M12" s="661"/>
      <c r="N12" s="618"/>
      <c r="O12" s="157"/>
      <c r="P12" s="444"/>
      <c r="Q12" s="157"/>
    </row>
    <row r="13" spans="1:17" ht="14.5">
      <c r="A13" s="439" t="s">
        <v>62</v>
      </c>
      <c r="B13" s="621"/>
      <c r="C13" s="151"/>
      <c r="D13" s="657"/>
      <c r="E13" s="658"/>
      <c r="F13" s="621"/>
      <c r="G13" s="151"/>
      <c r="H13" s="657"/>
      <c r="I13" s="658"/>
      <c r="J13" s="621"/>
      <c r="K13" s="151"/>
      <c r="L13" s="657"/>
      <c r="M13" s="658"/>
      <c r="N13" s="621"/>
      <c r="O13" s="151"/>
      <c r="P13" s="657"/>
      <c r="Q13" s="151"/>
    </row>
    <row r="14" spans="1:17" ht="14.5">
      <c r="A14" s="435" t="s">
        <v>63</v>
      </c>
      <c r="B14" s="618"/>
      <c r="C14" s="157"/>
      <c r="D14" s="444"/>
      <c r="E14" s="661"/>
      <c r="F14" s="618"/>
      <c r="G14" s="157"/>
      <c r="H14" s="157"/>
      <c r="I14" s="661"/>
      <c r="J14" s="618"/>
      <c r="K14" s="157"/>
      <c r="L14" s="157"/>
      <c r="M14" s="661"/>
      <c r="N14" s="618"/>
      <c r="O14" s="157"/>
      <c r="P14" s="444"/>
      <c r="Q14" s="157"/>
    </row>
    <row r="15" spans="1:17" ht="14.5">
      <c r="A15" s="439" t="s">
        <v>64</v>
      </c>
      <c r="B15" s="621"/>
      <c r="C15" s="151"/>
      <c r="D15" s="657"/>
      <c r="E15" s="658"/>
      <c r="F15" s="621"/>
      <c r="G15" s="151"/>
      <c r="H15" s="657"/>
      <c r="I15" s="658"/>
      <c r="J15" s="621"/>
      <c r="K15" s="151"/>
      <c r="L15" s="657"/>
      <c r="M15" s="658"/>
      <c r="N15" s="621"/>
      <c r="O15" s="151"/>
      <c r="P15" s="657"/>
      <c r="Q15" s="151"/>
    </row>
    <row r="16" spans="1:17" ht="14.5">
      <c r="A16" s="435" t="s">
        <v>65</v>
      </c>
      <c r="B16" s="618"/>
      <c r="C16" s="157"/>
      <c r="D16" s="444"/>
      <c r="E16" s="661"/>
      <c r="F16" s="618"/>
      <c r="G16" s="157"/>
      <c r="H16" s="157"/>
      <c r="I16" s="661"/>
      <c r="J16" s="618"/>
      <c r="K16" s="157"/>
      <c r="L16" s="157"/>
      <c r="M16" s="661"/>
      <c r="N16" s="618"/>
      <c r="O16" s="157"/>
      <c r="P16" s="444"/>
      <c r="Q16" s="157"/>
    </row>
    <row r="17" spans="1:17" ht="14.5">
      <c r="A17" s="439" t="s">
        <v>66</v>
      </c>
      <c r="B17" s="621"/>
      <c r="C17" s="151"/>
      <c r="D17" s="657"/>
      <c r="E17" s="658"/>
      <c r="F17" s="621"/>
      <c r="G17" s="151"/>
      <c r="H17" s="151"/>
      <c r="I17" s="658"/>
      <c r="J17" s="621"/>
      <c r="K17" s="151"/>
      <c r="L17" s="151"/>
      <c r="M17" s="658"/>
      <c r="N17" s="621"/>
      <c r="O17" s="151"/>
      <c r="P17" s="657"/>
      <c r="Q17" s="151"/>
    </row>
    <row r="18" spans="1:17" ht="14.5">
      <c r="A18" s="435" t="s">
        <v>67</v>
      </c>
      <c r="B18" s="618"/>
      <c r="C18" s="157"/>
      <c r="D18" s="444"/>
      <c r="E18" s="661"/>
      <c r="F18" s="618"/>
      <c r="G18" s="157"/>
      <c r="H18" s="157"/>
      <c r="I18" s="661"/>
      <c r="J18" s="618"/>
      <c r="K18" s="157"/>
      <c r="L18" s="157"/>
      <c r="M18" s="661"/>
      <c r="N18" s="618"/>
      <c r="O18" s="157"/>
      <c r="P18" s="444"/>
      <c r="Q18" s="157"/>
    </row>
    <row r="19" spans="1:17" ht="14.5">
      <c r="A19" s="439" t="s">
        <v>68</v>
      </c>
      <c r="B19" s="621"/>
      <c r="C19" s="151"/>
      <c r="D19" s="657"/>
      <c r="E19" s="658"/>
      <c r="F19" s="621"/>
      <c r="G19" s="151"/>
      <c r="H19" s="151"/>
      <c r="I19" s="658"/>
      <c r="J19" s="621"/>
      <c r="K19" s="151"/>
      <c r="L19" s="151"/>
      <c r="M19" s="658"/>
      <c r="N19" s="621"/>
      <c r="O19" s="151"/>
      <c r="P19" s="657"/>
      <c r="Q19" s="151"/>
    </row>
    <row r="20" spans="1:17" ht="14.5">
      <c r="A20" s="435" t="s">
        <v>69</v>
      </c>
      <c r="B20" s="618"/>
      <c r="C20" s="157"/>
      <c r="D20" s="444"/>
      <c r="E20" s="661"/>
      <c r="F20" s="618"/>
      <c r="G20" s="157"/>
      <c r="H20" s="157"/>
      <c r="I20" s="661"/>
      <c r="J20" s="618"/>
      <c r="K20" s="157"/>
      <c r="L20" s="157"/>
      <c r="M20" s="661"/>
      <c r="N20" s="618"/>
      <c r="O20" s="157"/>
      <c r="P20" s="444"/>
      <c r="Q20" s="157"/>
    </row>
    <row r="21" spans="1:17" ht="14.5">
      <c r="A21" s="439" t="s">
        <v>70</v>
      </c>
      <c r="B21" s="621"/>
      <c r="C21" s="151"/>
      <c r="D21" s="657"/>
      <c r="E21" s="658"/>
      <c r="F21" s="621"/>
      <c r="G21" s="151"/>
      <c r="H21" s="151"/>
      <c r="I21" s="658"/>
      <c r="J21" s="621"/>
      <c r="K21" s="151"/>
      <c r="L21" s="151"/>
      <c r="M21" s="658"/>
      <c r="N21" s="621"/>
      <c r="O21" s="151"/>
      <c r="P21" s="657"/>
      <c r="Q21" s="151"/>
    </row>
    <row r="22" spans="1:17" ht="14.5">
      <c r="A22" s="435" t="s">
        <v>71</v>
      </c>
      <c r="B22" s="618"/>
      <c r="C22" s="157"/>
      <c r="D22" s="444"/>
      <c r="E22" s="661"/>
      <c r="F22" s="618"/>
      <c r="G22" s="157"/>
      <c r="H22" s="157"/>
      <c r="I22" s="661"/>
      <c r="J22" s="618"/>
      <c r="K22" s="157"/>
      <c r="L22" s="157"/>
      <c r="M22" s="661"/>
      <c r="N22" s="618"/>
      <c r="O22" s="157"/>
      <c r="P22" s="444"/>
      <c r="Q22" s="157"/>
    </row>
    <row r="23" spans="1:17" ht="14.5">
      <c r="A23" s="439" t="s">
        <v>72</v>
      </c>
      <c r="B23" s="621"/>
      <c r="C23" s="151"/>
      <c r="D23" s="657"/>
      <c r="E23" s="658"/>
      <c r="F23" s="621"/>
      <c r="G23" s="151"/>
      <c r="H23" s="657"/>
      <c r="I23" s="658"/>
      <c r="J23" s="621"/>
      <c r="K23" s="151"/>
      <c r="L23" s="657"/>
      <c r="M23" s="658"/>
      <c r="N23" s="621"/>
      <c r="O23" s="151"/>
      <c r="P23" s="657"/>
      <c r="Q23" s="151"/>
    </row>
    <row r="24" spans="1:17" ht="14.5">
      <c r="A24" s="435" t="s">
        <v>73</v>
      </c>
      <c r="B24" s="618"/>
      <c r="C24" s="157"/>
      <c r="D24" s="444"/>
      <c r="E24" s="661"/>
      <c r="F24" s="618"/>
      <c r="G24" s="157"/>
      <c r="H24" s="157"/>
      <c r="I24" s="661"/>
      <c r="J24" s="618"/>
      <c r="K24" s="157"/>
      <c r="L24" s="157"/>
      <c r="M24" s="661"/>
      <c r="N24" s="618"/>
      <c r="O24" s="157"/>
      <c r="P24" s="444"/>
      <c r="Q24" s="157"/>
    </row>
    <row r="25" spans="1:17" ht="14.5">
      <c r="A25" s="439" t="s">
        <v>74</v>
      </c>
      <c r="B25" s="621"/>
      <c r="C25" s="151"/>
      <c r="D25" s="657"/>
      <c r="E25" s="658"/>
      <c r="F25" s="621"/>
      <c r="G25" s="151"/>
      <c r="H25" s="151"/>
      <c r="I25" s="658"/>
      <c r="J25" s="621"/>
      <c r="K25" s="151"/>
      <c r="L25" s="151"/>
      <c r="M25" s="658"/>
      <c r="N25" s="621"/>
      <c r="O25" s="151"/>
      <c r="P25" s="657"/>
      <c r="Q25" s="151"/>
    </row>
    <row r="26" spans="1:17" thickBot="1">
      <c r="A26" s="435" t="s">
        <v>75</v>
      </c>
      <c r="B26" s="665"/>
      <c r="C26" s="157"/>
      <c r="D26" s="444"/>
      <c r="E26" s="661"/>
      <c r="F26" s="618"/>
      <c r="G26" s="157"/>
      <c r="H26" s="444"/>
      <c r="I26" s="661"/>
      <c r="J26" s="618"/>
      <c r="K26" s="157"/>
      <c r="L26" s="444"/>
      <c r="M26" s="661"/>
      <c r="N26" s="665"/>
      <c r="O26" s="157"/>
      <c r="P26" s="444"/>
      <c r="Q26" s="157"/>
    </row>
    <row r="27" spans="1:17" ht="14.5">
      <c r="A27" s="666" t="s">
        <v>78</v>
      </c>
      <c r="B27" s="667"/>
      <c r="C27" s="668"/>
      <c r="D27" s="669"/>
      <c r="E27" s="670"/>
      <c r="F27" s="667"/>
      <c r="G27" s="675"/>
      <c r="H27" s="672"/>
      <c r="I27" s="673"/>
      <c r="J27" s="667"/>
      <c r="K27" s="675"/>
      <c r="L27" s="672"/>
      <c r="M27" s="673"/>
      <c r="N27" s="667"/>
      <c r="O27" s="668"/>
      <c r="P27" s="669"/>
      <c r="Q27" s="672"/>
    </row>
    <row r="28" spans="1:17" ht="14.5">
      <c r="A28" s="1084" t="s">
        <v>385</v>
      </c>
      <c r="B28" s="1084"/>
      <c r="C28" s="1084"/>
      <c r="D28" s="1084"/>
      <c r="E28" s="1084"/>
      <c r="F28" s="1084"/>
      <c r="G28" s="1084"/>
      <c r="H28" s="1084"/>
      <c r="I28" s="1084"/>
      <c r="J28" s="1084"/>
      <c r="K28" s="1084"/>
      <c r="L28" s="1084"/>
      <c r="M28" s="1084"/>
      <c r="N28" s="1084"/>
      <c r="O28" s="1084"/>
      <c r="P28" s="1084"/>
      <c r="Q28" s="1084"/>
    </row>
    <row r="29" spans="1:17" ht="14.5">
      <c r="A29" s="1070" t="s">
        <v>429</v>
      </c>
      <c r="B29" s="1070"/>
      <c r="C29" s="1070"/>
      <c r="D29" s="1070"/>
      <c r="E29" s="1070"/>
      <c r="F29" s="1070"/>
      <c r="G29" s="1070"/>
      <c r="H29" s="1070"/>
      <c r="I29" s="1070"/>
      <c r="J29" s="1070"/>
      <c r="K29" s="1070"/>
      <c r="L29" s="1070"/>
      <c r="M29" s="1070"/>
      <c r="N29" s="1070"/>
      <c r="O29" s="1070"/>
      <c r="P29" s="1070"/>
      <c r="Q29" s="1070"/>
    </row>
    <row r="30" spans="1:17" ht="14.5">
      <c r="A30" s="1070" t="s">
        <v>392</v>
      </c>
      <c r="B30" s="1070"/>
      <c r="C30" s="1070"/>
      <c r="D30" s="1070"/>
      <c r="E30" s="1070"/>
      <c r="F30" s="1070"/>
      <c r="G30" s="1070"/>
      <c r="H30" s="1070"/>
      <c r="I30" s="1070"/>
      <c r="J30" s="1070"/>
      <c r="K30" s="1070"/>
      <c r="L30" s="1070"/>
      <c r="M30" s="1070"/>
      <c r="N30" s="1070"/>
      <c r="O30" s="1070"/>
      <c r="P30" s="1070"/>
      <c r="Q30" s="1070"/>
    </row>
    <row r="31" spans="1:17" ht="14.5">
      <c r="A31" s="1070" t="s">
        <v>387</v>
      </c>
      <c r="B31" s="1070"/>
      <c r="C31" s="1070"/>
      <c r="D31" s="1070"/>
      <c r="E31" s="1070"/>
      <c r="F31" s="1070"/>
      <c r="G31" s="1070"/>
      <c r="H31" s="1070"/>
      <c r="I31" s="1070"/>
      <c r="J31" s="1070"/>
      <c r="K31" s="1070"/>
      <c r="L31" s="1070"/>
      <c r="M31" s="1070"/>
      <c r="N31" s="1070"/>
      <c r="O31" s="1070"/>
      <c r="P31" s="1070"/>
      <c r="Q31" s="1070"/>
    </row>
    <row r="33" spans="1:17" s="872" customFormat="1" ht="23.5">
      <c r="A33" s="1046">
        <v>2024</v>
      </c>
      <c r="B33" s="1046"/>
      <c r="C33" s="1046"/>
      <c r="D33" s="1046"/>
      <c r="E33" s="1046"/>
      <c r="F33" s="1046"/>
      <c r="G33" s="1046"/>
      <c r="H33" s="1046"/>
      <c r="I33" s="1046"/>
      <c r="J33" s="1046"/>
      <c r="K33" s="1046"/>
      <c r="L33" s="1046"/>
      <c r="M33" s="1046"/>
      <c r="N33" s="1046"/>
      <c r="O33" s="1046"/>
      <c r="P33" s="1046"/>
      <c r="Q33" s="1046"/>
    </row>
    <row r="34" spans="1:17" s="872" customFormat="1" ht="14.5"/>
    <row r="35" spans="1:17" s="872" customFormat="1" ht="32.25" customHeight="1">
      <c r="A35" s="1047" t="s">
        <v>439</v>
      </c>
      <c r="B35" s="1047"/>
      <c r="C35" s="1047"/>
      <c r="D35" s="1047"/>
      <c r="E35" s="1047"/>
      <c r="F35" s="1047"/>
      <c r="G35" s="1047"/>
      <c r="H35" s="1047"/>
      <c r="I35" s="1047"/>
      <c r="J35" s="1047"/>
      <c r="K35" s="1047"/>
      <c r="L35" s="1047"/>
      <c r="M35" s="1047"/>
      <c r="N35" s="1047"/>
      <c r="O35" s="1047"/>
      <c r="P35" s="1047"/>
      <c r="Q35" s="1047"/>
    </row>
    <row r="36" spans="1:17" s="872" customFormat="1" ht="14.5">
      <c r="A36" s="1048" t="s">
        <v>57</v>
      </c>
      <c r="B36" s="1051" t="s">
        <v>388</v>
      </c>
      <c r="C36" s="1052"/>
      <c r="D36" s="1052"/>
      <c r="E36" s="1052"/>
      <c r="F36" s="1052"/>
      <c r="G36" s="1052"/>
      <c r="H36" s="1052"/>
      <c r="I36" s="1052"/>
      <c r="J36" s="1052"/>
      <c r="K36" s="1052"/>
      <c r="L36" s="1052"/>
      <c r="M36" s="1052"/>
      <c r="N36" s="1052"/>
      <c r="O36" s="1052"/>
      <c r="P36" s="1052"/>
      <c r="Q36" s="1053"/>
    </row>
    <row r="37" spans="1:17" s="872" customFormat="1" ht="14.5">
      <c r="A37" s="1049"/>
      <c r="B37" s="1051" t="s">
        <v>58</v>
      </c>
      <c r="C37" s="1052"/>
      <c r="D37" s="1052"/>
      <c r="E37" s="1054"/>
      <c r="F37" s="1051" t="s">
        <v>389</v>
      </c>
      <c r="G37" s="1052"/>
      <c r="H37" s="1052"/>
      <c r="I37" s="1052"/>
      <c r="J37" s="1051" t="s">
        <v>390</v>
      </c>
      <c r="K37" s="1052"/>
      <c r="L37" s="1052"/>
      <c r="M37" s="1054"/>
      <c r="N37" s="1051" t="s">
        <v>116</v>
      </c>
      <c r="O37" s="1052"/>
      <c r="P37" s="1052"/>
      <c r="Q37" s="1053"/>
    </row>
    <row r="38" spans="1:17" s="872" customFormat="1" ht="14.5">
      <c r="A38" s="1049"/>
      <c r="B38" s="1081" t="s">
        <v>58</v>
      </c>
      <c r="C38" s="1057" t="s">
        <v>96</v>
      </c>
      <c r="D38" s="1058"/>
      <c r="E38" s="1059"/>
      <c r="F38" s="1081" t="s">
        <v>58</v>
      </c>
      <c r="G38" s="1057" t="s">
        <v>96</v>
      </c>
      <c r="H38" s="1058"/>
      <c r="I38" s="1059"/>
      <c r="J38" s="1081" t="s">
        <v>391</v>
      </c>
      <c r="K38" s="1057" t="s">
        <v>96</v>
      </c>
      <c r="L38" s="1058"/>
      <c r="M38" s="1059"/>
      <c r="N38" s="1081" t="s">
        <v>58</v>
      </c>
      <c r="O38" s="1057" t="s">
        <v>96</v>
      </c>
      <c r="P38" s="1058"/>
      <c r="Q38" s="1061"/>
    </row>
    <row r="39" spans="1:17" s="872" customFormat="1" ht="61.15" customHeight="1">
      <c r="A39" s="1049"/>
      <c r="B39" s="1082"/>
      <c r="C39" s="873" t="s">
        <v>381</v>
      </c>
      <c r="D39" s="933" t="s">
        <v>382</v>
      </c>
      <c r="E39" s="875" t="s">
        <v>383</v>
      </c>
      <c r="F39" s="1082"/>
      <c r="G39" s="873" t="s">
        <v>381</v>
      </c>
      <c r="H39" s="877" t="s">
        <v>382</v>
      </c>
      <c r="I39" s="934" t="s">
        <v>383</v>
      </c>
      <c r="J39" s="1082"/>
      <c r="K39" s="873" t="s">
        <v>381</v>
      </c>
      <c r="L39" s="877" t="s">
        <v>382</v>
      </c>
      <c r="M39" s="934" t="s">
        <v>383</v>
      </c>
      <c r="N39" s="1082"/>
      <c r="O39" s="873" t="s">
        <v>381</v>
      </c>
      <c r="P39" s="933" t="s">
        <v>382</v>
      </c>
      <c r="Q39" s="877" t="s">
        <v>383</v>
      </c>
    </row>
    <row r="40" spans="1:17" s="872" customFormat="1" thickBot="1">
      <c r="A40" s="1050"/>
      <c r="B40" s="880" t="s">
        <v>59</v>
      </c>
      <c r="C40" s="1062" t="s">
        <v>384</v>
      </c>
      <c r="D40" s="1062"/>
      <c r="E40" s="1063"/>
      <c r="F40" s="880" t="s">
        <v>59</v>
      </c>
      <c r="G40" s="1062" t="s">
        <v>384</v>
      </c>
      <c r="H40" s="1062"/>
      <c r="I40" s="1063"/>
      <c r="J40" s="880" t="s">
        <v>59</v>
      </c>
      <c r="K40" s="1062" t="s">
        <v>384</v>
      </c>
      <c r="L40" s="1062"/>
      <c r="M40" s="1063"/>
      <c r="N40" s="880" t="s">
        <v>59</v>
      </c>
      <c r="O40" s="1062" t="s">
        <v>384</v>
      </c>
      <c r="P40" s="1062"/>
      <c r="Q40" s="1068"/>
    </row>
    <row r="41" spans="1:17" s="872" customFormat="1" ht="14.5">
      <c r="A41" s="882" t="s">
        <v>60</v>
      </c>
      <c r="B41" s="883">
        <v>57555</v>
      </c>
      <c r="C41" s="884">
        <v>3774.931216931217</v>
      </c>
      <c r="D41" s="885">
        <v>4212.1789667896683</v>
      </c>
      <c r="E41" s="886">
        <v>4724.5712545676006</v>
      </c>
      <c r="F41" s="883">
        <v>7896</v>
      </c>
      <c r="G41" s="884">
        <v>3721.0479452054797</v>
      </c>
      <c r="H41" s="884">
        <v>4019.7307692307691</v>
      </c>
      <c r="I41" s="886">
        <v>4161.5429447852757</v>
      </c>
      <c r="J41" s="883">
        <v>42221</v>
      </c>
      <c r="K41" s="884">
        <v>3745.7079934747144</v>
      </c>
      <c r="L41" s="884">
        <v>4235.2248134328356</v>
      </c>
      <c r="M41" s="886">
        <v>4681.4436274509808</v>
      </c>
      <c r="N41" s="883">
        <v>7438</v>
      </c>
      <c r="O41" s="884">
        <v>4164.6566265060237</v>
      </c>
      <c r="P41" s="885">
        <v>4871.4923664122134</v>
      </c>
      <c r="Q41" s="884">
        <v>5543.1339285714284</v>
      </c>
    </row>
    <row r="42" spans="1:17" s="872" customFormat="1" ht="14.5">
      <c r="A42" s="889" t="s">
        <v>61</v>
      </c>
      <c r="B42" s="890">
        <v>52639</v>
      </c>
      <c r="C42" s="891">
        <v>3518.9839167455061</v>
      </c>
      <c r="D42" s="892">
        <v>4045.976653696498</v>
      </c>
      <c r="E42" s="893">
        <v>4619.1984890109889</v>
      </c>
      <c r="F42" s="890">
        <v>9292</v>
      </c>
      <c r="G42" s="891">
        <v>3375.2838616714698</v>
      </c>
      <c r="H42" s="891">
        <v>3694.3988095238096</v>
      </c>
      <c r="I42" s="893">
        <v>4048.7</v>
      </c>
      <c r="J42" s="890">
        <v>37237</v>
      </c>
      <c r="K42" s="891">
        <v>3553.5571635311144</v>
      </c>
      <c r="L42" s="891">
        <v>4100.7416756176153</v>
      </c>
      <c r="M42" s="893">
        <v>4663.5701013513517</v>
      </c>
      <c r="N42" s="890">
        <v>6110</v>
      </c>
      <c r="O42" s="891">
        <v>3782.9074074074074</v>
      </c>
      <c r="P42" s="892">
        <v>4630.5</v>
      </c>
      <c r="Q42" s="891">
        <v>5568.6034482758623</v>
      </c>
    </row>
    <row r="43" spans="1:17" s="872" customFormat="1" ht="14.5">
      <c r="A43" s="896" t="s">
        <v>62</v>
      </c>
      <c r="B43" s="897">
        <v>22908</v>
      </c>
      <c r="C43" s="884">
        <v>3376.2796257796258</v>
      </c>
      <c r="D43" s="885">
        <v>3863.5146082337319</v>
      </c>
      <c r="E43" s="886">
        <v>4388.8187772925767</v>
      </c>
      <c r="F43" s="897">
        <v>1438</v>
      </c>
      <c r="G43" s="884">
        <v>2963</v>
      </c>
      <c r="H43" s="885">
        <v>3312.6621621621621</v>
      </c>
      <c r="I43" s="886">
        <v>3578.3301886792451</v>
      </c>
      <c r="J43" s="897">
        <v>15743</v>
      </c>
      <c r="K43" s="884">
        <v>3340.2082018927445</v>
      </c>
      <c r="L43" s="885">
        <v>3785.4479166666665</v>
      </c>
      <c r="M43" s="886">
        <v>4191.953229398664</v>
      </c>
      <c r="N43" s="897">
        <v>5727</v>
      </c>
      <c r="O43" s="884">
        <v>3858.1388888888887</v>
      </c>
      <c r="P43" s="885">
        <v>4454.333333333333</v>
      </c>
      <c r="Q43" s="884">
        <v>4885.8784403669724</v>
      </c>
    </row>
    <row r="44" spans="1:17" s="872" customFormat="1" ht="14.5">
      <c r="A44" s="889" t="s">
        <v>63</v>
      </c>
      <c r="B44" s="890">
        <v>7380</v>
      </c>
      <c r="C44" s="891">
        <v>3478.2777777777778</v>
      </c>
      <c r="D44" s="892">
        <v>3980.0811518324608</v>
      </c>
      <c r="E44" s="893">
        <v>4561.913043478261</v>
      </c>
      <c r="F44" s="890">
        <v>558</v>
      </c>
      <c r="G44" s="891">
        <v>3069.25</v>
      </c>
      <c r="H44" s="891">
        <v>3488</v>
      </c>
      <c r="I44" s="893">
        <v>3803.5487804878048</v>
      </c>
      <c r="J44" s="890">
        <v>5066</v>
      </c>
      <c r="K44" s="891">
        <v>3476.181818181818</v>
      </c>
      <c r="L44" s="891">
        <v>3955.1979865771814</v>
      </c>
      <c r="M44" s="893">
        <v>4445.7777777777774</v>
      </c>
      <c r="N44" s="890">
        <v>1756</v>
      </c>
      <c r="O44" s="891">
        <v>3761.1060606060605</v>
      </c>
      <c r="P44" s="892">
        <v>4434.7857142857147</v>
      </c>
      <c r="Q44" s="891">
        <v>5038</v>
      </c>
    </row>
    <row r="45" spans="1:17" s="872" customFormat="1" ht="14.5">
      <c r="A45" s="896" t="s">
        <v>64</v>
      </c>
      <c r="B45" s="897">
        <v>2939</v>
      </c>
      <c r="C45" s="884">
        <v>3502.864864864865</v>
      </c>
      <c r="D45" s="885">
        <v>4085.5806451612902</v>
      </c>
      <c r="E45" s="886">
        <v>4592.2372881355932</v>
      </c>
      <c r="F45" s="897">
        <v>284</v>
      </c>
      <c r="G45" s="884" t="s">
        <v>427</v>
      </c>
      <c r="H45" s="885" t="s">
        <v>427</v>
      </c>
      <c r="I45" s="886" t="s">
        <v>427</v>
      </c>
      <c r="J45" s="897">
        <v>2219</v>
      </c>
      <c r="K45" s="884">
        <v>3529.3793103448274</v>
      </c>
      <c r="L45" s="885">
        <v>4066.2608695652175</v>
      </c>
      <c r="M45" s="886">
        <v>4540.5510204081629</v>
      </c>
      <c r="N45" s="897">
        <v>436</v>
      </c>
      <c r="O45" s="884" t="s">
        <v>427</v>
      </c>
      <c r="P45" s="885" t="s">
        <v>427</v>
      </c>
      <c r="Q45" s="884" t="s">
        <v>427</v>
      </c>
    </row>
    <row r="46" spans="1:17" s="872" customFormat="1" ht="14.5">
      <c r="A46" s="889" t="s">
        <v>65</v>
      </c>
      <c r="B46" s="890">
        <v>9451</v>
      </c>
      <c r="C46" s="891">
        <v>3373.135135135135</v>
      </c>
      <c r="D46" s="892">
        <v>3927.4313304721031</v>
      </c>
      <c r="E46" s="893">
        <v>4451.25</v>
      </c>
      <c r="F46" s="890">
        <v>907</v>
      </c>
      <c r="G46" s="891">
        <v>2965.840909090909</v>
      </c>
      <c r="H46" s="891">
        <v>3351.586956521739</v>
      </c>
      <c r="I46" s="893">
        <v>3688.909090909091</v>
      </c>
      <c r="J46" s="890">
        <v>7184</v>
      </c>
      <c r="K46" s="891">
        <v>3404.8624161073826</v>
      </c>
      <c r="L46" s="891">
        <v>3920.133507853403</v>
      </c>
      <c r="M46" s="893">
        <v>4364.5718562874254</v>
      </c>
      <c r="N46" s="890">
        <v>1360</v>
      </c>
      <c r="O46" s="891">
        <v>3946.5</v>
      </c>
      <c r="P46" s="892">
        <v>4654.25</v>
      </c>
      <c r="Q46" s="891">
        <v>5134.3235294117649</v>
      </c>
    </row>
    <row r="47" spans="1:17" s="872" customFormat="1" ht="14.5">
      <c r="A47" s="896" t="s">
        <v>66</v>
      </c>
      <c r="B47" s="897">
        <v>27111</v>
      </c>
      <c r="C47" s="884">
        <v>3769.2611806797854</v>
      </c>
      <c r="D47" s="885">
        <v>4250.2215346534649</v>
      </c>
      <c r="E47" s="886">
        <v>4874.7364253393662</v>
      </c>
      <c r="F47" s="897">
        <v>2349</v>
      </c>
      <c r="G47" s="884">
        <v>3492.3103448275861</v>
      </c>
      <c r="H47" s="884">
        <v>3947.5394736842104</v>
      </c>
      <c r="I47" s="886">
        <v>4142.0178571428569</v>
      </c>
      <c r="J47" s="897">
        <v>20583</v>
      </c>
      <c r="K47" s="884">
        <v>3760.4941724941723</v>
      </c>
      <c r="L47" s="884">
        <v>4242.3759811616956</v>
      </c>
      <c r="M47" s="886">
        <v>4780.7945859872616</v>
      </c>
      <c r="N47" s="897">
        <v>4179</v>
      </c>
      <c r="O47" s="884">
        <v>4174.6279069767443</v>
      </c>
      <c r="P47" s="885">
        <v>4991.0172413793107</v>
      </c>
      <c r="Q47" s="884">
        <v>5636.260869565217</v>
      </c>
    </row>
    <row r="48" spans="1:17" s="872" customFormat="1" ht="14.5">
      <c r="A48" s="889" t="s">
        <v>67</v>
      </c>
      <c r="B48" s="890">
        <v>5011</v>
      </c>
      <c r="C48" s="891">
        <v>3382.7619047619046</v>
      </c>
      <c r="D48" s="892">
        <v>3870.2635135135133</v>
      </c>
      <c r="E48" s="893">
        <v>4395.421875</v>
      </c>
      <c r="F48" s="890">
        <v>500</v>
      </c>
      <c r="G48" s="891">
        <v>3183.8333333333335</v>
      </c>
      <c r="H48" s="891">
        <v>3563</v>
      </c>
      <c r="I48" s="893">
        <v>3809.0365853658536</v>
      </c>
      <c r="J48" s="890">
        <v>3239</v>
      </c>
      <c r="K48" s="891">
        <v>3392.1095890410961</v>
      </c>
      <c r="L48" s="891">
        <v>3865.0089285714284</v>
      </c>
      <c r="M48" s="893">
        <v>4333.7720588235297</v>
      </c>
      <c r="N48" s="890">
        <v>1272</v>
      </c>
      <c r="O48" s="891">
        <v>3509.3235294117649</v>
      </c>
      <c r="P48" s="892">
        <v>4194.9444444444443</v>
      </c>
      <c r="Q48" s="891">
        <v>4787.3421052631575</v>
      </c>
    </row>
    <row r="49" spans="1:17" s="872" customFormat="1" ht="14.5">
      <c r="A49" s="896" t="s">
        <v>68</v>
      </c>
      <c r="B49" s="897">
        <v>24609</v>
      </c>
      <c r="C49" s="884">
        <v>3633.2930728241563</v>
      </c>
      <c r="D49" s="885">
        <v>4078.5753968253966</v>
      </c>
      <c r="E49" s="886">
        <v>4627.1140109890111</v>
      </c>
      <c r="F49" s="897">
        <v>3374</v>
      </c>
      <c r="G49" s="884">
        <v>3439.8564356435645</v>
      </c>
      <c r="H49" s="884">
        <v>3768.9426229508199</v>
      </c>
      <c r="I49" s="886">
        <v>3958.8333333333335</v>
      </c>
      <c r="J49" s="897">
        <v>17603</v>
      </c>
      <c r="K49" s="884">
        <v>3661.0846774193546</v>
      </c>
      <c r="L49" s="884">
        <v>4119.2905844155848</v>
      </c>
      <c r="M49" s="886">
        <v>4588.0932835820895</v>
      </c>
      <c r="N49" s="897">
        <v>3632</v>
      </c>
      <c r="O49" s="884">
        <v>3899.2804878048782</v>
      </c>
      <c r="P49" s="885">
        <v>4767.5731707317073</v>
      </c>
      <c r="Q49" s="884">
        <v>5458.0471698113206</v>
      </c>
    </row>
    <row r="50" spans="1:17" s="872" customFormat="1" ht="14.5">
      <c r="A50" s="889" t="s">
        <v>69</v>
      </c>
      <c r="B50" s="890">
        <v>91344</v>
      </c>
      <c r="C50" s="891">
        <v>3617.2789757412397</v>
      </c>
      <c r="D50" s="892">
        <v>4108.9296296296297</v>
      </c>
      <c r="E50" s="893">
        <v>4690.4163179916322</v>
      </c>
      <c r="F50" s="890">
        <v>10127</v>
      </c>
      <c r="G50" s="891">
        <v>3377.1698473282445</v>
      </c>
      <c r="H50" s="891">
        <v>3816.9728682170544</v>
      </c>
      <c r="I50" s="893">
        <v>4035.2983257229835</v>
      </c>
      <c r="J50" s="890">
        <v>67277</v>
      </c>
      <c r="K50" s="891">
        <v>3622.8858447488583</v>
      </c>
      <c r="L50" s="891">
        <v>4108.8269598470361</v>
      </c>
      <c r="M50" s="893">
        <v>4607.447916666667</v>
      </c>
      <c r="N50" s="890">
        <v>13940</v>
      </c>
      <c r="O50" s="891">
        <v>4075.8768844221104</v>
      </c>
      <c r="P50" s="892">
        <v>4801.144329896907</v>
      </c>
      <c r="Q50" s="891">
        <v>5481.4917355371899</v>
      </c>
    </row>
    <row r="51" spans="1:17" s="872" customFormat="1" ht="14.5">
      <c r="A51" s="896" t="s">
        <v>70</v>
      </c>
      <c r="B51" s="897">
        <v>19620</v>
      </c>
      <c r="C51" s="884">
        <v>3850.0702005730659</v>
      </c>
      <c r="D51" s="885">
        <v>4238.8898305084749</v>
      </c>
      <c r="E51" s="886">
        <v>4806.8909774436088</v>
      </c>
      <c r="F51" s="897">
        <v>1840</v>
      </c>
      <c r="G51" s="884">
        <v>3543.1829268292681</v>
      </c>
      <c r="H51" s="884">
        <v>3946.1989247311826</v>
      </c>
      <c r="I51" s="886">
        <v>4085.4710982658958</v>
      </c>
      <c r="J51" s="897">
        <v>14816</v>
      </c>
      <c r="K51" s="884">
        <v>3845.4248120300754</v>
      </c>
      <c r="L51" s="884">
        <v>4236.3649789029532</v>
      </c>
      <c r="M51" s="886">
        <v>4716.3371040723978</v>
      </c>
      <c r="N51" s="897">
        <v>2964</v>
      </c>
      <c r="O51" s="884">
        <v>4244.9444444444443</v>
      </c>
      <c r="P51" s="885">
        <v>4888</v>
      </c>
      <c r="Q51" s="884">
        <v>5509.3709677419356</v>
      </c>
    </row>
    <row r="52" spans="1:17" s="872" customFormat="1" ht="14.5">
      <c r="A52" s="889" t="s">
        <v>71</v>
      </c>
      <c r="B52" s="890">
        <v>5862</v>
      </c>
      <c r="C52" s="891">
        <v>3700.270642201835</v>
      </c>
      <c r="D52" s="892">
        <v>4135.9651162790697</v>
      </c>
      <c r="E52" s="893">
        <v>4658.6325301204815</v>
      </c>
      <c r="F52" s="890">
        <v>714</v>
      </c>
      <c r="G52" s="891">
        <v>3555.1875</v>
      </c>
      <c r="H52" s="891">
        <v>3911.7903225806454</v>
      </c>
      <c r="I52" s="893">
        <v>4122.677419354839</v>
      </c>
      <c r="J52" s="890">
        <v>4421</v>
      </c>
      <c r="K52" s="891">
        <v>3710.8040540540542</v>
      </c>
      <c r="L52" s="891">
        <v>4150.364130434783</v>
      </c>
      <c r="M52" s="893">
        <v>4640.1683673469388</v>
      </c>
      <c r="N52" s="890">
        <v>727</v>
      </c>
      <c r="O52" s="891">
        <v>3973.4166666666665</v>
      </c>
      <c r="P52" s="892">
        <v>4786.6111111111113</v>
      </c>
      <c r="Q52" s="891">
        <v>5433.454545454545</v>
      </c>
    </row>
    <row r="53" spans="1:17" s="872" customFormat="1" ht="14.5">
      <c r="A53" s="896" t="s">
        <v>72</v>
      </c>
      <c r="B53" s="897">
        <v>7673</v>
      </c>
      <c r="C53" s="884">
        <v>3446.6614173228345</v>
      </c>
      <c r="D53" s="885">
        <v>3989.1494252873563</v>
      </c>
      <c r="E53" s="886">
        <v>4607.347826086957</v>
      </c>
      <c r="F53" s="897">
        <v>564</v>
      </c>
      <c r="G53" s="884">
        <v>3100.5</v>
      </c>
      <c r="H53" s="885">
        <v>3419.7307692307691</v>
      </c>
      <c r="I53" s="886">
        <v>3725.5</v>
      </c>
      <c r="J53" s="897">
        <v>5236</v>
      </c>
      <c r="K53" s="884">
        <v>3420.3979591836733</v>
      </c>
      <c r="L53" s="885">
        <v>3926.1410256410259</v>
      </c>
      <c r="M53" s="886">
        <v>4452.3072289156626</v>
      </c>
      <c r="N53" s="897">
        <v>1873</v>
      </c>
      <c r="O53" s="884">
        <v>3912.5192307692309</v>
      </c>
      <c r="P53" s="885">
        <v>4539.4705882352937</v>
      </c>
      <c r="Q53" s="884">
        <v>5093.434782608696</v>
      </c>
    </row>
    <row r="54" spans="1:17" s="872" customFormat="1" ht="14.5">
      <c r="A54" s="889" t="s">
        <v>73</v>
      </c>
      <c r="B54" s="890">
        <v>5902</v>
      </c>
      <c r="C54" s="891">
        <v>3407.9596774193546</v>
      </c>
      <c r="D54" s="892">
        <v>3897.0317919075146</v>
      </c>
      <c r="E54" s="893">
        <v>4511.7068965517237</v>
      </c>
      <c r="F54" s="890">
        <v>569</v>
      </c>
      <c r="G54" s="891">
        <v>3024.1111111111113</v>
      </c>
      <c r="H54" s="891">
        <v>3474.6666666666665</v>
      </c>
      <c r="I54" s="893">
        <v>3748.1851851851852</v>
      </c>
      <c r="J54" s="890">
        <v>3878</v>
      </c>
      <c r="K54" s="891">
        <v>3397.7772277227723</v>
      </c>
      <c r="L54" s="891">
        <v>3869.1363636363635</v>
      </c>
      <c r="M54" s="893">
        <v>4359.557971014493</v>
      </c>
      <c r="N54" s="890">
        <v>1455</v>
      </c>
      <c r="O54" s="891">
        <v>3705.96875</v>
      </c>
      <c r="P54" s="892">
        <v>4401.257575757576</v>
      </c>
      <c r="Q54" s="891">
        <v>5053.7894736842109</v>
      </c>
    </row>
    <row r="55" spans="1:17" s="872" customFormat="1" ht="14.5">
      <c r="A55" s="896" t="s">
        <v>74</v>
      </c>
      <c r="B55" s="897">
        <v>12135</v>
      </c>
      <c r="C55" s="884">
        <v>3494.5122377622379</v>
      </c>
      <c r="D55" s="885">
        <v>3949.3425925925926</v>
      </c>
      <c r="E55" s="886">
        <v>4482.0308988764045</v>
      </c>
      <c r="F55" s="897">
        <v>1242</v>
      </c>
      <c r="G55" s="884">
        <v>3324.1486486486488</v>
      </c>
      <c r="H55" s="884">
        <v>3623.5263157894738</v>
      </c>
      <c r="I55" s="886">
        <v>3854.0714285714284</v>
      </c>
      <c r="J55" s="897">
        <v>8608</v>
      </c>
      <c r="K55" s="884">
        <v>3503.0806451612902</v>
      </c>
      <c r="L55" s="884">
        <v>3956.032786885246</v>
      </c>
      <c r="M55" s="886">
        <v>4412.2142857142853</v>
      </c>
      <c r="N55" s="897">
        <v>2285</v>
      </c>
      <c r="O55" s="884">
        <v>3728.056818181818</v>
      </c>
      <c r="P55" s="885">
        <v>4418.833333333333</v>
      </c>
      <c r="Q55" s="884">
        <v>5101.4615384615381</v>
      </c>
    </row>
    <row r="56" spans="1:17" s="872" customFormat="1" thickBot="1">
      <c r="A56" s="889" t="s">
        <v>75</v>
      </c>
      <c r="B56" s="899">
        <v>6171</v>
      </c>
      <c r="C56" s="891">
        <v>3415.6946107784429</v>
      </c>
      <c r="D56" s="892">
        <v>3873.476878612717</v>
      </c>
      <c r="E56" s="893">
        <v>4414.5625</v>
      </c>
      <c r="F56" s="890">
        <v>603</v>
      </c>
      <c r="G56" s="891">
        <v>3161.2954545454545</v>
      </c>
      <c r="H56" s="892">
        <v>3448.0806451612902</v>
      </c>
      <c r="I56" s="893">
        <v>3686.828125</v>
      </c>
      <c r="J56" s="890">
        <v>4031</v>
      </c>
      <c r="K56" s="891">
        <v>3395.2916666666665</v>
      </c>
      <c r="L56" s="892">
        <v>3819.0661764705883</v>
      </c>
      <c r="M56" s="893">
        <v>4287.4949494949497</v>
      </c>
      <c r="N56" s="899">
        <v>1537</v>
      </c>
      <c r="O56" s="891">
        <v>3870.5892857142858</v>
      </c>
      <c r="P56" s="892">
        <v>4372.375</v>
      </c>
      <c r="Q56" s="891">
        <v>4925.9629629629626</v>
      </c>
    </row>
    <row r="57" spans="1:17" s="872" customFormat="1" ht="14.5">
      <c r="A57" s="900" t="s">
        <v>78</v>
      </c>
      <c r="B57" s="901">
        <v>358310</v>
      </c>
      <c r="C57" s="902">
        <v>3589.7131979695432</v>
      </c>
      <c r="D57" s="903">
        <v>4098.2784285833823</v>
      </c>
      <c r="E57" s="904">
        <v>4647.85864443639</v>
      </c>
      <c r="F57" s="901">
        <v>42257</v>
      </c>
      <c r="G57" s="915">
        <v>3362.7153916211291</v>
      </c>
      <c r="H57" s="906">
        <v>3789.40625</v>
      </c>
      <c r="I57" s="907">
        <v>4059.9829222011385</v>
      </c>
      <c r="J57" s="901">
        <v>259362</v>
      </c>
      <c r="K57" s="915">
        <v>3596.0357142857142</v>
      </c>
      <c r="L57" s="906">
        <v>4102.141757246377</v>
      </c>
      <c r="M57" s="907">
        <v>4591.2894736842109</v>
      </c>
      <c r="N57" s="901">
        <v>56691</v>
      </c>
      <c r="O57" s="902">
        <v>3961.35</v>
      </c>
      <c r="P57" s="903">
        <v>4689.9271948608139</v>
      </c>
      <c r="Q57" s="906">
        <v>5367.0886167146973</v>
      </c>
    </row>
    <row r="58" spans="1:17" s="872" customFormat="1" ht="14.5">
      <c r="A58" s="1044" t="s">
        <v>431</v>
      </c>
      <c r="B58" s="1044"/>
      <c r="C58" s="1044"/>
      <c r="D58" s="1044"/>
      <c r="E58" s="1044"/>
      <c r="F58" s="1044"/>
      <c r="G58" s="1044"/>
      <c r="H58" s="1044"/>
      <c r="I58" s="1044"/>
      <c r="J58" s="1044"/>
      <c r="K58" s="1044"/>
      <c r="L58" s="1044"/>
      <c r="M58" s="1044"/>
      <c r="N58" s="1044"/>
      <c r="O58" s="1044"/>
      <c r="P58" s="1044"/>
      <c r="Q58" s="1044"/>
    </row>
    <row r="59" spans="1:17" s="872" customFormat="1" ht="14.5">
      <c r="A59" s="1045" t="s">
        <v>432</v>
      </c>
      <c r="B59" s="1045"/>
      <c r="C59" s="1045"/>
      <c r="D59" s="1045"/>
      <c r="E59" s="1045"/>
      <c r="F59" s="1045"/>
      <c r="G59" s="1045"/>
      <c r="H59" s="1045"/>
      <c r="I59" s="1045"/>
      <c r="J59" s="1045"/>
      <c r="K59" s="1045"/>
      <c r="L59" s="1045"/>
      <c r="M59" s="1045"/>
      <c r="N59" s="1045"/>
      <c r="O59" s="1045"/>
      <c r="P59" s="1045"/>
      <c r="Q59" s="1045"/>
    </row>
    <row r="60" spans="1:17" s="872" customFormat="1" ht="14.5">
      <c r="A60" s="1045" t="s">
        <v>392</v>
      </c>
      <c r="B60" s="1045"/>
      <c r="C60" s="1045"/>
      <c r="D60" s="1045"/>
      <c r="E60" s="1045"/>
      <c r="F60" s="1045"/>
      <c r="G60" s="1045"/>
      <c r="H60" s="1045"/>
      <c r="I60" s="1045"/>
      <c r="J60" s="1045"/>
      <c r="K60" s="1045"/>
      <c r="L60" s="1045"/>
      <c r="M60" s="1045"/>
      <c r="N60" s="1045"/>
      <c r="O60" s="1045"/>
      <c r="P60" s="1045"/>
      <c r="Q60" s="1045"/>
    </row>
    <row r="61" spans="1:17" s="872" customFormat="1" ht="14.5">
      <c r="A61" s="1045" t="s">
        <v>387</v>
      </c>
      <c r="B61" s="1045"/>
      <c r="C61" s="1045"/>
      <c r="D61" s="1045"/>
      <c r="E61" s="1045"/>
      <c r="F61" s="1045"/>
      <c r="G61" s="1045"/>
      <c r="H61" s="1045"/>
      <c r="I61" s="1045"/>
      <c r="J61" s="1045"/>
      <c r="K61" s="1045"/>
      <c r="L61" s="1045"/>
      <c r="M61" s="1045"/>
      <c r="N61" s="1045"/>
      <c r="O61" s="1045"/>
      <c r="P61" s="1045"/>
      <c r="Q61" s="1045"/>
    </row>
    <row r="62" spans="1:17" s="872" customFormat="1" ht="14.5"/>
    <row r="63" spans="1:17" s="872" customFormat="1" ht="23.5">
      <c r="A63" s="1046">
        <v>2023</v>
      </c>
      <c r="B63" s="1046"/>
      <c r="C63" s="1046"/>
      <c r="D63" s="1046"/>
      <c r="E63" s="1046"/>
      <c r="F63" s="1046"/>
      <c r="G63" s="1046"/>
      <c r="H63" s="1046"/>
      <c r="I63" s="1046"/>
      <c r="J63" s="1046"/>
      <c r="K63" s="1046"/>
      <c r="L63" s="1046"/>
      <c r="M63" s="1046"/>
      <c r="N63" s="1046"/>
      <c r="O63" s="1046"/>
      <c r="P63" s="1046"/>
      <c r="Q63" s="1046"/>
    </row>
    <row r="64" spans="1:17" s="872" customFormat="1" ht="14.5"/>
    <row r="65" spans="1:17" s="872" customFormat="1" ht="32.25" customHeight="1">
      <c r="A65" s="1047" t="s">
        <v>440</v>
      </c>
      <c r="B65" s="1047"/>
      <c r="C65" s="1047"/>
      <c r="D65" s="1047"/>
      <c r="E65" s="1047"/>
      <c r="F65" s="1047"/>
      <c r="G65" s="1047"/>
      <c r="H65" s="1047"/>
      <c r="I65" s="1047"/>
      <c r="J65" s="1047"/>
      <c r="K65" s="1047"/>
      <c r="L65" s="1047"/>
      <c r="M65" s="1047"/>
      <c r="N65" s="1047"/>
      <c r="O65" s="1047"/>
      <c r="P65" s="1047"/>
      <c r="Q65" s="1047"/>
    </row>
    <row r="66" spans="1:17" s="872" customFormat="1" ht="14.5">
      <c r="A66" s="1048" t="s">
        <v>57</v>
      </c>
      <c r="B66" s="1051" t="s">
        <v>388</v>
      </c>
      <c r="C66" s="1052"/>
      <c r="D66" s="1052"/>
      <c r="E66" s="1052"/>
      <c r="F66" s="1052"/>
      <c r="G66" s="1052"/>
      <c r="H66" s="1052"/>
      <c r="I66" s="1052"/>
      <c r="J66" s="1052"/>
      <c r="K66" s="1052"/>
      <c r="L66" s="1052"/>
      <c r="M66" s="1052"/>
      <c r="N66" s="1052"/>
      <c r="O66" s="1052"/>
      <c r="P66" s="1052"/>
      <c r="Q66" s="1053"/>
    </row>
    <row r="67" spans="1:17" s="872" customFormat="1" ht="14.5">
      <c r="A67" s="1049"/>
      <c r="B67" s="1051" t="s">
        <v>58</v>
      </c>
      <c r="C67" s="1052"/>
      <c r="D67" s="1052"/>
      <c r="E67" s="1054"/>
      <c r="F67" s="1051" t="s">
        <v>389</v>
      </c>
      <c r="G67" s="1052"/>
      <c r="H67" s="1052"/>
      <c r="I67" s="1052"/>
      <c r="J67" s="1051" t="s">
        <v>390</v>
      </c>
      <c r="K67" s="1052"/>
      <c r="L67" s="1052"/>
      <c r="M67" s="1054"/>
      <c r="N67" s="1051" t="s">
        <v>116</v>
      </c>
      <c r="O67" s="1052"/>
      <c r="P67" s="1052"/>
      <c r="Q67" s="1053"/>
    </row>
    <row r="68" spans="1:17" s="872" customFormat="1" ht="14.5">
      <c r="A68" s="1049"/>
      <c r="B68" s="1081" t="s">
        <v>58</v>
      </c>
      <c r="C68" s="1057" t="s">
        <v>96</v>
      </c>
      <c r="D68" s="1058"/>
      <c r="E68" s="1059"/>
      <c r="F68" s="1081" t="s">
        <v>58</v>
      </c>
      <c r="G68" s="1057" t="s">
        <v>96</v>
      </c>
      <c r="H68" s="1058"/>
      <c r="I68" s="1059"/>
      <c r="J68" s="1081" t="s">
        <v>391</v>
      </c>
      <c r="K68" s="1057" t="s">
        <v>96</v>
      </c>
      <c r="L68" s="1058"/>
      <c r="M68" s="1059"/>
      <c r="N68" s="1081" t="s">
        <v>58</v>
      </c>
      <c r="O68" s="1057" t="s">
        <v>96</v>
      </c>
      <c r="P68" s="1058"/>
      <c r="Q68" s="1061"/>
    </row>
    <row r="69" spans="1:17" s="872" customFormat="1" ht="61.15" customHeight="1">
      <c r="A69" s="1049"/>
      <c r="B69" s="1082"/>
      <c r="C69" s="873" t="s">
        <v>381</v>
      </c>
      <c r="D69" s="933" t="s">
        <v>382</v>
      </c>
      <c r="E69" s="875" t="s">
        <v>383</v>
      </c>
      <c r="F69" s="1082"/>
      <c r="G69" s="873" t="s">
        <v>381</v>
      </c>
      <c r="H69" s="877" t="s">
        <v>382</v>
      </c>
      <c r="I69" s="934" t="s">
        <v>383</v>
      </c>
      <c r="J69" s="1082"/>
      <c r="K69" s="873" t="s">
        <v>381</v>
      </c>
      <c r="L69" s="877" t="s">
        <v>382</v>
      </c>
      <c r="M69" s="934" t="s">
        <v>383</v>
      </c>
      <c r="N69" s="1082"/>
      <c r="O69" s="873" t="s">
        <v>381</v>
      </c>
      <c r="P69" s="933" t="s">
        <v>382</v>
      </c>
      <c r="Q69" s="877" t="s">
        <v>383</v>
      </c>
    </row>
    <row r="70" spans="1:17" s="872" customFormat="1" ht="16.149999999999999" customHeight="1" thickBot="1">
      <c r="A70" s="1050"/>
      <c r="B70" s="880" t="s">
        <v>59</v>
      </c>
      <c r="C70" s="1062" t="s">
        <v>384</v>
      </c>
      <c r="D70" s="1062"/>
      <c r="E70" s="1063"/>
      <c r="F70" s="880" t="s">
        <v>59</v>
      </c>
      <c r="G70" s="1062" t="s">
        <v>384</v>
      </c>
      <c r="H70" s="1062"/>
      <c r="I70" s="1063"/>
      <c r="J70" s="880" t="s">
        <v>59</v>
      </c>
      <c r="K70" s="1062" t="s">
        <v>384</v>
      </c>
      <c r="L70" s="1062"/>
      <c r="M70" s="1063"/>
      <c r="N70" s="880" t="s">
        <v>59</v>
      </c>
      <c r="O70" s="1062" t="s">
        <v>384</v>
      </c>
      <c r="P70" s="1062"/>
      <c r="Q70" s="1068"/>
    </row>
    <row r="71" spans="1:17" s="872" customFormat="1" ht="14.5">
      <c r="A71" s="882" t="s">
        <v>60</v>
      </c>
      <c r="B71" s="883">
        <v>56220</v>
      </c>
      <c r="C71" s="884">
        <v>3487.9534623976174</v>
      </c>
      <c r="D71" s="885">
        <v>3854.1917740336967</v>
      </c>
      <c r="E71" s="886">
        <v>4343.065055762082</v>
      </c>
      <c r="F71" s="883">
        <v>7902</v>
      </c>
      <c r="G71" s="884">
        <v>3364.931818181818</v>
      </c>
      <c r="H71" s="884">
        <v>3626.96420824295</v>
      </c>
      <c r="I71" s="886">
        <v>3756.2917888563052</v>
      </c>
      <c r="J71" s="883">
        <v>41051</v>
      </c>
      <c r="K71" s="884">
        <v>3487.452457264957</v>
      </c>
      <c r="L71" s="884">
        <v>3879.75</v>
      </c>
      <c r="M71" s="886">
        <v>4295.2961373390553</v>
      </c>
      <c r="N71" s="883">
        <v>7267</v>
      </c>
      <c r="O71" s="884">
        <v>3896.9488636363635</v>
      </c>
      <c r="P71" s="885">
        <v>4519.5068493150684</v>
      </c>
      <c r="Q71" s="884">
        <v>5148.2884615384619</v>
      </c>
    </row>
    <row r="72" spans="1:17" s="872" customFormat="1" ht="14.5">
      <c r="A72" s="889" t="s">
        <v>61</v>
      </c>
      <c r="B72" s="890">
        <v>52558</v>
      </c>
      <c r="C72" s="891">
        <v>3248.8539891556934</v>
      </c>
      <c r="D72" s="892">
        <v>3727.6518544436667</v>
      </c>
      <c r="E72" s="893">
        <v>4281.5439560439563</v>
      </c>
      <c r="F72" s="890">
        <v>9672</v>
      </c>
      <c r="G72" s="891">
        <v>3082.6608040201004</v>
      </c>
      <c r="H72" s="891">
        <v>3392.4939577039277</v>
      </c>
      <c r="I72" s="893">
        <v>3687.637989778535</v>
      </c>
      <c r="J72" s="890">
        <v>36858</v>
      </c>
      <c r="K72" s="891">
        <v>3321.4808259587021</v>
      </c>
      <c r="L72" s="891">
        <v>3803.6550802139036</v>
      </c>
      <c r="M72" s="893">
        <v>4324.0887096774195</v>
      </c>
      <c r="N72" s="890">
        <v>6028</v>
      </c>
      <c r="O72" s="891">
        <v>3582.7784810126582</v>
      </c>
      <c r="P72" s="892">
        <v>4372.7222222222226</v>
      </c>
      <c r="Q72" s="891">
        <v>5196.0445544554459</v>
      </c>
    </row>
    <row r="73" spans="1:17" s="872" customFormat="1" ht="14.5">
      <c r="A73" s="896" t="s">
        <v>62</v>
      </c>
      <c r="B73" s="897">
        <v>23012</v>
      </c>
      <c r="C73" s="884">
        <v>3204.2102473498235</v>
      </c>
      <c r="D73" s="885">
        <v>3677.1803840877915</v>
      </c>
      <c r="E73" s="886">
        <v>4196.4359605911332</v>
      </c>
      <c r="F73" s="897">
        <v>1482</v>
      </c>
      <c r="G73" s="884">
        <v>2800.9901960784314</v>
      </c>
      <c r="H73" s="885">
        <v>3107.6428571428573</v>
      </c>
      <c r="I73" s="886">
        <v>3379.5816326530612</v>
      </c>
      <c r="J73" s="897">
        <v>15785</v>
      </c>
      <c r="K73" s="884">
        <v>3174.8475274725274</v>
      </c>
      <c r="L73" s="885">
        <v>3597.7471910112358</v>
      </c>
      <c r="M73" s="886">
        <v>3992.9557522123896</v>
      </c>
      <c r="N73" s="897">
        <v>5745</v>
      </c>
      <c r="O73" s="884">
        <v>3688.2884615384614</v>
      </c>
      <c r="P73" s="885">
        <v>4293.0824175824173</v>
      </c>
      <c r="Q73" s="884">
        <v>4718.4006968641115</v>
      </c>
    </row>
    <row r="74" spans="1:17" s="872" customFormat="1" ht="14.5">
      <c r="A74" s="889" t="s">
        <v>63</v>
      </c>
      <c r="B74" s="890">
        <v>7258</v>
      </c>
      <c r="C74" s="891">
        <v>3210.8947368421054</v>
      </c>
      <c r="D74" s="892">
        <v>3665.963917525773</v>
      </c>
      <c r="E74" s="893">
        <v>4211.0603448275861</v>
      </c>
      <c r="F74" s="890">
        <v>584</v>
      </c>
      <c r="G74" s="891">
        <v>2879.9117647058824</v>
      </c>
      <c r="H74" s="891">
        <v>3209.875</v>
      </c>
      <c r="I74" s="893">
        <v>3461.7903225806454</v>
      </c>
      <c r="J74" s="890">
        <v>4926</v>
      </c>
      <c r="K74" s="891">
        <v>3212.718045112782</v>
      </c>
      <c r="L74" s="891">
        <v>3639.4261744966443</v>
      </c>
      <c r="M74" s="893">
        <v>4094.0185185185187</v>
      </c>
      <c r="N74" s="890">
        <v>1748</v>
      </c>
      <c r="O74" s="891">
        <v>3460.5</v>
      </c>
      <c r="P74" s="892">
        <v>4125.5</v>
      </c>
      <c r="Q74" s="891">
        <v>4664.136363636364</v>
      </c>
    </row>
    <row r="75" spans="1:17" s="872" customFormat="1" ht="14.5">
      <c r="A75" s="896" t="s">
        <v>64</v>
      </c>
      <c r="B75" s="897">
        <v>2957</v>
      </c>
      <c r="C75" s="884">
        <v>3266.2467532467531</v>
      </c>
      <c r="D75" s="885">
        <v>3740.4509803921569</v>
      </c>
      <c r="E75" s="886">
        <v>4177.1025641025644</v>
      </c>
      <c r="F75" s="897">
        <v>306</v>
      </c>
      <c r="G75" s="884" t="s">
        <v>427</v>
      </c>
      <c r="H75" s="885" t="s">
        <v>427</v>
      </c>
      <c r="I75" s="886" t="s">
        <v>427</v>
      </c>
      <c r="J75" s="897">
        <v>2191</v>
      </c>
      <c r="K75" s="884">
        <v>3285.9910714285716</v>
      </c>
      <c r="L75" s="885">
        <v>3740.205882352941</v>
      </c>
      <c r="M75" s="886">
        <v>4111.75</v>
      </c>
      <c r="N75" s="897">
        <v>460</v>
      </c>
      <c r="O75" s="884" t="s">
        <v>427</v>
      </c>
      <c r="P75" s="885" t="s">
        <v>427</v>
      </c>
      <c r="Q75" s="884" t="s">
        <v>427</v>
      </c>
    </row>
    <row r="76" spans="1:17" s="872" customFormat="1" ht="14.5">
      <c r="A76" s="889" t="s">
        <v>65</v>
      </c>
      <c r="B76" s="890">
        <v>9431</v>
      </c>
      <c r="C76" s="891">
        <v>3185.372159090909</v>
      </c>
      <c r="D76" s="892">
        <v>3628.786082474227</v>
      </c>
      <c r="E76" s="893">
        <v>4149.8705035971225</v>
      </c>
      <c r="F76" s="890">
        <v>971</v>
      </c>
      <c r="G76" s="891">
        <v>2809.7741935483873</v>
      </c>
      <c r="H76" s="891">
        <v>3170.8947368421054</v>
      </c>
      <c r="I76" s="893">
        <v>3412.431818181818</v>
      </c>
      <c r="J76" s="890">
        <v>7075</v>
      </c>
      <c r="K76" s="891">
        <v>3221.046875</v>
      </c>
      <c r="L76" s="891">
        <v>3630.6724137931033</v>
      </c>
      <c r="M76" s="893">
        <v>4051.0252100840335</v>
      </c>
      <c r="N76" s="890">
        <v>1385</v>
      </c>
      <c r="O76" s="891">
        <v>3648.625</v>
      </c>
      <c r="P76" s="892">
        <v>4315.1226415094343</v>
      </c>
      <c r="Q76" s="891">
        <v>4786.6486486486483</v>
      </c>
    </row>
    <row r="77" spans="1:17" s="872" customFormat="1" ht="14.5">
      <c r="A77" s="896" t="s">
        <v>66</v>
      </c>
      <c r="B77" s="897">
        <v>26760</v>
      </c>
      <c r="C77" s="884">
        <v>3459.681818181818</v>
      </c>
      <c r="D77" s="885">
        <v>3890.0193591455272</v>
      </c>
      <c r="E77" s="886">
        <v>4480.2717842323655</v>
      </c>
      <c r="F77" s="897">
        <v>2413</v>
      </c>
      <c r="G77" s="884">
        <v>3110.265625</v>
      </c>
      <c r="H77" s="884">
        <v>3575.124060150376</v>
      </c>
      <c r="I77" s="886">
        <v>3736.3217592592591</v>
      </c>
      <c r="J77" s="897">
        <v>20165</v>
      </c>
      <c r="K77" s="884">
        <v>3464.2983091787441</v>
      </c>
      <c r="L77" s="884">
        <v>3888.2712854757929</v>
      </c>
      <c r="M77" s="886">
        <v>4395.826086956522</v>
      </c>
      <c r="N77" s="897">
        <v>4182</v>
      </c>
      <c r="O77" s="884">
        <v>3853.0735294117649</v>
      </c>
      <c r="P77" s="885">
        <v>4607.886363636364</v>
      </c>
      <c r="Q77" s="884">
        <v>5213.5530973451323</v>
      </c>
    </row>
    <row r="78" spans="1:17" s="872" customFormat="1" ht="14.5">
      <c r="A78" s="889" t="s">
        <v>67</v>
      </c>
      <c r="B78" s="890">
        <v>5081</v>
      </c>
      <c r="C78" s="891">
        <v>3089.7045454545455</v>
      </c>
      <c r="D78" s="892">
        <v>3543.2914110429447</v>
      </c>
      <c r="E78" s="893">
        <v>4040.7644230769229</v>
      </c>
      <c r="F78" s="890">
        <v>483</v>
      </c>
      <c r="G78" s="891" t="s">
        <v>427</v>
      </c>
      <c r="H78" s="891" t="s">
        <v>427</v>
      </c>
      <c r="I78" s="893" t="s">
        <v>427</v>
      </c>
      <c r="J78" s="890">
        <v>3315</v>
      </c>
      <c r="K78" s="891">
        <v>3100.3355263157896</v>
      </c>
      <c r="L78" s="891">
        <v>3545.853982300885</v>
      </c>
      <c r="M78" s="893">
        <v>3989.1538461538462</v>
      </c>
      <c r="N78" s="890">
        <v>1283</v>
      </c>
      <c r="O78" s="891">
        <v>3214.8518518518517</v>
      </c>
      <c r="P78" s="892">
        <v>3809.3709677419356</v>
      </c>
      <c r="Q78" s="891">
        <v>4418.2884615384619</v>
      </c>
    </row>
    <row r="79" spans="1:17" s="872" customFormat="1" ht="14.5">
      <c r="A79" s="896" t="s">
        <v>68</v>
      </c>
      <c r="B79" s="897">
        <v>23997</v>
      </c>
      <c r="C79" s="884">
        <v>3354.6370738636365</v>
      </c>
      <c r="D79" s="885">
        <v>3744.2871581450654</v>
      </c>
      <c r="E79" s="886">
        <v>4283.0479233226833</v>
      </c>
      <c r="F79" s="897">
        <v>3337</v>
      </c>
      <c r="G79" s="884">
        <v>3176.0896226415093</v>
      </c>
      <c r="H79" s="884">
        <v>3408.3205128205127</v>
      </c>
      <c r="I79" s="886">
        <v>3596.2987551867218</v>
      </c>
      <c r="J79" s="897">
        <v>17049</v>
      </c>
      <c r="K79" s="884">
        <v>3392.6747967479673</v>
      </c>
      <c r="L79" s="884">
        <v>3782.9235807860264</v>
      </c>
      <c r="M79" s="886">
        <v>4227.5762711864409</v>
      </c>
      <c r="N79" s="897">
        <v>3611</v>
      </c>
      <c r="O79" s="884">
        <v>3669.9767441860463</v>
      </c>
      <c r="P79" s="885">
        <v>4419.9711538461543</v>
      </c>
      <c r="Q79" s="884">
        <v>5091.0241935483873</v>
      </c>
    </row>
    <row r="80" spans="1:17" s="872" customFormat="1" ht="14.5">
      <c r="A80" s="889" t="s">
        <v>69</v>
      </c>
      <c r="B80" s="890">
        <v>90364</v>
      </c>
      <c r="C80" s="891">
        <v>3356.877708978328</v>
      </c>
      <c r="D80" s="892">
        <v>3770.1798029556649</v>
      </c>
      <c r="E80" s="893">
        <v>4329.6818845872904</v>
      </c>
      <c r="F80" s="890">
        <v>10323</v>
      </c>
      <c r="G80" s="891">
        <v>3060.9352678571427</v>
      </c>
      <c r="H80" s="891">
        <v>3487.8247663551401</v>
      </c>
      <c r="I80" s="893">
        <v>3653.9642401021711</v>
      </c>
      <c r="J80" s="890">
        <v>66093</v>
      </c>
      <c r="K80" s="891">
        <v>3373.3029695024079</v>
      </c>
      <c r="L80" s="891">
        <v>3776.3663366336632</v>
      </c>
      <c r="M80" s="893">
        <v>4240.2095070422538</v>
      </c>
      <c r="N80" s="890">
        <v>13948</v>
      </c>
      <c r="O80" s="891">
        <v>3781.2971014492755</v>
      </c>
      <c r="P80" s="892">
        <v>4464.66</v>
      </c>
      <c r="Q80" s="891">
        <v>5057.2307692307695</v>
      </c>
    </row>
    <row r="81" spans="1:17" s="872" customFormat="1" ht="14.5">
      <c r="A81" s="896" t="s">
        <v>70</v>
      </c>
      <c r="B81" s="897">
        <v>19225</v>
      </c>
      <c r="C81" s="884">
        <v>3553.2317880794703</v>
      </c>
      <c r="D81" s="885">
        <v>3887.3161094224924</v>
      </c>
      <c r="E81" s="886">
        <v>4427.3591772151894</v>
      </c>
      <c r="F81" s="897">
        <v>1760</v>
      </c>
      <c r="G81" s="884">
        <v>3186.8636363636365</v>
      </c>
      <c r="H81" s="884">
        <v>3580.14824120603</v>
      </c>
      <c r="I81" s="886">
        <v>3697.8958333333335</v>
      </c>
      <c r="J81" s="897">
        <v>14526</v>
      </c>
      <c r="K81" s="884">
        <v>3558.2619047619046</v>
      </c>
      <c r="L81" s="884">
        <v>3884.9290657439446</v>
      </c>
      <c r="M81" s="886">
        <v>4342.8716012084597</v>
      </c>
      <c r="N81" s="897">
        <v>2939</v>
      </c>
      <c r="O81" s="884">
        <v>3933.5555555555557</v>
      </c>
      <c r="P81" s="885">
        <v>4538.8663366336632</v>
      </c>
      <c r="Q81" s="884">
        <v>5126.3928571428569</v>
      </c>
    </row>
    <row r="82" spans="1:17" s="872" customFormat="1" ht="14.5">
      <c r="A82" s="889" t="s">
        <v>71</v>
      </c>
      <c r="B82" s="890">
        <v>5725</v>
      </c>
      <c r="C82" s="891">
        <v>3431.5227272727275</v>
      </c>
      <c r="D82" s="892">
        <v>3788.9920634920636</v>
      </c>
      <c r="E82" s="893">
        <v>4278.767045454545</v>
      </c>
      <c r="F82" s="890">
        <v>688</v>
      </c>
      <c r="G82" s="891">
        <v>3235.5</v>
      </c>
      <c r="H82" s="891">
        <v>3565.3936170212764</v>
      </c>
      <c r="I82" s="893">
        <v>3712.81884057971</v>
      </c>
      <c r="J82" s="890">
        <v>4319</v>
      </c>
      <c r="K82" s="891">
        <v>3446.8235294117649</v>
      </c>
      <c r="L82" s="891">
        <v>3816.2552083333335</v>
      </c>
      <c r="M82" s="893">
        <v>4254.4556962025317</v>
      </c>
      <c r="N82" s="890">
        <v>718</v>
      </c>
      <c r="O82" s="891">
        <v>3691.125</v>
      </c>
      <c r="P82" s="892">
        <v>4408.1923076923076</v>
      </c>
      <c r="Q82" s="891">
        <v>5057.318181818182</v>
      </c>
    </row>
    <row r="83" spans="1:17" s="872" customFormat="1" ht="14.5">
      <c r="A83" s="896" t="s">
        <v>72</v>
      </c>
      <c r="B83" s="897">
        <v>8205</v>
      </c>
      <c r="C83" s="884">
        <v>3213.3623188405795</v>
      </c>
      <c r="D83" s="885">
        <v>3694.3657407407409</v>
      </c>
      <c r="E83" s="886">
        <v>4265.9032258064517</v>
      </c>
      <c r="F83" s="897">
        <v>621</v>
      </c>
      <c r="G83" s="884">
        <v>2883.5882352941176</v>
      </c>
      <c r="H83" s="885">
        <v>3209.4285714285716</v>
      </c>
      <c r="I83" s="886">
        <v>3441.030303030303</v>
      </c>
      <c r="J83" s="897">
        <v>5587</v>
      </c>
      <c r="K83" s="884">
        <v>3192.4117647058824</v>
      </c>
      <c r="L83" s="885">
        <v>3636.0337078651687</v>
      </c>
      <c r="M83" s="886">
        <v>4141.5714285714284</v>
      </c>
      <c r="N83" s="897">
        <v>1997</v>
      </c>
      <c r="O83" s="884">
        <v>3650.9310344827586</v>
      </c>
      <c r="P83" s="885">
        <v>4175.5</v>
      </c>
      <c r="Q83" s="884">
        <v>4706.478260869565</v>
      </c>
    </row>
    <row r="84" spans="1:17" s="872" customFormat="1" ht="14.5">
      <c r="A84" s="889" t="s">
        <v>73</v>
      </c>
      <c r="B84" s="890">
        <v>5898</v>
      </c>
      <c r="C84" s="891">
        <v>3153.9</v>
      </c>
      <c r="D84" s="892">
        <v>3610.5574712643679</v>
      </c>
      <c r="E84" s="893">
        <v>4176.5245901639346</v>
      </c>
      <c r="F84" s="890">
        <v>526</v>
      </c>
      <c r="G84" s="891">
        <v>2907.318181818182</v>
      </c>
      <c r="H84" s="891">
        <v>3228.2777777777778</v>
      </c>
      <c r="I84" s="893">
        <v>3477.1129032258063</v>
      </c>
      <c r="J84" s="890">
        <v>3901</v>
      </c>
      <c r="K84" s="891">
        <v>3143.7598039215686</v>
      </c>
      <c r="L84" s="891">
        <v>3581.4615384615386</v>
      </c>
      <c r="M84" s="893">
        <v>4038.8928571428573</v>
      </c>
      <c r="N84" s="890">
        <v>1471</v>
      </c>
      <c r="O84" s="891">
        <v>3446.6206896551726</v>
      </c>
      <c r="P84" s="892">
        <v>4105.1296296296296</v>
      </c>
      <c r="Q84" s="891">
        <v>4662.0740740740739</v>
      </c>
    </row>
    <row r="85" spans="1:17" s="872" customFormat="1" ht="14.5">
      <c r="A85" s="896" t="s">
        <v>74</v>
      </c>
      <c r="B85" s="897">
        <v>11899</v>
      </c>
      <c r="C85" s="884">
        <v>3245.4372759856633</v>
      </c>
      <c r="D85" s="885">
        <v>3658.054347826087</v>
      </c>
      <c r="E85" s="886">
        <v>4141.1850961538457</v>
      </c>
      <c r="F85" s="897">
        <v>1201</v>
      </c>
      <c r="G85" s="884">
        <v>3050.8472222222222</v>
      </c>
      <c r="H85" s="884">
        <v>3308.4861111111113</v>
      </c>
      <c r="I85" s="886">
        <v>3558.5729166666665</v>
      </c>
      <c r="J85" s="897">
        <v>8473</v>
      </c>
      <c r="K85" s="884">
        <v>3254.1764705882351</v>
      </c>
      <c r="L85" s="884">
        <v>3654.4968652037619</v>
      </c>
      <c r="M85" s="886">
        <v>4073.258152173913</v>
      </c>
      <c r="N85" s="897">
        <v>2225</v>
      </c>
      <c r="O85" s="884">
        <v>3483.731707317073</v>
      </c>
      <c r="P85" s="885">
        <v>4105.3611111111113</v>
      </c>
      <c r="Q85" s="884">
        <v>4764.838235294118</v>
      </c>
    </row>
    <row r="86" spans="1:17" s="872" customFormat="1" thickBot="1">
      <c r="A86" s="889" t="s">
        <v>75</v>
      </c>
      <c r="B86" s="899">
        <v>6422</v>
      </c>
      <c r="C86" s="891">
        <v>3227.340490797546</v>
      </c>
      <c r="D86" s="892">
        <v>3653.0974025974024</v>
      </c>
      <c r="E86" s="893">
        <v>4161</v>
      </c>
      <c r="F86" s="890">
        <v>580</v>
      </c>
      <c r="G86" s="891">
        <v>2941.6764705882351</v>
      </c>
      <c r="H86" s="892">
        <v>3200.5</v>
      </c>
      <c r="I86" s="893">
        <v>3439.1363636363635</v>
      </c>
      <c r="J86" s="890">
        <v>4222</v>
      </c>
      <c r="K86" s="891">
        <v>3208.1388888888887</v>
      </c>
      <c r="L86" s="892">
        <v>3592.8357664233577</v>
      </c>
      <c r="M86" s="893">
        <v>4023.4166666666665</v>
      </c>
      <c r="N86" s="899">
        <v>1620</v>
      </c>
      <c r="O86" s="891">
        <v>3656.5</v>
      </c>
      <c r="P86" s="892">
        <v>4123.8870967741932</v>
      </c>
      <c r="Q86" s="891">
        <v>4583.3125</v>
      </c>
    </row>
    <row r="87" spans="1:17" s="872" customFormat="1" ht="14.5">
      <c r="A87" s="900" t="s">
        <v>78</v>
      </c>
      <c r="B87" s="901">
        <v>355013</v>
      </c>
      <c r="C87" s="902">
        <v>3333.2848614386794</v>
      </c>
      <c r="D87" s="903">
        <v>3767.4788507254693</v>
      </c>
      <c r="E87" s="904">
        <v>4305.4457931801335</v>
      </c>
      <c r="F87" s="901">
        <v>42849</v>
      </c>
      <c r="G87" s="915">
        <v>3075.3493975903616</v>
      </c>
      <c r="H87" s="906">
        <v>3455.9828388598021</v>
      </c>
      <c r="I87" s="907">
        <v>3675.4872838250253</v>
      </c>
      <c r="J87" s="901">
        <v>255537</v>
      </c>
      <c r="K87" s="915">
        <v>3353.015589569161</v>
      </c>
      <c r="L87" s="906">
        <v>3777.9482157506154</v>
      </c>
      <c r="M87" s="907">
        <v>4236.3388704318941</v>
      </c>
      <c r="N87" s="901">
        <v>56627</v>
      </c>
      <c r="O87" s="902">
        <v>3697.8510882016035</v>
      </c>
      <c r="P87" s="903">
        <v>4386.0641592920356</v>
      </c>
      <c r="Q87" s="906">
        <v>4992.9229452054797</v>
      </c>
    </row>
    <row r="88" spans="1:17" s="872" customFormat="1" ht="14.5">
      <c r="A88" s="1044" t="s">
        <v>431</v>
      </c>
      <c r="B88" s="1044"/>
      <c r="C88" s="1044"/>
      <c r="D88" s="1044"/>
      <c r="E88" s="1044"/>
      <c r="F88" s="1044"/>
      <c r="G88" s="1044"/>
      <c r="H88" s="1044"/>
      <c r="I88" s="1044"/>
      <c r="J88" s="1044"/>
      <c r="K88" s="1044"/>
      <c r="L88" s="1044"/>
      <c r="M88" s="1044"/>
      <c r="N88" s="1044"/>
      <c r="O88" s="1044"/>
      <c r="P88" s="1044"/>
      <c r="Q88" s="1044"/>
    </row>
    <row r="89" spans="1:17" s="872" customFormat="1" ht="14.5">
      <c r="A89" s="1045" t="s">
        <v>386</v>
      </c>
      <c r="B89" s="1045"/>
      <c r="C89" s="1045"/>
      <c r="D89" s="1045"/>
      <c r="E89" s="1045"/>
      <c r="F89" s="1045"/>
      <c r="G89" s="1045"/>
      <c r="H89" s="1045"/>
      <c r="I89" s="1045"/>
      <c r="J89" s="1045"/>
      <c r="K89" s="1045"/>
      <c r="L89" s="1045"/>
      <c r="M89" s="1045"/>
      <c r="N89" s="1045"/>
      <c r="O89" s="1045"/>
      <c r="P89" s="1045"/>
      <c r="Q89" s="1045"/>
    </row>
    <row r="90" spans="1:17" s="872" customFormat="1" ht="14.5">
      <c r="A90" s="1045" t="s">
        <v>392</v>
      </c>
      <c r="B90" s="1045"/>
      <c r="C90" s="1045"/>
      <c r="D90" s="1045"/>
      <c r="E90" s="1045"/>
      <c r="F90" s="1045"/>
      <c r="G90" s="1045"/>
      <c r="H90" s="1045"/>
      <c r="I90" s="1045"/>
      <c r="J90" s="1045"/>
      <c r="K90" s="1045"/>
      <c r="L90" s="1045"/>
      <c r="M90" s="1045"/>
      <c r="N90" s="1045"/>
      <c r="O90" s="1045"/>
      <c r="P90" s="1045"/>
      <c r="Q90" s="1045"/>
    </row>
    <row r="91" spans="1:17" s="872" customFormat="1" ht="14.5">
      <c r="A91" s="1045" t="s">
        <v>387</v>
      </c>
      <c r="B91" s="1045"/>
      <c r="C91" s="1045"/>
      <c r="D91" s="1045"/>
      <c r="E91" s="1045"/>
      <c r="F91" s="1045"/>
      <c r="G91" s="1045"/>
      <c r="H91" s="1045"/>
      <c r="I91" s="1045"/>
      <c r="J91" s="1045"/>
      <c r="K91" s="1045"/>
      <c r="L91" s="1045"/>
      <c r="M91" s="1045"/>
      <c r="N91" s="1045"/>
      <c r="O91" s="1045"/>
      <c r="P91" s="1045"/>
      <c r="Q91" s="1045"/>
    </row>
    <row r="92" spans="1:17" s="872" customFormat="1" ht="14.5"/>
    <row r="93" spans="1:17" s="872" customFormat="1" ht="23.5">
      <c r="A93" s="1046">
        <v>2022</v>
      </c>
      <c r="B93" s="1046"/>
      <c r="C93" s="1046"/>
      <c r="D93" s="1046"/>
      <c r="E93" s="1046"/>
      <c r="F93" s="1046"/>
      <c r="G93" s="1046"/>
      <c r="H93" s="1046"/>
      <c r="I93" s="1046"/>
      <c r="J93" s="1046"/>
      <c r="K93" s="1046"/>
      <c r="L93" s="1046"/>
      <c r="M93" s="1046"/>
      <c r="N93" s="1046"/>
      <c r="O93" s="1046"/>
      <c r="P93" s="1046"/>
      <c r="Q93" s="1046"/>
    </row>
    <row r="94" spans="1:17" s="872" customFormat="1" ht="14.5"/>
    <row r="95" spans="1:17" s="872" customFormat="1" ht="29.65" customHeight="1">
      <c r="A95" s="1047" t="s">
        <v>441</v>
      </c>
      <c r="B95" s="1047"/>
      <c r="C95" s="1047"/>
      <c r="D95" s="1047"/>
      <c r="E95" s="1047"/>
      <c r="F95" s="1047"/>
      <c r="G95" s="1047"/>
      <c r="H95" s="1047"/>
      <c r="I95" s="1047"/>
      <c r="J95" s="1047"/>
      <c r="K95" s="1047"/>
      <c r="L95" s="1047"/>
      <c r="M95" s="1047"/>
      <c r="N95" s="1047"/>
      <c r="O95" s="1047"/>
      <c r="P95" s="1047"/>
      <c r="Q95" s="1047"/>
    </row>
    <row r="96" spans="1:17" s="872" customFormat="1" ht="14.5">
      <c r="A96" s="1048" t="s">
        <v>57</v>
      </c>
      <c r="B96" s="1051" t="s">
        <v>388</v>
      </c>
      <c r="C96" s="1052"/>
      <c r="D96" s="1052"/>
      <c r="E96" s="1052"/>
      <c r="F96" s="1052"/>
      <c r="G96" s="1052"/>
      <c r="H96" s="1052"/>
      <c r="I96" s="1052"/>
      <c r="J96" s="1052"/>
      <c r="K96" s="1052"/>
      <c r="L96" s="1052"/>
      <c r="M96" s="1052"/>
      <c r="N96" s="1052"/>
      <c r="O96" s="1052"/>
      <c r="P96" s="1052"/>
      <c r="Q96" s="1053"/>
    </row>
    <row r="97" spans="1:17" s="872" customFormat="1" ht="14.5">
      <c r="A97" s="1049"/>
      <c r="B97" s="1051" t="s">
        <v>58</v>
      </c>
      <c r="C97" s="1052"/>
      <c r="D97" s="1052"/>
      <c r="E97" s="1054"/>
      <c r="F97" s="1051" t="s">
        <v>389</v>
      </c>
      <c r="G97" s="1052"/>
      <c r="H97" s="1052"/>
      <c r="I97" s="1052"/>
      <c r="J97" s="1051" t="s">
        <v>390</v>
      </c>
      <c r="K97" s="1052"/>
      <c r="L97" s="1052"/>
      <c r="M97" s="1054"/>
      <c r="N97" s="1051" t="s">
        <v>116</v>
      </c>
      <c r="O97" s="1052"/>
      <c r="P97" s="1052"/>
      <c r="Q97" s="1053"/>
    </row>
    <row r="98" spans="1:17" s="872" customFormat="1" ht="14.5">
      <c r="A98" s="1049"/>
      <c r="B98" s="1081" t="s">
        <v>58</v>
      </c>
      <c r="C98" s="1057" t="s">
        <v>96</v>
      </c>
      <c r="D98" s="1058"/>
      <c r="E98" s="1059"/>
      <c r="F98" s="1081" t="s">
        <v>58</v>
      </c>
      <c r="G98" s="1057" t="s">
        <v>96</v>
      </c>
      <c r="H98" s="1058"/>
      <c r="I98" s="1059"/>
      <c r="J98" s="1081" t="s">
        <v>391</v>
      </c>
      <c r="K98" s="1057" t="s">
        <v>96</v>
      </c>
      <c r="L98" s="1058"/>
      <c r="M98" s="1059"/>
      <c r="N98" s="1081" t="s">
        <v>58</v>
      </c>
      <c r="O98" s="1057" t="s">
        <v>96</v>
      </c>
      <c r="P98" s="1058"/>
      <c r="Q98" s="1061"/>
    </row>
    <row r="99" spans="1:17" s="872" customFormat="1" ht="61.15" customHeight="1">
      <c r="A99" s="1049"/>
      <c r="B99" s="1082"/>
      <c r="C99" s="873" t="s">
        <v>381</v>
      </c>
      <c r="D99" s="933" t="s">
        <v>382</v>
      </c>
      <c r="E99" s="875" t="s">
        <v>383</v>
      </c>
      <c r="F99" s="1082"/>
      <c r="G99" s="873" t="s">
        <v>381</v>
      </c>
      <c r="H99" s="877" t="s">
        <v>382</v>
      </c>
      <c r="I99" s="934" t="s">
        <v>383</v>
      </c>
      <c r="J99" s="1082"/>
      <c r="K99" s="873" t="s">
        <v>381</v>
      </c>
      <c r="L99" s="877" t="s">
        <v>382</v>
      </c>
      <c r="M99" s="934" t="s">
        <v>383</v>
      </c>
      <c r="N99" s="1082"/>
      <c r="O99" s="873" t="s">
        <v>381</v>
      </c>
      <c r="P99" s="933" t="s">
        <v>382</v>
      </c>
      <c r="Q99" s="877" t="s">
        <v>383</v>
      </c>
    </row>
    <row r="100" spans="1:17" s="872" customFormat="1" ht="16.149999999999999" customHeight="1" thickBot="1">
      <c r="A100" s="1050"/>
      <c r="B100" s="880" t="s">
        <v>59</v>
      </c>
      <c r="C100" s="1062" t="s">
        <v>384</v>
      </c>
      <c r="D100" s="1062"/>
      <c r="E100" s="1063"/>
      <c r="F100" s="880" t="s">
        <v>59</v>
      </c>
      <c r="G100" s="1062" t="s">
        <v>384</v>
      </c>
      <c r="H100" s="1062"/>
      <c r="I100" s="1063"/>
      <c r="J100" s="880" t="s">
        <v>59</v>
      </c>
      <c r="K100" s="1062" t="s">
        <v>384</v>
      </c>
      <c r="L100" s="1062"/>
      <c r="M100" s="1063"/>
      <c r="N100" s="880" t="s">
        <v>59</v>
      </c>
      <c r="O100" s="1062" t="s">
        <v>384</v>
      </c>
      <c r="P100" s="1062"/>
      <c r="Q100" s="1068"/>
    </row>
    <row r="101" spans="1:17" s="872" customFormat="1" ht="14.65" customHeight="1">
      <c r="A101" s="882" t="s">
        <v>60</v>
      </c>
      <c r="B101" s="883">
        <v>54997</v>
      </c>
      <c r="C101" s="884">
        <v>3404.2680505415165</v>
      </c>
      <c r="D101" s="885">
        <v>3750.5542691751084</v>
      </c>
      <c r="E101" s="886">
        <v>4214.6263237518915</v>
      </c>
      <c r="F101" s="883">
        <v>8006</v>
      </c>
      <c r="G101" s="884">
        <v>3252.0517241379312</v>
      </c>
      <c r="H101" s="884">
        <v>3555.2353760445681</v>
      </c>
      <c r="I101" s="886">
        <v>3671.5492227979275</v>
      </c>
      <c r="J101" s="883">
        <v>39861</v>
      </c>
      <c r="K101" s="884">
        <v>3407.1275167785234</v>
      </c>
      <c r="L101" s="884">
        <v>3779.7297417631344</v>
      </c>
      <c r="M101" s="886">
        <v>4161.0428360413589</v>
      </c>
      <c r="N101" s="883">
        <v>7130</v>
      </c>
      <c r="O101" s="884">
        <v>3827.0151515151515</v>
      </c>
      <c r="P101" s="885">
        <v>4432.0789473684208</v>
      </c>
      <c r="Q101" s="884">
        <v>5067.0983606557375</v>
      </c>
    </row>
    <row r="102" spans="1:17" s="872" customFormat="1" ht="14.65" customHeight="1">
      <c r="A102" s="889" t="s">
        <v>61</v>
      </c>
      <c r="B102" s="890">
        <v>51827</v>
      </c>
      <c r="C102" s="891">
        <v>3132.8202054794519</v>
      </c>
      <c r="D102" s="892">
        <v>3599.0417638824078</v>
      </c>
      <c r="E102" s="893">
        <v>4135.4470734744709</v>
      </c>
      <c r="F102" s="890">
        <v>9715</v>
      </c>
      <c r="G102" s="891">
        <v>2977.6073903002311</v>
      </c>
      <c r="H102" s="891">
        <v>3265.7586206896553</v>
      </c>
      <c r="I102" s="893">
        <v>3578.3259361997225</v>
      </c>
      <c r="J102" s="890">
        <v>36178</v>
      </c>
      <c r="K102" s="891">
        <v>3202.0344311377244</v>
      </c>
      <c r="L102" s="891">
        <v>3669.425022583559</v>
      </c>
      <c r="M102" s="893">
        <v>4181.8789868667918</v>
      </c>
      <c r="N102" s="890">
        <v>5934</v>
      </c>
      <c r="O102" s="891">
        <v>3466.0701754385964</v>
      </c>
      <c r="P102" s="892">
        <v>4258.0949367088606</v>
      </c>
      <c r="Q102" s="891">
        <v>5100.121212121212</v>
      </c>
    </row>
    <row r="103" spans="1:17" s="872" customFormat="1" ht="14.65" customHeight="1">
      <c r="A103" s="896" t="s">
        <v>62</v>
      </c>
      <c r="B103" s="897">
        <v>23053</v>
      </c>
      <c r="C103" s="884">
        <v>3123.2514506769826</v>
      </c>
      <c r="D103" s="885">
        <v>3609.5713407134072</v>
      </c>
      <c r="E103" s="886">
        <v>4130.8062678062679</v>
      </c>
      <c r="F103" s="897">
        <v>1331</v>
      </c>
      <c r="G103" s="884">
        <v>2668.3030303030305</v>
      </c>
      <c r="H103" s="885">
        <v>3027.9590163934427</v>
      </c>
      <c r="I103" s="886">
        <v>3323</v>
      </c>
      <c r="J103" s="897">
        <v>15952</v>
      </c>
      <c r="K103" s="884">
        <v>3089.1627906976746</v>
      </c>
      <c r="L103" s="885">
        <v>3516.1179775280898</v>
      </c>
      <c r="M103" s="886">
        <v>3919.0884691848905</v>
      </c>
      <c r="N103" s="897">
        <v>5770</v>
      </c>
      <c r="O103" s="884">
        <v>3614.8115942028985</v>
      </c>
      <c r="P103" s="885">
        <v>4224.0294117647063</v>
      </c>
      <c r="Q103" s="884">
        <v>4645.6054216867469</v>
      </c>
    </row>
    <row r="104" spans="1:17" s="872" customFormat="1" ht="14.65" customHeight="1">
      <c r="A104" s="889" t="s">
        <v>63</v>
      </c>
      <c r="B104" s="890">
        <v>7233</v>
      </c>
      <c r="C104" s="891">
        <v>3020.5144508670519</v>
      </c>
      <c r="D104" s="892">
        <v>3480.3128342245991</v>
      </c>
      <c r="E104" s="893">
        <v>4049.7647058823532</v>
      </c>
      <c r="F104" s="890">
        <v>561</v>
      </c>
      <c r="G104" s="891">
        <v>2746.125</v>
      </c>
      <c r="H104" s="891">
        <v>3066.3333333333335</v>
      </c>
      <c r="I104" s="893">
        <v>3349.7647058823532</v>
      </c>
      <c r="J104" s="890">
        <v>4929</v>
      </c>
      <c r="K104" s="891">
        <v>3021.8</v>
      </c>
      <c r="L104" s="891">
        <v>3454.2234042553191</v>
      </c>
      <c r="M104" s="893">
        <v>3911.6607142857142</v>
      </c>
      <c r="N104" s="890">
        <v>1743</v>
      </c>
      <c r="O104" s="891">
        <v>3245.421875</v>
      </c>
      <c r="P104" s="892">
        <v>3894.1440677966102</v>
      </c>
      <c r="Q104" s="891">
        <v>4496.203125</v>
      </c>
    </row>
    <row r="105" spans="1:17" s="872" customFormat="1" ht="14.65" customHeight="1">
      <c r="A105" s="896" t="s">
        <v>64</v>
      </c>
      <c r="B105" s="897">
        <v>2905</v>
      </c>
      <c r="C105" s="884">
        <v>3159.25</v>
      </c>
      <c r="D105" s="885">
        <v>3645.1850393700788</v>
      </c>
      <c r="E105" s="886">
        <v>4097.25</v>
      </c>
      <c r="F105" s="897">
        <v>287</v>
      </c>
      <c r="G105" s="884" t="s">
        <v>427</v>
      </c>
      <c r="H105" s="885" t="s">
        <v>427</v>
      </c>
      <c r="I105" s="886" t="s">
        <v>427</v>
      </c>
      <c r="J105" s="897">
        <v>2164</v>
      </c>
      <c r="K105" s="884">
        <v>3179.590909090909</v>
      </c>
      <c r="L105" s="885">
        <v>3638.2551020408164</v>
      </c>
      <c r="M105" s="886">
        <v>4033.0396825396824</v>
      </c>
      <c r="N105" s="897">
        <v>454</v>
      </c>
      <c r="O105" s="884" t="s">
        <v>427</v>
      </c>
      <c r="P105" s="885" t="s">
        <v>427</v>
      </c>
      <c r="Q105" s="884" t="s">
        <v>427</v>
      </c>
    </row>
    <row r="106" spans="1:17" s="872" customFormat="1" ht="14.65" customHeight="1">
      <c r="A106" s="889" t="s">
        <v>65</v>
      </c>
      <c r="B106" s="890">
        <v>9317</v>
      </c>
      <c r="C106" s="891">
        <v>3072.1860465116279</v>
      </c>
      <c r="D106" s="892">
        <v>3548.6150793650795</v>
      </c>
      <c r="E106" s="893">
        <v>4081.75</v>
      </c>
      <c r="F106" s="890">
        <v>923</v>
      </c>
      <c r="G106" s="891">
        <v>2738.4166666666665</v>
      </c>
      <c r="H106" s="891">
        <v>3050.962962962963</v>
      </c>
      <c r="I106" s="893">
        <v>3313.8064516129034</v>
      </c>
      <c r="J106" s="890">
        <v>7014</v>
      </c>
      <c r="K106" s="891">
        <v>3104.4835164835163</v>
      </c>
      <c r="L106" s="891">
        <v>3544.7477876106195</v>
      </c>
      <c r="M106" s="893">
        <v>3940.6595744680849</v>
      </c>
      <c r="N106" s="890">
        <v>1380</v>
      </c>
      <c r="O106" s="891">
        <v>3573.2272727272725</v>
      </c>
      <c r="P106" s="892">
        <v>4248.416666666667</v>
      </c>
      <c r="Q106" s="891">
        <v>4708.5357142857147</v>
      </c>
    </row>
    <row r="107" spans="1:17" s="872" customFormat="1" ht="14.65" customHeight="1">
      <c r="A107" s="896" t="s">
        <v>66</v>
      </c>
      <c r="B107" s="897">
        <v>26435</v>
      </c>
      <c r="C107" s="884">
        <v>3364.808286516854</v>
      </c>
      <c r="D107" s="885">
        <v>3777.2659279778395</v>
      </c>
      <c r="E107" s="886">
        <v>4366.7009803921565</v>
      </c>
      <c r="F107" s="897">
        <v>2354</v>
      </c>
      <c r="G107" s="884">
        <v>3001.6363636363635</v>
      </c>
      <c r="H107" s="884">
        <v>3472.1216216216217</v>
      </c>
      <c r="I107" s="886">
        <v>3654.6338582677167</v>
      </c>
      <c r="J107" s="897">
        <v>19897</v>
      </c>
      <c r="K107" s="884">
        <v>3367.0944123314066</v>
      </c>
      <c r="L107" s="884">
        <v>3767.6273031825795</v>
      </c>
      <c r="M107" s="886">
        <v>4252.1489361702124</v>
      </c>
      <c r="N107" s="897">
        <v>4184</v>
      </c>
      <c r="O107" s="884">
        <v>3723.3813559322034</v>
      </c>
      <c r="P107" s="885">
        <v>4506.4523809523807</v>
      </c>
      <c r="Q107" s="884">
        <v>5118.4824561403511</v>
      </c>
    </row>
    <row r="108" spans="1:17" s="872" customFormat="1" ht="14.65" customHeight="1">
      <c r="A108" s="889" t="s">
        <v>67</v>
      </c>
      <c r="B108" s="890">
        <v>5098</v>
      </c>
      <c r="C108" s="891">
        <v>2884.031746031746</v>
      </c>
      <c r="D108" s="892">
        <v>3326.75</v>
      </c>
      <c r="E108" s="893">
        <v>3812.0168539325841</v>
      </c>
      <c r="F108" s="890">
        <v>433</v>
      </c>
      <c r="G108" s="891" t="s">
        <v>427</v>
      </c>
      <c r="H108" s="891" t="s">
        <v>427</v>
      </c>
      <c r="I108" s="893" t="s">
        <v>427</v>
      </c>
      <c r="J108" s="890">
        <v>3372</v>
      </c>
      <c r="K108" s="891">
        <v>2878.217391304348</v>
      </c>
      <c r="L108" s="891">
        <v>3317.4642857142858</v>
      </c>
      <c r="M108" s="893">
        <v>3757.1265060240962</v>
      </c>
      <c r="N108" s="890">
        <v>1293</v>
      </c>
      <c r="O108" s="891">
        <v>3034.5277777777778</v>
      </c>
      <c r="P108" s="892">
        <v>3610.7272727272725</v>
      </c>
      <c r="Q108" s="891">
        <v>4243.46875</v>
      </c>
    </row>
    <row r="109" spans="1:17" s="872" customFormat="1" ht="14.65" customHeight="1">
      <c r="A109" s="896" t="s">
        <v>68</v>
      </c>
      <c r="B109" s="897">
        <v>23391</v>
      </c>
      <c r="C109" s="884">
        <v>3235.2399635036495</v>
      </c>
      <c r="D109" s="885">
        <v>3630.2400611620797</v>
      </c>
      <c r="E109" s="886">
        <v>4148.4469854469853</v>
      </c>
      <c r="F109" s="897">
        <v>3340</v>
      </c>
      <c r="G109" s="884">
        <v>3065.205882352941</v>
      </c>
      <c r="H109" s="884">
        <v>3347.4026548672568</v>
      </c>
      <c r="I109" s="886">
        <v>3501.7953367875648</v>
      </c>
      <c r="J109" s="897">
        <v>16485</v>
      </c>
      <c r="K109" s="884">
        <v>3263.1816860465115</v>
      </c>
      <c r="L109" s="884">
        <v>3666.8063909774437</v>
      </c>
      <c r="M109" s="886">
        <v>4115.480916030534</v>
      </c>
      <c r="N109" s="897">
        <v>3566</v>
      </c>
      <c r="O109" s="884">
        <v>3498.0961538461538</v>
      </c>
      <c r="P109" s="885">
        <v>4307.4148936170213</v>
      </c>
      <c r="Q109" s="884">
        <v>4997.1216216216217</v>
      </c>
    </row>
    <row r="110" spans="1:17" s="872" customFormat="1" ht="14.65" customHeight="1">
      <c r="A110" s="889" t="s">
        <v>69</v>
      </c>
      <c r="B110" s="890">
        <v>89324</v>
      </c>
      <c r="C110" s="891">
        <v>3256.5060060060059</v>
      </c>
      <c r="D110" s="892">
        <v>3657.8529411764707</v>
      </c>
      <c r="E110" s="893">
        <v>4201.1005056890017</v>
      </c>
      <c r="F110" s="890">
        <v>10466</v>
      </c>
      <c r="G110" s="891">
        <v>2959.2979094076654</v>
      </c>
      <c r="H110" s="891">
        <v>3354.5476190476193</v>
      </c>
      <c r="I110" s="893">
        <v>3558.3561452513968</v>
      </c>
      <c r="J110" s="890">
        <v>64777</v>
      </c>
      <c r="K110" s="891">
        <v>3264.7785771382892</v>
      </c>
      <c r="L110" s="891">
        <v>3658.3087167070216</v>
      </c>
      <c r="M110" s="893">
        <v>4109.247632575758</v>
      </c>
      <c r="N110" s="890">
        <v>14081</v>
      </c>
      <c r="O110" s="891">
        <v>3693.5776892430281</v>
      </c>
      <c r="P110" s="892">
        <v>4339.439790575916</v>
      </c>
      <c r="Q110" s="891">
        <v>4984.4699074074078</v>
      </c>
    </row>
    <row r="111" spans="1:17" s="872" customFormat="1" ht="14.65" customHeight="1">
      <c r="A111" s="896" t="s">
        <v>70</v>
      </c>
      <c r="B111" s="897">
        <v>18948</v>
      </c>
      <c r="C111" s="884">
        <v>3440.0174708818636</v>
      </c>
      <c r="D111" s="885">
        <v>3780.6707779886146</v>
      </c>
      <c r="E111" s="886">
        <v>4304.1904761904761</v>
      </c>
      <c r="F111" s="897">
        <v>1824</v>
      </c>
      <c r="G111" s="884">
        <v>3188.7352941176468</v>
      </c>
      <c r="H111" s="884">
        <v>3496.7809917355371</v>
      </c>
      <c r="I111" s="886">
        <v>3618.9713375796177</v>
      </c>
      <c r="J111" s="897">
        <v>14224</v>
      </c>
      <c r="K111" s="884">
        <v>3441.7162162162163</v>
      </c>
      <c r="L111" s="884">
        <v>3773.2790432801821</v>
      </c>
      <c r="M111" s="886">
        <v>4207.1371681415931</v>
      </c>
      <c r="N111" s="897">
        <v>2900</v>
      </c>
      <c r="O111" s="884">
        <v>3833.5188679245284</v>
      </c>
      <c r="P111" s="885">
        <v>4430.2468354430375</v>
      </c>
      <c r="Q111" s="884">
        <v>5078.8582089552237</v>
      </c>
    </row>
    <row r="112" spans="1:17" s="872" customFormat="1" ht="14.65" customHeight="1">
      <c r="A112" s="889" t="s">
        <v>71</v>
      </c>
      <c r="B112" s="890">
        <v>5496</v>
      </c>
      <c r="C112" s="891">
        <v>3310.4378881987577</v>
      </c>
      <c r="D112" s="892">
        <v>3647.1472303206997</v>
      </c>
      <c r="E112" s="893">
        <v>4124.979166666667</v>
      </c>
      <c r="F112" s="890">
        <v>663</v>
      </c>
      <c r="G112" s="891">
        <v>3167.2857142857142</v>
      </c>
      <c r="H112" s="891">
        <v>3422.5108695652175</v>
      </c>
      <c r="I112" s="893">
        <v>3615.3026315789475</v>
      </c>
      <c r="J112" s="890">
        <v>4119</v>
      </c>
      <c r="K112" s="891">
        <v>3323.8695652173915</v>
      </c>
      <c r="L112" s="891">
        <v>3660.3684210526317</v>
      </c>
      <c r="M112" s="893">
        <v>4097.8379629629626</v>
      </c>
      <c r="N112" s="890">
        <v>714</v>
      </c>
      <c r="O112" s="891">
        <v>3513.9615384615386</v>
      </c>
      <c r="P112" s="892">
        <v>4306.560606060606</v>
      </c>
      <c r="Q112" s="891">
        <v>5048.227272727273</v>
      </c>
    </row>
    <row r="113" spans="1:17" s="872" customFormat="1" ht="14.65" customHeight="1">
      <c r="A113" s="896" t="s">
        <v>72</v>
      </c>
      <c r="B113" s="897">
        <v>8139</v>
      </c>
      <c r="C113" s="884">
        <v>3073.529891304348</v>
      </c>
      <c r="D113" s="885">
        <v>3556.1944444444443</v>
      </c>
      <c r="E113" s="886">
        <v>4128.6069364161849</v>
      </c>
      <c r="F113" s="897">
        <v>585</v>
      </c>
      <c r="G113" s="884">
        <v>2745.3529411764707</v>
      </c>
      <c r="H113" s="885">
        <v>3085.0588235294117</v>
      </c>
      <c r="I113" s="886">
        <v>3324.2903225806454</v>
      </c>
      <c r="J113" s="897">
        <v>5547</v>
      </c>
      <c r="K113" s="884">
        <v>3045.5520833333335</v>
      </c>
      <c r="L113" s="885">
        <v>3494</v>
      </c>
      <c r="M113" s="886">
        <v>3987.4252873563219</v>
      </c>
      <c r="N113" s="897">
        <v>2007</v>
      </c>
      <c r="O113" s="884">
        <v>3500.1428571428573</v>
      </c>
      <c r="P113" s="885">
        <v>4057.5754716981132</v>
      </c>
      <c r="Q113" s="884">
        <v>4595.6388888888887</v>
      </c>
    </row>
    <row r="114" spans="1:17" s="872" customFormat="1" ht="14.65" customHeight="1">
      <c r="A114" s="889" t="s">
        <v>73</v>
      </c>
      <c r="B114" s="890">
        <v>5814</v>
      </c>
      <c r="C114" s="891">
        <v>2998.8455882352941</v>
      </c>
      <c r="D114" s="892">
        <v>3454.3709677419356</v>
      </c>
      <c r="E114" s="893">
        <v>4030.9487179487178</v>
      </c>
      <c r="F114" s="890">
        <v>549</v>
      </c>
      <c r="G114" s="891">
        <v>2747.375</v>
      </c>
      <c r="H114" s="891">
        <v>3075.5</v>
      </c>
      <c r="I114" s="893">
        <v>3354.4772727272725</v>
      </c>
      <c r="J114" s="890">
        <v>3849</v>
      </c>
      <c r="K114" s="891">
        <v>2991.5353535353534</v>
      </c>
      <c r="L114" s="891">
        <v>3424.451048951049</v>
      </c>
      <c r="M114" s="893">
        <v>3889.8518518518517</v>
      </c>
      <c r="N114" s="890">
        <v>1416</v>
      </c>
      <c r="O114" s="891">
        <v>3324.5</v>
      </c>
      <c r="P114" s="892">
        <v>3973.2272727272725</v>
      </c>
      <c r="Q114" s="891">
        <v>4504.666666666667</v>
      </c>
    </row>
    <row r="115" spans="1:17" s="872" customFormat="1" ht="14.65" customHeight="1">
      <c r="A115" s="896" t="s">
        <v>74</v>
      </c>
      <c r="B115" s="897">
        <v>11508</v>
      </c>
      <c r="C115" s="884">
        <v>3136.2142857142858</v>
      </c>
      <c r="D115" s="885">
        <v>3560.6671309192202</v>
      </c>
      <c r="E115" s="886">
        <v>4035.2715736040609</v>
      </c>
      <c r="F115" s="897">
        <v>1128</v>
      </c>
      <c r="G115" s="884">
        <v>2921.4302325581393</v>
      </c>
      <c r="H115" s="884">
        <v>3214.0714285714284</v>
      </c>
      <c r="I115" s="886">
        <v>3446.0357142857142</v>
      </c>
      <c r="J115" s="897">
        <v>8270</v>
      </c>
      <c r="K115" s="884">
        <v>3154.1802030456852</v>
      </c>
      <c r="L115" s="884">
        <v>3562.1554054054054</v>
      </c>
      <c r="M115" s="886">
        <v>3951.7152777777778</v>
      </c>
      <c r="N115" s="897">
        <v>2110</v>
      </c>
      <c r="O115" s="884">
        <v>3363</v>
      </c>
      <c r="P115" s="885">
        <v>4028.4069767441861</v>
      </c>
      <c r="Q115" s="884">
        <v>4639.6025641025644</v>
      </c>
    </row>
    <row r="116" spans="1:17" s="872" customFormat="1" ht="14.65" customHeight="1" thickBot="1">
      <c r="A116" s="889" t="s">
        <v>75</v>
      </c>
      <c r="B116" s="899">
        <v>6410</v>
      </c>
      <c r="C116" s="891">
        <v>3065.197802197802</v>
      </c>
      <c r="D116" s="892">
        <v>3490.3907103825136</v>
      </c>
      <c r="E116" s="893">
        <v>3991.2894736842104</v>
      </c>
      <c r="F116" s="890">
        <v>590</v>
      </c>
      <c r="G116" s="891">
        <v>2764.25</v>
      </c>
      <c r="H116" s="892">
        <v>3044.439393939394</v>
      </c>
      <c r="I116" s="893">
        <v>3239.3157894736842</v>
      </c>
      <c r="J116" s="890">
        <v>4186</v>
      </c>
      <c r="K116" s="891">
        <v>3051.9705882352941</v>
      </c>
      <c r="L116" s="892">
        <v>3446.4183673469388</v>
      </c>
      <c r="M116" s="893">
        <v>3887.465811965812</v>
      </c>
      <c r="N116" s="899">
        <v>1634</v>
      </c>
      <c r="O116" s="891">
        <v>3453.625</v>
      </c>
      <c r="P116" s="892">
        <v>3914.0135135135133</v>
      </c>
      <c r="Q116" s="891">
        <v>4402.4736842105267</v>
      </c>
    </row>
    <row r="117" spans="1:17" s="872" customFormat="1" ht="14.65" customHeight="1">
      <c r="A117" s="900" t="s">
        <v>78</v>
      </c>
      <c r="B117" s="901">
        <v>349895</v>
      </c>
      <c r="C117" s="902">
        <v>3221.5914958238423</v>
      </c>
      <c r="D117" s="903">
        <v>3654.8686022284628</v>
      </c>
      <c r="E117" s="904">
        <v>4174.9570510323338</v>
      </c>
      <c r="F117" s="901">
        <v>42755</v>
      </c>
      <c r="G117" s="915">
        <v>2972.8882201203783</v>
      </c>
      <c r="H117" s="906">
        <v>3352.7655840754323</v>
      </c>
      <c r="I117" s="907">
        <v>3590.8056651129436</v>
      </c>
      <c r="J117" s="901">
        <v>250824</v>
      </c>
      <c r="K117" s="915">
        <v>3239.1521830837378</v>
      </c>
      <c r="L117" s="906">
        <v>3662.8490478402227</v>
      </c>
      <c r="M117" s="907">
        <v>4107.844003241491</v>
      </c>
      <c r="N117" s="901">
        <v>56316</v>
      </c>
      <c r="O117" s="902">
        <v>3583.8333333333335</v>
      </c>
      <c r="P117" s="903">
        <v>4276.2727975270482</v>
      </c>
      <c r="Q117" s="906">
        <v>4884.7032967032965</v>
      </c>
    </row>
    <row r="118" spans="1:17" s="872" customFormat="1" ht="14.65" customHeight="1">
      <c r="A118" s="1044" t="s">
        <v>431</v>
      </c>
      <c r="B118" s="1044"/>
      <c r="C118" s="1044"/>
      <c r="D118" s="1044"/>
      <c r="E118" s="1044"/>
      <c r="F118" s="1044"/>
      <c r="G118" s="1044"/>
      <c r="H118" s="1044"/>
      <c r="I118" s="1044"/>
      <c r="J118" s="1044"/>
      <c r="K118" s="1044"/>
      <c r="L118" s="1044"/>
      <c r="M118" s="1044"/>
      <c r="N118" s="1044"/>
      <c r="O118" s="1044"/>
      <c r="P118" s="1044"/>
      <c r="Q118" s="1044"/>
    </row>
    <row r="119" spans="1:17" s="872" customFormat="1" ht="14.65" customHeight="1">
      <c r="A119" s="1045" t="s">
        <v>420</v>
      </c>
      <c r="B119" s="1045"/>
      <c r="C119" s="1045"/>
      <c r="D119" s="1045"/>
      <c r="E119" s="1045"/>
      <c r="F119" s="1045"/>
      <c r="G119" s="1045"/>
      <c r="H119" s="1045"/>
      <c r="I119" s="1045"/>
      <c r="J119" s="1045"/>
      <c r="K119" s="1045"/>
      <c r="L119" s="1045"/>
      <c r="M119" s="1045"/>
      <c r="N119" s="1045"/>
      <c r="O119" s="1045"/>
      <c r="P119" s="1045"/>
      <c r="Q119" s="1045"/>
    </row>
    <row r="120" spans="1:17" s="872" customFormat="1" ht="14.65" customHeight="1">
      <c r="A120" s="1045" t="s">
        <v>392</v>
      </c>
      <c r="B120" s="1045"/>
      <c r="C120" s="1045"/>
      <c r="D120" s="1045"/>
      <c r="E120" s="1045"/>
      <c r="F120" s="1045"/>
      <c r="G120" s="1045"/>
      <c r="H120" s="1045"/>
      <c r="I120" s="1045"/>
      <c r="J120" s="1045"/>
      <c r="K120" s="1045"/>
      <c r="L120" s="1045"/>
      <c r="M120" s="1045"/>
      <c r="N120" s="1045"/>
      <c r="O120" s="1045"/>
      <c r="P120" s="1045"/>
      <c r="Q120" s="1045"/>
    </row>
    <row r="121" spans="1:17" s="872" customFormat="1" ht="14.65" customHeight="1">
      <c r="A121" s="1045" t="s">
        <v>387</v>
      </c>
      <c r="B121" s="1045"/>
      <c r="C121" s="1045"/>
      <c r="D121" s="1045"/>
      <c r="E121" s="1045"/>
      <c r="F121" s="1045"/>
      <c r="G121" s="1045"/>
      <c r="H121" s="1045"/>
      <c r="I121" s="1045"/>
      <c r="J121" s="1045"/>
      <c r="K121" s="1045"/>
      <c r="L121" s="1045"/>
      <c r="M121" s="1045"/>
      <c r="N121" s="1045"/>
      <c r="O121" s="1045"/>
      <c r="P121" s="1045"/>
      <c r="Q121" s="1045"/>
    </row>
    <row r="122" spans="1:17" s="872" customFormat="1" ht="14.5"/>
    <row r="123" spans="1:17" s="872" customFormat="1" ht="24" customHeight="1">
      <c r="A123" s="1046">
        <v>2021</v>
      </c>
      <c r="B123" s="1046"/>
      <c r="C123" s="1046"/>
      <c r="D123" s="1046"/>
      <c r="E123" s="1046"/>
      <c r="F123" s="1046"/>
      <c r="G123" s="1046"/>
      <c r="H123" s="1046"/>
      <c r="I123" s="1046"/>
      <c r="J123" s="1046"/>
      <c r="K123" s="1046"/>
      <c r="L123" s="1046"/>
      <c r="M123" s="1046"/>
      <c r="N123" s="1046"/>
      <c r="O123" s="1046"/>
      <c r="P123" s="1046"/>
      <c r="Q123" s="1046"/>
    </row>
    <row r="124" spans="1:17" s="872" customFormat="1" ht="14.5">
      <c r="A124" s="910"/>
      <c r="C124" s="911"/>
      <c r="E124" s="911"/>
      <c r="F124" s="911"/>
      <c r="H124" s="911"/>
    </row>
    <row r="125" spans="1:17" s="872" customFormat="1" ht="28.15" customHeight="1">
      <c r="A125" s="1047" t="s">
        <v>442</v>
      </c>
      <c r="B125" s="1047"/>
      <c r="C125" s="1047"/>
      <c r="D125" s="1047"/>
      <c r="E125" s="1047"/>
      <c r="F125" s="1047"/>
      <c r="G125" s="1047"/>
      <c r="H125" s="1047"/>
      <c r="I125" s="1047"/>
      <c r="J125" s="1047"/>
      <c r="K125" s="1047"/>
      <c r="L125" s="1047"/>
      <c r="M125" s="1047"/>
      <c r="N125" s="1047"/>
      <c r="O125" s="1047"/>
      <c r="P125" s="1047"/>
      <c r="Q125" s="1047"/>
    </row>
    <row r="126" spans="1:17" s="872" customFormat="1" ht="15" customHeight="1">
      <c r="A126" s="1048" t="s">
        <v>57</v>
      </c>
      <c r="B126" s="1051" t="s">
        <v>388</v>
      </c>
      <c r="C126" s="1052"/>
      <c r="D126" s="1052"/>
      <c r="E126" s="1052"/>
      <c r="F126" s="1052"/>
      <c r="G126" s="1052"/>
      <c r="H126" s="1052"/>
      <c r="I126" s="1052"/>
      <c r="J126" s="1052"/>
      <c r="K126" s="1052"/>
      <c r="L126" s="1052"/>
      <c r="M126" s="1052"/>
      <c r="N126" s="1052"/>
      <c r="O126" s="1052"/>
      <c r="P126" s="1052"/>
      <c r="Q126" s="1053"/>
    </row>
    <row r="127" spans="1:17" s="872" customFormat="1" ht="14.25" customHeight="1">
      <c r="A127" s="1049"/>
      <c r="B127" s="1051" t="s">
        <v>58</v>
      </c>
      <c r="C127" s="1052"/>
      <c r="D127" s="1052"/>
      <c r="E127" s="1054"/>
      <c r="F127" s="1051" t="s">
        <v>389</v>
      </c>
      <c r="G127" s="1052"/>
      <c r="H127" s="1052"/>
      <c r="I127" s="1052"/>
      <c r="J127" s="1051" t="s">
        <v>390</v>
      </c>
      <c r="K127" s="1052"/>
      <c r="L127" s="1052"/>
      <c r="M127" s="1054"/>
      <c r="N127" s="1051" t="s">
        <v>116</v>
      </c>
      <c r="O127" s="1052"/>
      <c r="P127" s="1052"/>
      <c r="Q127" s="1053"/>
    </row>
    <row r="128" spans="1:17" s="872" customFormat="1" ht="14.5">
      <c r="A128" s="1049"/>
      <c r="B128" s="1081" t="s">
        <v>58</v>
      </c>
      <c r="C128" s="1057" t="s">
        <v>96</v>
      </c>
      <c r="D128" s="1058"/>
      <c r="E128" s="1059"/>
      <c r="F128" s="1081" t="s">
        <v>58</v>
      </c>
      <c r="G128" s="1057" t="s">
        <v>96</v>
      </c>
      <c r="H128" s="1058"/>
      <c r="I128" s="1059"/>
      <c r="J128" s="1081" t="s">
        <v>391</v>
      </c>
      <c r="K128" s="1057" t="s">
        <v>96</v>
      </c>
      <c r="L128" s="1058"/>
      <c r="M128" s="1059"/>
      <c r="N128" s="1081" t="s">
        <v>58</v>
      </c>
      <c r="O128" s="1057" t="s">
        <v>96</v>
      </c>
      <c r="P128" s="1058"/>
      <c r="Q128" s="1061"/>
    </row>
    <row r="129" spans="1:17" s="872" customFormat="1" ht="61.15" customHeight="1">
      <c r="A129" s="1049"/>
      <c r="B129" s="1082"/>
      <c r="C129" s="873" t="s">
        <v>381</v>
      </c>
      <c r="D129" s="933" t="s">
        <v>382</v>
      </c>
      <c r="E129" s="875" t="s">
        <v>383</v>
      </c>
      <c r="F129" s="1082"/>
      <c r="G129" s="873" t="s">
        <v>381</v>
      </c>
      <c r="H129" s="877" t="s">
        <v>382</v>
      </c>
      <c r="I129" s="934" t="s">
        <v>383</v>
      </c>
      <c r="J129" s="1082"/>
      <c r="K129" s="873" t="s">
        <v>381</v>
      </c>
      <c r="L129" s="877" t="s">
        <v>382</v>
      </c>
      <c r="M129" s="934" t="s">
        <v>383</v>
      </c>
      <c r="N129" s="1082"/>
      <c r="O129" s="873" t="s">
        <v>381</v>
      </c>
      <c r="P129" s="933" t="s">
        <v>382</v>
      </c>
      <c r="Q129" s="877" t="s">
        <v>383</v>
      </c>
    </row>
    <row r="130" spans="1:17" s="872" customFormat="1" ht="16.149999999999999" customHeight="1" thickBot="1">
      <c r="A130" s="1050"/>
      <c r="B130" s="880" t="s">
        <v>59</v>
      </c>
      <c r="C130" s="1062" t="s">
        <v>384</v>
      </c>
      <c r="D130" s="1062"/>
      <c r="E130" s="1063"/>
      <c r="F130" s="880" t="s">
        <v>59</v>
      </c>
      <c r="G130" s="1062" t="s">
        <v>384</v>
      </c>
      <c r="H130" s="1062"/>
      <c r="I130" s="1063"/>
      <c r="J130" s="880" t="s">
        <v>59</v>
      </c>
      <c r="K130" s="1062" t="s">
        <v>384</v>
      </c>
      <c r="L130" s="1062"/>
      <c r="M130" s="1063"/>
      <c r="N130" s="880" t="s">
        <v>59</v>
      </c>
      <c r="O130" s="1062" t="s">
        <v>384</v>
      </c>
      <c r="P130" s="1062"/>
      <c r="Q130" s="1068"/>
    </row>
    <row r="131" spans="1:17" s="872" customFormat="1" ht="14.65" customHeight="1">
      <c r="A131" s="882" t="s">
        <v>60</v>
      </c>
      <c r="B131" s="883">
        <v>54220</v>
      </c>
      <c r="C131" s="884">
        <v>3273.2330374128092</v>
      </c>
      <c r="D131" s="885">
        <v>3599.03125</v>
      </c>
      <c r="E131" s="886">
        <v>4058.3909612625539</v>
      </c>
      <c r="F131" s="883">
        <v>8240</v>
      </c>
      <c r="G131" s="884">
        <v>3148.0177304964541</v>
      </c>
      <c r="H131" s="884">
        <v>3382.8573573573572</v>
      </c>
      <c r="I131" s="886">
        <v>3491.2624633431087</v>
      </c>
      <c r="J131" s="897">
        <v>38869</v>
      </c>
      <c r="K131" s="884">
        <v>3281.8821752265862</v>
      </c>
      <c r="L131" s="884">
        <v>3625.2223935842071</v>
      </c>
      <c r="M131" s="886">
        <v>4000.2274143302179</v>
      </c>
      <c r="N131" s="883">
        <v>7111</v>
      </c>
      <c r="O131" s="884">
        <v>3716.9568345323742</v>
      </c>
      <c r="P131" s="885">
        <v>4324.8055555555557</v>
      </c>
      <c r="Q131" s="884">
        <v>4940.5173611111113</v>
      </c>
    </row>
    <row r="132" spans="1:17" s="872" customFormat="1" ht="14.65" customHeight="1">
      <c r="A132" s="889" t="s">
        <v>61</v>
      </c>
      <c r="B132" s="890">
        <v>50704</v>
      </c>
      <c r="C132" s="891">
        <v>3026.1869275603663</v>
      </c>
      <c r="D132" s="892">
        <v>3478.483138780804</v>
      </c>
      <c r="E132" s="893">
        <v>4020.4233716475096</v>
      </c>
      <c r="F132" s="890">
        <v>9652</v>
      </c>
      <c r="G132" s="891">
        <v>2860.6674641148325</v>
      </c>
      <c r="H132" s="891">
        <v>3141.3256880733943</v>
      </c>
      <c r="I132" s="893">
        <v>3427.9044795783925</v>
      </c>
      <c r="J132" s="890">
        <v>35209</v>
      </c>
      <c r="K132" s="891">
        <v>3107.3026151930262</v>
      </c>
      <c r="L132" s="891">
        <v>3557.1776007497656</v>
      </c>
      <c r="M132" s="893">
        <v>4064.1465827338129</v>
      </c>
      <c r="N132" s="890">
        <v>5843</v>
      </c>
      <c r="O132" s="891">
        <v>3379.3352272727275</v>
      </c>
      <c r="P132" s="892">
        <v>4137.1228070175439</v>
      </c>
      <c r="Q132" s="891">
        <v>5005.1474358974356</v>
      </c>
    </row>
    <row r="133" spans="1:17" s="872" customFormat="1" ht="14.65" customHeight="1">
      <c r="A133" s="896" t="s">
        <v>62</v>
      </c>
      <c r="B133" s="897">
        <v>22899</v>
      </c>
      <c r="C133" s="884">
        <v>3040.2554347826085</v>
      </c>
      <c r="D133" s="885">
        <v>3541.0465949820787</v>
      </c>
      <c r="E133" s="886">
        <v>4094.9102112676055</v>
      </c>
      <c r="F133" s="897">
        <v>1229</v>
      </c>
      <c r="G133" s="884">
        <v>2599</v>
      </c>
      <c r="H133" s="885">
        <v>2940.1739130434785</v>
      </c>
      <c r="I133" s="886">
        <v>3240.6785714285716</v>
      </c>
      <c r="J133" s="897">
        <v>15995</v>
      </c>
      <c r="K133" s="884">
        <v>2997.753184713376</v>
      </c>
      <c r="L133" s="885">
        <v>3437.6521335807051</v>
      </c>
      <c r="M133" s="886">
        <v>3869.6326530612246</v>
      </c>
      <c r="N133" s="897">
        <v>5675</v>
      </c>
      <c r="O133" s="884">
        <v>3559.3169642857142</v>
      </c>
      <c r="P133" s="885">
        <v>4192.0137614678897</v>
      </c>
      <c r="Q133" s="884">
        <v>4612.6701846965698</v>
      </c>
    </row>
    <row r="134" spans="1:17" s="872" customFormat="1" ht="14.65" customHeight="1">
      <c r="A134" s="889" t="s">
        <v>63</v>
      </c>
      <c r="B134" s="890">
        <v>6954</v>
      </c>
      <c r="C134" s="891">
        <v>2879.2337662337663</v>
      </c>
      <c r="D134" s="892">
        <v>3311.4042553191489</v>
      </c>
      <c r="E134" s="893">
        <v>3893.5412371134021</v>
      </c>
      <c r="F134" s="890">
        <v>504</v>
      </c>
      <c r="G134" s="891">
        <v>2583.8333333333335</v>
      </c>
      <c r="H134" s="891">
        <v>2937.1666666666665</v>
      </c>
      <c r="I134" s="893">
        <v>3168.2419354838707</v>
      </c>
      <c r="J134" s="890">
        <v>4767</v>
      </c>
      <c r="K134" s="891">
        <v>2867.8958333333335</v>
      </c>
      <c r="L134" s="891">
        <v>3289.4037433155081</v>
      </c>
      <c r="M134" s="893">
        <v>3763.8620689655172</v>
      </c>
      <c r="N134" s="890">
        <v>1683</v>
      </c>
      <c r="O134" s="891">
        <v>3107.5121951219512</v>
      </c>
      <c r="P134" s="892">
        <v>3751.3620689655172</v>
      </c>
      <c r="Q134" s="891">
        <v>4336.828125</v>
      </c>
    </row>
    <row r="135" spans="1:17" s="872" customFormat="1" ht="14.65" customHeight="1">
      <c r="A135" s="896" t="s">
        <v>64</v>
      </c>
      <c r="B135" s="897">
        <v>2701</v>
      </c>
      <c r="C135" s="884">
        <v>3069.3559322033898</v>
      </c>
      <c r="D135" s="885">
        <v>3518.3921568627452</v>
      </c>
      <c r="E135" s="886">
        <v>3990.4509803921569</v>
      </c>
      <c r="F135" s="897">
        <v>251</v>
      </c>
      <c r="G135" s="884" t="s">
        <v>427</v>
      </c>
      <c r="H135" s="885" t="s">
        <v>427</v>
      </c>
      <c r="I135" s="886" t="s">
        <v>427</v>
      </c>
      <c r="J135" s="897">
        <v>2017</v>
      </c>
      <c r="K135" s="884">
        <v>3078.056818181818</v>
      </c>
      <c r="L135" s="885">
        <v>3507.5224719101125</v>
      </c>
      <c r="M135" s="886">
        <v>3885.3958333333335</v>
      </c>
      <c r="N135" s="897">
        <v>433</v>
      </c>
      <c r="O135" s="884" t="s">
        <v>427</v>
      </c>
      <c r="P135" s="885" t="s">
        <v>427</v>
      </c>
      <c r="Q135" s="884" t="s">
        <v>427</v>
      </c>
    </row>
    <row r="136" spans="1:17" s="872" customFormat="1" ht="14.65" customHeight="1">
      <c r="A136" s="889" t="s">
        <v>65</v>
      </c>
      <c r="B136" s="890">
        <v>9054</v>
      </c>
      <c r="C136" s="891">
        <v>3008.997536945813</v>
      </c>
      <c r="D136" s="892">
        <v>3427.4975786924938</v>
      </c>
      <c r="E136" s="893">
        <v>3977.2578125</v>
      </c>
      <c r="F136" s="890">
        <v>875</v>
      </c>
      <c r="G136" s="891">
        <v>2634</v>
      </c>
      <c r="H136" s="891">
        <v>2931</v>
      </c>
      <c r="I136" s="893">
        <v>3163.284090909091</v>
      </c>
      <c r="J136" s="890">
        <v>6852</v>
      </c>
      <c r="K136" s="891">
        <v>3044.4873417721519</v>
      </c>
      <c r="L136" s="891">
        <v>3426.1756756756758</v>
      </c>
      <c r="M136" s="893">
        <v>3850.5</v>
      </c>
      <c r="N136" s="890">
        <v>1327</v>
      </c>
      <c r="O136" s="891">
        <v>3576</v>
      </c>
      <c r="P136" s="892">
        <v>4153.5487804878048</v>
      </c>
      <c r="Q136" s="891">
        <v>4620.2115384615381</v>
      </c>
    </row>
    <row r="137" spans="1:17" s="872" customFormat="1" ht="14.65" customHeight="1">
      <c r="A137" s="896" t="s">
        <v>66</v>
      </c>
      <c r="B137" s="897">
        <v>25825</v>
      </c>
      <c r="C137" s="884">
        <v>3247.3880753138073</v>
      </c>
      <c r="D137" s="885">
        <v>3640.4645390070923</v>
      </c>
      <c r="E137" s="886">
        <v>4237.8985801217041</v>
      </c>
      <c r="F137" s="897">
        <v>2447</v>
      </c>
      <c r="G137" s="884">
        <v>2816.6458333333335</v>
      </c>
      <c r="H137" s="884">
        <v>3358.8333333333335</v>
      </c>
      <c r="I137" s="886">
        <v>3498.568181818182</v>
      </c>
      <c r="J137" s="897">
        <v>19260</v>
      </c>
      <c r="K137" s="884">
        <v>3244.7359249329756</v>
      </c>
      <c r="L137" s="884">
        <v>3634.7512908777967</v>
      </c>
      <c r="M137" s="886">
        <v>4127.2123287671229</v>
      </c>
      <c r="N137" s="897">
        <v>4118</v>
      </c>
      <c r="O137" s="884">
        <v>3673.344827586207</v>
      </c>
      <c r="P137" s="885">
        <v>4413.2192982456145</v>
      </c>
      <c r="Q137" s="884">
        <v>4995.8883495145628</v>
      </c>
    </row>
    <row r="138" spans="1:17" s="872" customFormat="1" ht="14.65" customHeight="1">
      <c r="A138" s="889" t="s">
        <v>67</v>
      </c>
      <c r="B138" s="890">
        <v>5122</v>
      </c>
      <c r="C138" s="891">
        <v>2762.5614035087719</v>
      </c>
      <c r="D138" s="892">
        <v>3182.812925170068</v>
      </c>
      <c r="E138" s="893">
        <v>3654.6666666666665</v>
      </c>
      <c r="F138" s="890">
        <v>417</v>
      </c>
      <c r="G138" s="891" t="s">
        <v>427</v>
      </c>
      <c r="H138" s="891" t="s">
        <v>427</v>
      </c>
      <c r="I138" s="893" t="s">
        <v>427</v>
      </c>
      <c r="J138" s="890">
        <v>3390</v>
      </c>
      <c r="K138" s="891">
        <v>2757.1901408450703</v>
      </c>
      <c r="L138" s="891">
        <v>3169.25</v>
      </c>
      <c r="M138" s="893">
        <v>3579.1290322580644</v>
      </c>
      <c r="N138" s="890">
        <v>1315</v>
      </c>
      <c r="O138" s="891">
        <v>2868.859375</v>
      </c>
      <c r="P138" s="892">
        <v>3454.6666666666665</v>
      </c>
      <c r="Q138" s="891">
        <v>4018.4347826086955</v>
      </c>
    </row>
    <row r="139" spans="1:17" s="872" customFormat="1" ht="14.65" customHeight="1">
      <c r="A139" s="896" t="s">
        <v>68</v>
      </c>
      <c r="B139" s="897">
        <v>22329</v>
      </c>
      <c r="C139" s="884">
        <v>3110.2522522522522</v>
      </c>
      <c r="D139" s="885">
        <v>3487.9352331606219</v>
      </c>
      <c r="E139" s="886">
        <v>4021.7667785234898</v>
      </c>
      <c r="F139" s="897">
        <v>3231</v>
      </c>
      <c r="G139" s="884">
        <v>2958.703125</v>
      </c>
      <c r="H139" s="884">
        <v>3187.1007194244603</v>
      </c>
      <c r="I139" s="886">
        <v>3347.9392361111113</v>
      </c>
      <c r="J139" s="897">
        <v>15594</v>
      </c>
      <c r="K139" s="884">
        <v>3143.703125</v>
      </c>
      <c r="L139" s="884">
        <v>3529.3610038610041</v>
      </c>
      <c r="M139" s="886">
        <v>3972.3382352941176</v>
      </c>
      <c r="N139" s="897">
        <v>3504</v>
      </c>
      <c r="O139" s="884">
        <v>3419.25</v>
      </c>
      <c r="P139" s="885">
        <v>4174.742424242424</v>
      </c>
      <c r="Q139" s="884">
        <v>4924.1842105263158</v>
      </c>
    </row>
    <row r="140" spans="1:17" s="872" customFormat="1" ht="14.65" customHeight="1">
      <c r="A140" s="889" t="s">
        <v>69</v>
      </c>
      <c r="B140" s="890">
        <v>87788</v>
      </c>
      <c r="C140" s="891">
        <v>3154.876996805112</v>
      </c>
      <c r="D140" s="892">
        <v>3544.3732815301855</v>
      </c>
      <c r="E140" s="893">
        <v>4087.5994940978076</v>
      </c>
      <c r="F140" s="890">
        <v>10729</v>
      </c>
      <c r="G140" s="891">
        <v>2798.6382978723404</v>
      </c>
      <c r="H140" s="891">
        <v>3259.0431654676258</v>
      </c>
      <c r="I140" s="893">
        <v>3414.6248574686433</v>
      </c>
      <c r="J140" s="890">
        <v>62935</v>
      </c>
      <c r="K140" s="891">
        <v>3173.5350799289522</v>
      </c>
      <c r="L140" s="891">
        <v>3550.1912425149699</v>
      </c>
      <c r="M140" s="893">
        <v>3991.0590717299579</v>
      </c>
      <c r="N140" s="890">
        <v>14124</v>
      </c>
      <c r="O140" s="891">
        <v>3590.8703703703704</v>
      </c>
      <c r="P140" s="892">
        <v>4219.1691312384473</v>
      </c>
      <c r="Q140" s="891">
        <v>4858.416666666667</v>
      </c>
    </row>
    <row r="141" spans="1:17" s="872" customFormat="1" ht="14.65" customHeight="1">
      <c r="A141" s="896" t="s">
        <v>70</v>
      </c>
      <c r="B141" s="897">
        <v>18548</v>
      </c>
      <c r="C141" s="884">
        <v>3341.0339805825242</v>
      </c>
      <c r="D141" s="885">
        <v>3653.5674846625766</v>
      </c>
      <c r="E141" s="886">
        <v>4204.2259615384619</v>
      </c>
      <c r="F141" s="897">
        <v>1878</v>
      </c>
      <c r="G141" s="884">
        <v>3092.7413793103447</v>
      </c>
      <c r="H141" s="884">
        <v>3370.3412698412699</v>
      </c>
      <c r="I141" s="886">
        <v>3480.4668874172185</v>
      </c>
      <c r="J141" s="897">
        <v>13787</v>
      </c>
      <c r="K141" s="884">
        <v>3344.7089160839159</v>
      </c>
      <c r="L141" s="884">
        <v>3651.8617318435754</v>
      </c>
      <c r="M141" s="886">
        <v>4103.9375</v>
      </c>
      <c r="N141" s="897">
        <v>2883</v>
      </c>
      <c r="O141" s="884">
        <v>3758.3125</v>
      </c>
      <c r="P141" s="885">
        <v>4333.7568807339449</v>
      </c>
      <c r="Q141" s="884">
        <v>4965.8963414634145</v>
      </c>
    </row>
    <row r="142" spans="1:17" s="872" customFormat="1" ht="14.65" customHeight="1">
      <c r="A142" s="889" t="s">
        <v>71</v>
      </c>
      <c r="B142" s="890">
        <v>5231</v>
      </c>
      <c r="C142" s="891">
        <v>3227.2463235294117</v>
      </c>
      <c r="D142" s="892">
        <v>3573.7608695652175</v>
      </c>
      <c r="E142" s="893">
        <v>4044.5548780487807</v>
      </c>
      <c r="F142" s="890">
        <v>645</v>
      </c>
      <c r="G142" s="891">
        <v>3099.1111111111113</v>
      </c>
      <c r="H142" s="891">
        <v>3345.3795180722891</v>
      </c>
      <c r="I142" s="893">
        <v>3537.4791666666665</v>
      </c>
      <c r="J142" s="890">
        <v>3874</v>
      </c>
      <c r="K142" s="891">
        <v>3229.7056074766356</v>
      </c>
      <c r="L142" s="891">
        <v>3581.590909090909</v>
      </c>
      <c r="M142" s="893">
        <v>4000.2983870967741</v>
      </c>
      <c r="N142" s="890">
        <v>712</v>
      </c>
      <c r="O142" s="891">
        <v>3433.8333333333335</v>
      </c>
      <c r="P142" s="892">
        <v>4218.3571428571431</v>
      </c>
      <c r="Q142" s="891">
        <v>4953.625</v>
      </c>
    </row>
    <row r="143" spans="1:17" s="872" customFormat="1" ht="14.65" customHeight="1">
      <c r="A143" s="896" t="s">
        <v>72</v>
      </c>
      <c r="B143" s="897">
        <v>8367</v>
      </c>
      <c r="C143" s="884">
        <v>2962.4260204081634</v>
      </c>
      <c r="D143" s="885">
        <v>3427.6990740740739</v>
      </c>
      <c r="E143" s="886">
        <v>4006.4253246753246</v>
      </c>
      <c r="F143" s="897">
        <v>577</v>
      </c>
      <c r="G143" s="884">
        <v>2639.1904761904761</v>
      </c>
      <c r="H143" s="885">
        <v>2999.413043478261</v>
      </c>
      <c r="I143" s="886">
        <v>3205.1052631578946</v>
      </c>
      <c r="J143" s="897">
        <v>5726</v>
      </c>
      <c r="K143" s="884">
        <v>2930</v>
      </c>
      <c r="L143" s="885">
        <v>3353.3125</v>
      </c>
      <c r="M143" s="886">
        <v>3846.5526315789475</v>
      </c>
      <c r="N143" s="897">
        <v>2064</v>
      </c>
      <c r="O143" s="884">
        <v>3386.9864864864867</v>
      </c>
      <c r="P143" s="885">
        <v>3915.8846153846152</v>
      </c>
      <c r="Q143" s="884">
        <v>4423.7142857142853</v>
      </c>
    </row>
    <row r="144" spans="1:17" s="872" customFormat="1" ht="14.65" customHeight="1">
      <c r="A144" s="889" t="s">
        <v>73</v>
      </c>
      <c r="B144" s="890">
        <v>5887</v>
      </c>
      <c r="C144" s="891">
        <v>2885.1074380165287</v>
      </c>
      <c r="D144" s="892">
        <v>3310.7134146341464</v>
      </c>
      <c r="E144" s="893">
        <v>3886.5677083333335</v>
      </c>
      <c r="F144" s="890">
        <v>515</v>
      </c>
      <c r="G144" s="891">
        <v>2695.6923076923076</v>
      </c>
      <c r="H144" s="891">
        <v>2979.7857142857142</v>
      </c>
      <c r="I144" s="893">
        <v>3178.3225806451615</v>
      </c>
      <c r="J144" s="890">
        <v>3946</v>
      </c>
      <c r="K144" s="891">
        <v>2868.8139534883721</v>
      </c>
      <c r="L144" s="891">
        <v>3280.8225806451615</v>
      </c>
      <c r="M144" s="893">
        <v>3740.127659574468</v>
      </c>
      <c r="N144" s="890">
        <v>1426</v>
      </c>
      <c r="O144" s="891">
        <v>3151.8157894736842</v>
      </c>
      <c r="P144" s="892">
        <v>3832.4444444444443</v>
      </c>
      <c r="Q144" s="891">
        <v>4364.666666666667</v>
      </c>
    </row>
    <row r="145" spans="1:17" s="872" customFormat="1" ht="14.65" customHeight="1">
      <c r="A145" s="896" t="s">
        <v>74</v>
      </c>
      <c r="B145" s="897">
        <v>11368</v>
      </c>
      <c r="C145" s="884">
        <v>2990.2388059701493</v>
      </c>
      <c r="D145" s="885">
        <v>3423.3323699421967</v>
      </c>
      <c r="E145" s="886">
        <v>3904.2735849056603</v>
      </c>
      <c r="F145" s="897">
        <v>1106</v>
      </c>
      <c r="G145" s="884">
        <v>2768.6372549019607</v>
      </c>
      <c r="H145" s="884">
        <v>3054.1363636363635</v>
      </c>
      <c r="I145" s="886">
        <v>3260.4056603773583</v>
      </c>
      <c r="J145" s="897">
        <v>8171</v>
      </c>
      <c r="K145" s="884">
        <v>3011.7132352941176</v>
      </c>
      <c r="L145" s="884">
        <v>3424.1510791366904</v>
      </c>
      <c r="M145" s="886">
        <v>3827.5962732919256</v>
      </c>
      <c r="N145" s="897">
        <v>2091</v>
      </c>
      <c r="O145" s="884">
        <v>3230.7083333333335</v>
      </c>
      <c r="P145" s="885">
        <v>3881.3139534883721</v>
      </c>
      <c r="Q145" s="884">
        <v>4474.458333333333</v>
      </c>
    </row>
    <row r="146" spans="1:17" s="872" customFormat="1" ht="14.65" customHeight="1" thickBot="1">
      <c r="A146" s="889" t="s">
        <v>75</v>
      </c>
      <c r="B146" s="899">
        <v>6424</v>
      </c>
      <c r="C146" s="891">
        <v>2926.6494252873563</v>
      </c>
      <c r="D146" s="892">
        <v>3359.6145833333335</v>
      </c>
      <c r="E146" s="893">
        <v>3848.9126984126983</v>
      </c>
      <c r="F146" s="890">
        <v>584</v>
      </c>
      <c r="G146" s="891">
        <v>2642.1666666666665</v>
      </c>
      <c r="H146" s="892">
        <v>2883.8333333333335</v>
      </c>
      <c r="I146" s="893">
        <v>3087.537037037037</v>
      </c>
      <c r="J146" s="890">
        <v>4246</v>
      </c>
      <c r="K146" s="891">
        <v>2927.9793388429753</v>
      </c>
      <c r="L146" s="892">
        <v>3311.5091743119265</v>
      </c>
      <c r="M146" s="893">
        <v>3743.612244897959</v>
      </c>
      <c r="N146" s="899">
        <v>1594</v>
      </c>
      <c r="O146" s="891">
        <v>3316.8793103448274</v>
      </c>
      <c r="P146" s="892">
        <v>3762.5</v>
      </c>
      <c r="Q146" s="891">
        <v>4227.375</v>
      </c>
    </row>
    <row r="147" spans="1:17" s="872" customFormat="1" ht="14.65" customHeight="1">
      <c r="A147" s="900" t="s">
        <v>78</v>
      </c>
      <c r="B147" s="901">
        <v>343421</v>
      </c>
      <c r="C147" s="902">
        <v>3112.9684624517663</v>
      </c>
      <c r="D147" s="903">
        <v>3531.9974070872945</v>
      </c>
      <c r="E147" s="904">
        <v>4055.7017961480201</v>
      </c>
      <c r="F147" s="901">
        <v>42880</v>
      </c>
      <c r="G147" s="915">
        <v>2857.1555740432614</v>
      </c>
      <c r="H147" s="906">
        <v>3233.9566240753193</v>
      </c>
      <c r="I147" s="907">
        <v>3436.418958031838</v>
      </c>
      <c r="J147" s="901">
        <v>244638</v>
      </c>
      <c r="K147" s="915">
        <v>3131.7719570159124</v>
      </c>
      <c r="L147" s="906">
        <v>3542.6804840652721</v>
      </c>
      <c r="M147" s="907">
        <v>3980.0227698066128</v>
      </c>
      <c r="N147" s="901">
        <v>55903</v>
      </c>
      <c r="O147" s="902">
        <v>3496.6390532544378</v>
      </c>
      <c r="P147" s="903">
        <v>4174.636363636364</v>
      </c>
      <c r="Q147" s="906">
        <v>4789.0261194029854</v>
      </c>
    </row>
    <row r="148" spans="1:17" s="872" customFormat="1" ht="14.65" customHeight="1">
      <c r="A148" s="1044" t="s">
        <v>431</v>
      </c>
      <c r="B148" s="1044"/>
      <c r="C148" s="1044"/>
      <c r="D148" s="1044"/>
      <c r="E148" s="1044"/>
      <c r="F148" s="1044"/>
      <c r="G148" s="1044"/>
      <c r="H148" s="1044"/>
      <c r="I148" s="1044"/>
      <c r="J148" s="1044"/>
      <c r="K148" s="1044"/>
      <c r="L148" s="1044"/>
      <c r="M148" s="1044"/>
      <c r="N148" s="1044"/>
      <c r="O148" s="1044"/>
      <c r="P148" s="1044"/>
      <c r="Q148" s="1044"/>
    </row>
    <row r="149" spans="1:17" s="872" customFormat="1" ht="14.65" customHeight="1">
      <c r="A149" s="1045" t="s">
        <v>420</v>
      </c>
      <c r="B149" s="1045"/>
      <c r="C149" s="1045"/>
      <c r="D149" s="1045"/>
      <c r="E149" s="1045"/>
      <c r="F149" s="1045"/>
      <c r="G149" s="1045"/>
      <c r="H149" s="1045"/>
      <c r="I149" s="1045"/>
      <c r="J149" s="1045"/>
      <c r="K149" s="1045"/>
      <c r="L149" s="1045"/>
      <c r="M149" s="1045"/>
      <c r="N149" s="1045"/>
      <c r="O149" s="1045"/>
      <c r="P149" s="1045"/>
      <c r="Q149" s="1045"/>
    </row>
    <row r="150" spans="1:17" s="872" customFormat="1" ht="14.65" customHeight="1">
      <c r="A150" s="1045" t="s">
        <v>392</v>
      </c>
      <c r="B150" s="1045"/>
      <c r="C150" s="1045"/>
      <c r="D150" s="1045"/>
      <c r="E150" s="1045"/>
      <c r="F150" s="1045"/>
      <c r="G150" s="1045"/>
      <c r="H150" s="1045"/>
      <c r="I150" s="1045"/>
      <c r="J150" s="1045"/>
      <c r="K150" s="1045"/>
      <c r="L150" s="1045"/>
      <c r="M150" s="1045"/>
      <c r="N150" s="1045"/>
      <c r="O150" s="1045"/>
      <c r="P150" s="1045"/>
      <c r="Q150" s="1045"/>
    </row>
    <row r="151" spans="1:17" s="872" customFormat="1" ht="14.65" customHeight="1">
      <c r="A151" s="1045" t="s">
        <v>387</v>
      </c>
      <c r="B151" s="1045"/>
      <c r="C151" s="1045"/>
      <c r="D151" s="1045"/>
      <c r="E151" s="1045"/>
      <c r="F151" s="1045"/>
      <c r="G151" s="1045"/>
      <c r="H151" s="1045"/>
      <c r="I151" s="1045"/>
      <c r="J151" s="1045"/>
      <c r="K151" s="1045"/>
      <c r="L151" s="1045"/>
      <c r="M151" s="1045"/>
      <c r="N151" s="1045"/>
      <c r="O151" s="1045"/>
      <c r="P151" s="1045"/>
      <c r="Q151" s="1045"/>
    </row>
    <row r="152" spans="1:17" s="872" customFormat="1" ht="14.5"/>
    <row r="153" spans="1:17" s="872" customFormat="1" ht="24" customHeight="1">
      <c r="A153" s="1046">
        <v>2020</v>
      </c>
      <c r="B153" s="1046"/>
      <c r="C153" s="1046"/>
      <c r="D153" s="1046"/>
      <c r="E153" s="1046"/>
      <c r="F153" s="1046"/>
      <c r="G153" s="1046"/>
      <c r="H153" s="1046"/>
      <c r="I153" s="1046"/>
      <c r="J153" s="1046"/>
      <c r="K153" s="1046"/>
      <c r="L153" s="1046"/>
      <c r="M153" s="1046"/>
      <c r="N153" s="1046"/>
      <c r="O153" s="1046"/>
      <c r="P153" s="1046"/>
      <c r="Q153" s="1046"/>
    </row>
    <row r="154" spans="1:17" s="872" customFormat="1" ht="14.5">
      <c r="A154" s="910"/>
      <c r="C154" s="911"/>
      <c r="E154" s="911"/>
      <c r="F154" s="911"/>
      <c r="H154" s="911"/>
    </row>
    <row r="155" spans="1:17" s="872" customFormat="1" ht="32.25" customHeight="1">
      <c r="A155" s="1047" t="s">
        <v>443</v>
      </c>
      <c r="B155" s="1047"/>
      <c r="C155" s="1047"/>
      <c r="D155" s="1047"/>
      <c r="E155" s="1047"/>
      <c r="F155" s="1047"/>
      <c r="G155" s="1047"/>
      <c r="H155" s="1047"/>
      <c r="I155" s="1047"/>
      <c r="J155" s="1047"/>
      <c r="K155" s="1047"/>
      <c r="L155" s="1047"/>
      <c r="M155" s="1047"/>
      <c r="N155" s="1047"/>
      <c r="O155" s="1047"/>
      <c r="P155" s="1047"/>
      <c r="Q155" s="1047"/>
    </row>
    <row r="156" spans="1:17" s="872" customFormat="1" ht="15" customHeight="1">
      <c r="A156" s="1048" t="s">
        <v>57</v>
      </c>
      <c r="B156" s="1051" t="s">
        <v>388</v>
      </c>
      <c r="C156" s="1052"/>
      <c r="D156" s="1052"/>
      <c r="E156" s="1052"/>
      <c r="F156" s="1052"/>
      <c r="G156" s="1052"/>
      <c r="H156" s="1052"/>
      <c r="I156" s="1052"/>
      <c r="J156" s="1052"/>
      <c r="K156" s="1052"/>
      <c r="L156" s="1052"/>
      <c r="M156" s="1052"/>
      <c r="N156" s="1052"/>
      <c r="O156" s="1052"/>
      <c r="P156" s="1052"/>
      <c r="Q156" s="1053"/>
    </row>
    <row r="157" spans="1:17" s="872" customFormat="1" ht="14.25" customHeight="1">
      <c r="A157" s="1049"/>
      <c r="B157" s="1051" t="s">
        <v>58</v>
      </c>
      <c r="C157" s="1052"/>
      <c r="D157" s="1052"/>
      <c r="E157" s="1054"/>
      <c r="F157" s="1051" t="s">
        <v>389</v>
      </c>
      <c r="G157" s="1052"/>
      <c r="H157" s="1052"/>
      <c r="I157" s="1052"/>
      <c r="J157" s="1051" t="s">
        <v>390</v>
      </c>
      <c r="K157" s="1052"/>
      <c r="L157" s="1052"/>
      <c r="M157" s="1054"/>
      <c r="N157" s="1051" t="s">
        <v>116</v>
      </c>
      <c r="O157" s="1052"/>
      <c r="P157" s="1052"/>
      <c r="Q157" s="1053"/>
    </row>
    <row r="158" spans="1:17" s="872" customFormat="1" ht="14.5">
      <c r="A158" s="1049"/>
      <c r="B158" s="1081" t="s">
        <v>58</v>
      </c>
      <c r="C158" s="1057" t="s">
        <v>96</v>
      </c>
      <c r="D158" s="1058"/>
      <c r="E158" s="1059"/>
      <c r="F158" s="1081" t="s">
        <v>58</v>
      </c>
      <c r="G158" s="1057" t="s">
        <v>96</v>
      </c>
      <c r="H158" s="1058"/>
      <c r="I158" s="1059"/>
      <c r="J158" s="1081" t="s">
        <v>391</v>
      </c>
      <c r="K158" s="1057" t="s">
        <v>96</v>
      </c>
      <c r="L158" s="1058"/>
      <c r="M158" s="1059"/>
      <c r="N158" s="1081" t="s">
        <v>58</v>
      </c>
      <c r="O158" s="1057" t="s">
        <v>96</v>
      </c>
      <c r="P158" s="1058"/>
      <c r="Q158" s="1061"/>
    </row>
    <row r="159" spans="1:17" s="872" customFormat="1" ht="61.15" customHeight="1">
      <c r="A159" s="1049"/>
      <c r="B159" s="1082"/>
      <c r="C159" s="873" t="s">
        <v>381</v>
      </c>
      <c r="D159" s="933" t="s">
        <v>382</v>
      </c>
      <c r="E159" s="875" t="s">
        <v>383</v>
      </c>
      <c r="F159" s="1082"/>
      <c r="G159" s="873" t="s">
        <v>381</v>
      </c>
      <c r="H159" s="877" t="s">
        <v>382</v>
      </c>
      <c r="I159" s="934" t="s">
        <v>383</v>
      </c>
      <c r="J159" s="1082"/>
      <c r="K159" s="873" t="s">
        <v>381</v>
      </c>
      <c r="L159" s="877" t="s">
        <v>382</v>
      </c>
      <c r="M159" s="934" t="s">
        <v>383</v>
      </c>
      <c r="N159" s="1082"/>
      <c r="O159" s="873" t="s">
        <v>381</v>
      </c>
      <c r="P159" s="933" t="s">
        <v>382</v>
      </c>
      <c r="Q159" s="877" t="s">
        <v>383</v>
      </c>
    </row>
    <row r="160" spans="1:17" s="872" customFormat="1" ht="16.149999999999999" customHeight="1" thickBot="1">
      <c r="A160" s="1050"/>
      <c r="B160" s="880" t="s">
        <v>59</v>
      </c>
      <c r="C160" s="1062" t="s">
        <v>384</v>
      </c>
      <c r="D160" s="1062"/>
      <c r="E160" s="1063"/>
      <c r="F160" s="880" t="s">
        <v>59</v>
      </c>
      <c r="G160" s="1062" t="s">
        <v>384</v>
      </c>
      <c r="H160" s="1062"/>
      <c r="I160" s="1063"/>
      <c r="J160" s="880" t="s">
        <v>59</v>
      </c>
      <c r="K160" s="1062" t="s">
        <v>384</v>
      </c>
      <c r="L160" s="1062"/>
      <c r="M160" s="1063"/>
      <c r="N160" s="880" t="s">
        <v>59</v>
      </c>
      <c r="O160" s="1062" t="s">
        <v>384</v>
      </c>
      <c r="P160" s="1062"/>
      <c r="Q160" s="1068"/>
    </row>
    <row r="161" spans="1:17" s="872" customFormat="1" ht="14.65" customHeight="1">
      <c r="A161" s="882" t="s">
        <v>60</v>
      </c>
      <c r="B161" s="883">
        <v>53258</v>
      </c>
      <c r="C161" s="884">
        <v>3216.4311740890689</v>
      </c>
      <c r="D161" s="885">
        <v>3533.656779661017</v>
      </c>
      <c r="E161" s="886">
        <v>3997.6472392638038</v>
      </c>
      <c r="F161" s="883">
        <v>8336</v>
      </c>
      <c r="G161" s="884">
        <v>3067.0789473684213</v>
      </c>
      <c r="H161" s="884">
        <v>3322.1455696202534</v>
      </c>
      <c r="I161" s="886">
        <v>3438.0862068965516</v>
      </c>
      <c r="J161" s="883">
        <v>37910</v>
      </c>
      <c r="K161" s="884">
        <v>3227.1262755102039</v>
      </c>
      <c r="L161" s="884">
        <v>3565.5</v>
      </c>
      <c r="M161" s="886">
        <v>3946.5687022900765</v>
      </c>
      <c r="N161" s="897">
        <v>7012</v>
      </c>
      <c r="O161" s="884">
        <v>3649.1607142857142</v>
      </c>
      <c r="P161" s="885">
        <v>4265.2637795275587</v>
      </c>
      <c r="Q161" s="884">
        <v>4862.1279069767443</v>
      </c>
    </row>
    <row r="162" spans="1:17" s="872" customFormat="1" ht="14.65" customHeight="1">
      <c r="A162" s="889" t="s">
        <v>61</v>
      </c>
      <c r="B162" s="890">
        <v>50062</v>
      </c>
      <c r="C162" s="891">
        <v>2942.7611256544501</v>
      </c>
      <c r="D162" s="892">
        <v>3391.591532060695</v>
      </c>
      <c r="E162" s="893">
        <v>3925.8507653061224</v>
      </c>
      <c r="F162" s="890">
        <v>9455</v>
      </c>
      <c r="G162" s="891">
        <v>2774.6319444444443</v>
      </c>
      <c r="H162" s="891">
        <v>3062.5262390670555</v>
      </c>
      <c r="I162" s="893">
        <v>3356.6380597014927</v>
      </c>
      <c r="J162" s="890">
        <v>34750</v>
      </c>
      <c r="K162" s="891">
        <v>3017.4861963190183</v>
      </c>
      <c r="L162" s="891">
        <v>3466.2867494824018</v>
      </c>
      <c r="M162" s="893">
        <v>3963.6696428571427</v>
      </c>
      <c r="N162" s="890">
        <v>5857</v>
      </c>
      <c r="O162" s="891">
        <v>3308.9490740740739</v>
      </c>
      <c r="P162" s="892">
        <v>4061.3823529411766</v>
      </c>
      <c r="Q162" s="891">
        <v>4930.798913043478</v>
      </c>
    </row>
    <row r="163" spans="1:17" s="872" customFormat="1" ht="14.65" customHeight="1">
      <c r="A163" s="896" t="s">
        <v>62</v>
      </c>
      <c r="B163" s="897">
        <v>22992</v>
      </c>
      <c r="C163" s="884">
        <v>2932.6951219512193</v>
      </c>
      <c r="D163" s="885">
        <v>3425.3287671232879</v>
      </c>
      <c r="E163" s="886">
        <v>3976.1613756613756</v>
      </c>
      <c r="F163" s="897">
        <v>1275</v>
      </c>
      <c r="G163" s="884">
        <v>2538</v>
      </c>
      <c r="H163" s="885">
        <v>2861.4649122807018</v>
      </c>
      <c r="I163" s="886">
        <v>3148.9375</v>
      </c>
      <c r="J163" s="897">
        <v>16088</v>
      </c>
      <c r="K163" s="884">
        <v>2884.8167701863354</v>
      </c>
      <c r="L163" s="885">
        <v>3327.179841897233</v>
      </c>
      <c r="M163" s="886">
        <v>3738.9417808219177</v>
      </c>
      <c r="N163" s="897">
        <v>5629</v>
      </c>
      <c r="O163" s="884">
        <v>3442.3154761904761</v>
      </c>
      <c r="P163" s="885">
        <v>4054.6563275434241</v>
      </c>
      <c r="Q163" s="884">
        <v>4436.380681818182</v>
      </c>
    </row>
    <row r="164" spans="1:17" s="872" customFormat="1" ht="14.65" customHeight="1">
      <c r="A164" s="889" t="s">
        <v>63</v>
      </c>
      <c r="B164" s="890">
        <v>6889</v>
      </c>
      <c r="C164" s="891">
        <v>2757.7115384615386</v>
      </c>
      <c r="D164" s="892">
        <v>3210.5225225225226</v>
      </c>
      <c r="E164" s="893">
        <v>3783.8737864077671</v>
      </c>
      <c r="F164" s="890">
        <v>459</v>
      </c>
      <c r="G164" s="891" t="s">
        <v>427</v>
      </c>
      <c r="H164" s="891" t="s">
        <v>427</v>
      </c>
      <c r="I164" s="893" t="s">
        <v>427</v>
      </c>
      <c r="J164" s="890">
        <v>4735</v>
      </c>
      <c r="K164" s="891">
        <v>2748.217391304348</v>
      </c>
      <c r="L164" s="891">
        <v>3186.7244897959185</v>
      </c>
      <c r="M164" s="893">
        <v>3664.4851485148515</v>
      </c>
      <c r="N164" s="890">
        <v>1695</v>
      </c>
      <c r="O164" s="891">
        <v>2948.7142857142858</v>
      </c>
      <c r="P164" s="892">
        <v>3622.5238095238096</v>
      </c>
      <c r="Q164" s="891">
        <v>4219.75</v>
      </c>
    </row>
    <row r="165" spans="1:17" s="872" customFormat="1" ht="14.65" customHeight="1">
      <c r="A165" s="896" t="s">
        <v>64</v>
      </c>
      <c r="B165" s="897">
        <v>2657</v>
      </c>
      <c r="C165" s="884">
        <v>3009.2890625</v>
      </c>
      <c r="D165" s="885">
        <v>3437.7047244094488</v>
      </c>
      <c r="E165" s="886">
        <v>3880.663043478261</v>
      </c>
      <c r="F165" s="897">
        <v>267</v>
      </c>
      <c r="G165" s="884" t="s">
        <v>427</v>
      </c>
      <c r="H165" s="885" t="s">
        <v>427</v>
      </c>
      <c r="I165" s="886" t="s">
        <v>427</v>
      </c>
      <c r="J165" s="897">
        <v>1957</v>
      </c>
      <c r="K165" s="884">
        <v>3040.0089285714284</v>
      </c>
      <c r="L165" s="885">
        <v>3436.4890109890111</v>
      </c>
      <c r="M165" s="886">
        <v>3793.8441558441559</v>
      </c>
      <c r="N165" s="897">
        <v>433</v>
      </c>
      <c r="O165" s="884" t="s">
        <v>427</v>
      </c>
      <c r="P165" s="885" t="s">
        <v>427</v>
      </c>
      <c r="Q165" s="884" t="s">
        <v>427</v>
      </c>
    </row>
    <row r="166" spans="1:17" s="872" customFormat="1" ht="14.65" customHeight="1">
      <c r="A166" s="889" t="s">
        <v>65</v>
      </c>
      <c r="B166" s="890">
        <v>8702</v>
      </c>
      <c r="C166" s="891">
        <v>2940.5815217391305</v>
      </c>
      <c r="D166" s="892">
        <v>3360.5765306122448</v>
      </c>
      <c r="E166" s="893">
        <v>3884.9488188976379</v>
      </c>
      <c r="F166" s="890">
        <v>895</v>
      </c>
      <c r="G166" s="891">
        <v>2633.1388888888887</v>
      </c>
      <c r="H166" s="891">
        <v>2920.8947368421054</v>
      </c>
      <c r="I166" s="893">
        <v>3159.5277777777778</v>
      </c>
      <c r="J166" s="890">
        <v>6569</v>
      </c>
      <c r="K166" s="891">
        <v>2972.8039215686276</v>
      </c>
      <c r="L166" s="891">
        <v>3358.617816091954</v>
      </c>
      <c r="M166" s="893">
        <v>3755.8571428571427</v>
      </c>
      <c r="N166" s="890">
        <v>1238</v>
      </c>
      <c r="O166" s="891">
        <v>3489.5</v>
      </c>
      <c r="P166" s="892">
        <v>4071.6111111111113</v>
      </c>
      <c r="Q166" s="891">
        <v>4474.166666666667</v>
      </c>
    </row>
    <row r="167" spans="1:17" s="872" customFormat="1" ht="14.65" customHeight="1">
      <c r="A167" s="896" t="s">
        <v>66</v>
      </c>
      <c r="B167" s="897">
        <v>25042</v>
      </c>
      <c r="C167" s="884">
        <v>3181.4718969555033</v>
      </c>
      <c r="D167" s="885">
        <v>3570.2860962566847</v>
      </c>
      <c r="E167" s="886">
        <v>4173.7051282051279</v>
      </c>
      <c r="F167" s="897">
        <v>2436</v>
      </c>
      <c r="G167" s="884">
        <v>2746.9285714285716</v>
      </c>
      <c r="H167" s="884">
        <v>3313.4870129870128</v>
      </c>
      <c r="I167" s="886">
        <v>3442.5849420849422</v>
      </c>
      <c r="J167" s="897">
        <v>18576</v>
      </c>
      <c r="K167" s="884">
        <v>3182.0625</v>
      </c>
      <c r="L167" s="884">
        <v>3566.049828178694</v>
      </c>
      <c r="M167" s="886">
        <v>4070.5</v>
      </c>
      <c r="N167" s="897">
        <v>4030</v>
      </c>
      <c r="O167" s="884">
        <v>3586.2758620689656</v>
      </c>
      <c r="P167" s="885">
        <v>4335.3039215686276</v>
      </c>
      <c r="Q167" s="884">
        <v>4928.8898305084749</v>
      </c>
    </row>
    <row r="168" spans="1:17" s="872" customFormat="1" ht="14.65" customHeight="1">
      <c r="A168" s="889" t="s">
        <v>67</v>
      </c>
      <c r="B168" s="890">
        <v>5137</v>
      </c>
      <c r="C168" s="891">
        <v>2576.716814159292</v>
      </c>
      <c r="D168" s="892">
        <v>2985.4184782608695</v>
      </c>
      <c r="E168" s="893">
        <v>3437.4755244755243</v>
      </c>
      <c r="F168" s="890">
        <v>409</v>
      </c>
      <c r="G168" s="891" t="s">
        <v>427</v>
      </c>
      <c r="H168" s="891" t="s">
        <v>427</v>
      </c>
      <c r="I168" s="893" t="s">
        <v>427</v>
      </c>
      <c r="J168" s="890">
        <v>3434</v>
      </c>
      <c r="K168" s="891">
        <v>2579.3961038961038</v>
      </c>
      <c r="L168" s="891">
        <v>2979.0185185185187</v>
      </c>
      <c r="M168" s="893">
        <v>3394.3311688311687</v>
      </c>
      <c r="N168" s="890">
        <v>1294</v>
      </c>
      <c r="O168" s="891">
        <v>2675.5</v>
      </c>
      <c r="P168" s="892">
        <v>3239.6891891891892</v>
      </c>
      <c r="Q168" s="891">
        <v>3778.8333333333335</v>
      </c>
    </row>
    <row r="169" spans="1:17" s="872" customFormat="1" ht="14.65" customHeight="1">
      <c r="A169" s="896" t="s">
        <v>68</v>
      </c>
      <c r="B169" s="897">
        <v>21432</v>
      </c>
      <c r="C169" s="884">
        <v>3019.7152917505032</v>
      </c>
      <c r="D169" s="885">
        <v>3417.9768518518517</v>
      </c>
      <c r="E169" s="886">
        <v>3954.6666666666665</v>
      </c>
      <c r="F169" s="897">
        <v>3025</v>
      </c>
      <c r="G169" s="884">
        <v>2863.3012048192772</v>
      </c>
      <c r="H169" s="884">
        <v>3104.327361563518</v>
      </c>
      <c r="I169" s="886">
        <v>3266.0837004405284</v>
      </c>
      <c r="J169" s="897">
        <v>14931</v>
      </c>
      <c r="K169" s="884">
        <v>3057.4272445820434</v>
      </c>
      <c r="L169" s="884">
        <v>3454.7840375586857</v>
      </c>
      <c r="M169" s="886">
        <v>3901.1967213114754</v>
      </c>
      <c r="N169" s="897">
        <v>3476</v>
      </c>
      <c r="O169" s="884">
        <v>3317.6052631578946</v>
      </c>
      <c r="P169" s="885">
        <v>4076.6363636363635</v>
      </c>
      <c r="Q169" s="884">
        <v>4818.7539682539682</v>
      </c>
    </row>
    <row r="170" spans="1:17" s="872" customFormat="1" ht="14.65" customHeight="1">
      <c r="A170" s="889" t="s">
        <v>69</v>
      </c>
      <c r="B170" s="890">
        <v>85947</v>
      </c>
      <c r="C170" s="891">
        <v>3077.6143875567077</v>
      </c>
      <c r="D170" s="892">
        <v>3480.168721109399</v>
      </c>
      <c r="E170" s="893">
        <v>4024.6931918656055</v>
      </c>
      <c r="F170" s="890">
        <v>10493</v>
      </c>
      <c r="G170" s="891">
        <v>2706.4922680412369</v>
      </c>
      <c r="H170" s="891">
        <v>3184.756329113924</v>
      </c>
      <c r="I170" s="893">
        <v>3345.8149300155519</v>
      </c>
      <c r="J170" s="890">
        <v>61301</v>
      </c>
      <c r="K170" s="891">
        <v>3095.8724353256021</v>
      </c>
      <c r="L170" s="891">
        <v>3484.4552238805968</v>
      </c>
      <c r="M170" s="893">
        <v>3921.5733486943163</v>
      </c>
      <c r="N170" s="890">
        <v>14153</v>
      </c>
      <c r="O170" s="891">
        <v>3541.959923664122</v>
      </c>
      <c r="P170" s="892">
        <v>4169.396484375</v>
      </c>
      <c r="Q170" s="891">
        <v>4807.0625</v>
      </c>
    </row>
    <row r="171" spans="1:17" s="872" customFormat="1" ht="14.65" customHeight="1">
      <c r="A171" s="896" t="s">
        <v>70</v>
      </c>
      <c r="B171" s="897">
        <v>17952</v>
      </c>
      <c r="C171" s="884">
        <v>3292.0902140672783</v>
      </c>
      <c r="D171" s="885">
        <v>3600.907608695652</v>
      </c>
      <c r="E171" s="886">
        <v>4148.3618421052633</v>
      </c>
      <c r="F171" s="897">
        <v>1739</v>
      </c>
      <c r="G171" s="884">
        <v>2951.8392857142858</v>
      </c>
      <c r="H171" s="884">
        <v>3305.1171171171172</v>
      </c>
      <c r="I171" s="886">
        <v>3396.596837944664</v>
      </c>
      <c r="J171" s="897">
        <v>13359</v>
      </c>
      <c r="K171" s="884">
        <v>3301.8336347197105</v>
      </c>
      <c r="L171" s="884">
        <v>3597.5170454545455</v>
      </c>
      <c r="M171" s="886">
        <v>4046.8326446280994</v>
      </c>
      <c r="N171" s="897">
        <v>2854</v>
      </c>
      <c r="O171" s="884">
        <v>3716.6458333333335</v>
      </c>
      <c r="P171" s="885">
        <v>4272.0277777777774</v>
      </c>
      <c r="Q171" s="884">
        <v>4885.8773584905657</v>
      </c>
    </row>
    <row r="172" spans="1:17" s="872" customFormat="1" ht="14.65" customHeight="1">
      <c r="A172" s="889" t="s">
        <v>71</v>
      </c>
      <c r="B172" s="890">
        <v>5072</v>
      </c>
      <c r="C172" s="891">
        <v>3190.4159663865548</v>
      </c>
      <c r="D172" s="892">
        <v>3526.0223880597014</v>
      </c>
      <c r="E172" s="893">
        <v>4001.8157894736842</v>
      </c>
      <c r="F172" s="890">
        <v>632</v>
      </c>
      <c r="G172" s="891">
        <v>3042.1666666666665</v>
      </c>
      <c r="H172" s="891">
        <v>3291.858024691358</v>
      </c>
      <c r="I172" s="893">
        <v>3481.75</v>
      </c>
      <c r="J172" s="890">
        <v>3712</v>
      </c>
      <c r="K172" s="891">
        <v>3192.7330097087379</v>
      </c>
      <c r="L172" s="891">
        <v>3533.1335877862593</v>
      </c>
      <c r="M172" s="893">
        <v>3966.6764705882351</v>
      </c>
      <c r="N172" s="890">
        <v>728</v>
      </c>
      <c r="O172" s="891">
        <v>3425.5</v>
      </c>
      <c r="P172" s="892">
        <v>4154.5540540540542</v>
      </c>
      <c r="Q172" s="891">
        <v>4845.5</v>
      </c>
    </row>
    <row r="173" spans="1:17" s="872" customFormat="1" ht="14.65" customHeight="1">
      <c r="A173" s="896" t="s">
        <v>72</v>
      </c>
      <c r="B173" s="897">
        <v>8457</v>
      </c>
      <c r="C173" s="884">
        <v>2895.6308139534885</v>
      </c>
      <c r="D173" s="885">
        <v>3352.4841269841268</v>
      </c>
      <c r="E173" s="886">
        <v>3919.544117647059</v>
      </c>
      <c r="F173" s="897">
        <v>549</v>
      </c>
      <c r="G173" s="884">
        <v>2565.9411764705883</v>
      </c>
      <c r="H173" s="885">
        <v>2907.1176470588234</v>
      </c>
      <c r="I173" s="886">
        <v>3101.8888888888887</v>
      </c>
      <c r="J173" s="897">
        <v>5813</v>
      </c>
      <c r="K173" s="884">
        <v>2863.3649635036495</v>
      </c>
      <c r="L173" s="885">
        <v>3284.2025316455697</v>
      </c>
      <c r="M173" s="886">
        <v>3784.5789473684213</v>
      </c>
      <c r="N173" s="897">
        <v>2095</v>
      </c>
      <c r="O173" s="884">
        <v>3294.25</v>
      </c>
      <c r="P173" s="885">
        <v>3823.483870967742</v>
      </c>
      <c r="Q173" s="884">
        <v>4296.5714285714284</v>
      </c>
    </row>
    <row r="174" spans="1:17" s="872" customFormat="1" ht="14.65" customHeight="1">
      <c r="A174" s="889" t="s">
        <v>73</v>
      </c>
      <c r="B174" s="890">
        <v>5944</v>
      </c>
      <c r="C174" s="891">
        <v>2776.949275362319</v>
      </c>
      <c r="D174" s="892">
        <v>3237.75</v>
      </c>
      <c r="E174" s="893">
        <v>3829.0714285714284</v>
      </c>
      <c r="F174" s="890">
        <v>496</v>
      </c>
      <c r="G174" s="891" t="s">
        <v>427</v>
      </c>
      <c r="H174" s="891" t="s">
        <v>427</v>
      </c>
      <c r="I174" s="893" t="s">
        <v>427</v>
      </c>
      <c r="J174" s="890">
        <v>4022</v>
      </c>
      <c r="K174" s="891">
        <v>2773.7142857142858</v>
      </c>
      <c r="L174" s="891">
        <v>3216.8398692810456</v>
      </c>
      <c r="M174" s="893">
        <v>3688.1436781609195</v>
      </c>
      <c r="N174" s="890">
        <v>1426</v>
      </c>
      <c r="O174" s="891">
        <v>3049.5740740740739</v>
      </c>
      <c r="P174" s="892">
        <v>3757.3965517241381</v>
      </c>
      <c r="Q174" s="891">
        <v>4237.0384615384619</v>
      </c>
    </row>
    <row r="175" spans="1:17" s="872" customFormat="1" ht="14.65" customHeight="1">
      <c r="A175" s="896" t="s">
        <v>74</v>
      </c>
      <c r="B175" s="897">
        <v>10943</v>
      </c>
      <c r="C175" s="884">
        <v>2895.889733840304</v>
      </c>
      <c r="D175" s="885">
        <v>3348.1851851851852</v>
      </c>
      <c r="E175" s="886">
        <v>3815.6785714285716</v>
      </c>
      <c r="F175" s="897">
        <v>1030</v>
      </c>
      <c r="G175" s="884">
        <v>2710.6063829787236</v>
      </c>
      <c r="H175" s="884">
        <v>2937.813432835821</v>
      </c>
      <c r="I175" s="886">
        <v>3154.4772727272725</v>
      </c>
      <c r="J175" s="897">
        <v>7917</v>
      </c>
      <c r="K175" s="884">
        <v>2918.9626436781609</v>
      </c>
      <c r="L175" s="884">
        <v>3350.7559726962459</v>
      </c>
      <c r="M175" s="886">
        <v>3741.9473684210525</v>
      </c>
      <c r="N175" s="897">
        <v>1996</v>
      </c>
      <c r="O175" s="884">
        <v>3147.8684210526317</v>
      </c>
      <c r="P175" s="885">
        <v>3764.1363636363635</v>
      </c>
      <c r="Q175" s="884">
        <v>4393.681818181818</v>
      </c>
    </row>
    <row r="176" spans="1:17" s="872" customFormat="1" ht="14.65" customHeight="1" thickBot="1">
      <c r="A176" s="889" t="s">
        <v>75</v>
      </c>
      <c r="B176" s="890">
        <v>6708</v>
      </c>
      <c r="C176" s="891">
        <v>2804.6176470588234</v>
      </c>
      <c r="D176" s="892">
        <v>3223.8796296296296</v>
      </c>
      <c r="E176" s="893">
        <v>3702.939024390244</v>
      </c>
      <c r="F176" s="890">
        <v>570</v>
      </c>
      <c r="G176" s="891">
        <v>2485.1774193548385</v>
      </c>
      <c r="H176" s="892">
        <v>2763</v>
      </c>
      <c r="I176" s="893">
        <v>2970.03125</v>
      </c>
      <c r="J176" s="890">
        <v>4503</v>
      </c>
      <c r="K176" s="891">
        <v>2810.65625</v>
      </c>
      <c r="L176" s="892">
        <v>3198.518292682927</v>
      </c>
      <c r="M176" s="893">
        <v>3613.2747252747254</v>
      </c>
      <c r="N176" s="890">
        <v>1635</v>
      </c>
      <c r="O176" s="891">
        <v>3136.2758620689656</v>
      </c>
      <c r="P176" s="892">
        <v>3590</v>
      </c>
      <c r="Q176" s="891">
        <v>4082.4078947368421</v>
      </c>
    </row>
    <row r="177" spans="1:17" s="872" customFormat="1" ht="14.65" customHeight="1">
      <c r="A177" s="900" t="s">
        <v>78</v>
      </c>
      <c r="B177" s="901">
        <v>337194</v>
      </c>
      <c r="C177" s="902">
        <v>3025.4541774858712</v>
      </c>
      <c r="D177" s="903">
        <v>3457.4476717167022</v>
      </c>
      <c r="E177" s="904">
        <v>3979.6442466887415</v>
      </c>
      <c r="F177" s="916">
        <v>42066</v>
      </c>
      <c r="G177" s="915">
        <v>2762.2799811142586</v>
      </c>
      <c r="H177" s="906">
        <v>3147.6814445096888</v>
      </c>
      <c r="I177" s="907">
        <v>3370.5145678213012</v>
      </c>
      <c r="J177" s="916">
        <v>239577</v>
      </c>
      <c r="K177" s="915">
        <v>3045.8008915304608</v>
      </c>
      <c r="L177" s="906">
        <v>3469.3315926892951</v>
      </c>
      <c r="M177" s="907">
        <v>3904.4128692466224</v>
      </c>
      <c r="N177" s="901">
        <v>55551</v>
      </c>
      <c r="O177" s="902">
        <v>3398.3343023255816</v>
      </c>
      <c r="P177" s="903">
        <v>4086.3844647519581</v>
      </c>
      <c r="Q177" s="906">
        <v>4697.4290123456794</v>
      </c>
    </row>
    <row r="178" spans="1:17" s="872" customFormat="1" ht="14.65" customHeight="1">
      <c r="A178" s="1044" t="s">
        <v>431</v>
      </c>
      <c r="B178" s="1044"/>
      <c r="C178" s="1044"/>
      <c r="D178" s="1044"/>
      <c r="E178" s="1044"/>
      <c r="F178" s="1044"/>
      <c r="G178" s="1044"/>
      <c r="H178" s="1044"/>
      <c r="I178" s="1044"/>
      <c r="J178" s="1044"/>
      <c r="K178" s="1044"/>
      <c r="L178" s="1044"/>
      <c r="M178" s="1044"/>
      <c r="N178" s="1044"/>
      <c r="O178" s="1044"/>
      <c r="P178" s="1044"/>
      <c r="Q178" s="1044"/>
    </row>
    <row r="179" spans="1:17" s="872" customFormat="1" ht="14.65" customHeight="1">
      <c r="A179" s="1045" t="s">
        <v>421</v>
      </c>
      <c r="B179" s="1045"/>
      <c r="C179" s="1045"/>
      <c r="D179" s="1045"/>
      <c r="E179" s="1045"/>
      <c r="F179" s="1045"/>
      <c r="G179" s="1045"/>
      <c r="H179" s="1045"/>
      <c r="I179" s="1045"/>
      <c r="J179" s="1045"/>
      <c r="K179" s="1045"/>
      <c r="L179" s="1045"/>
      <c r="M179" s="1045"/>
      <c r="N179" s="1045"/>
      <c r="O179" s="1045"/>
      <c r="P179" s="1045"/>
      <c r="Q179" s="1045"/>
    </row>
    <row r="180" spans="1:17" s="872" customFormat="1" ht="14.65" customHeight="1">
      <c r="A180" s="1045" t="s">
        <v>392</v>
      </c>
      <c r="B180" s="1045"/>
      <c r="C180" s="1045"/>
      <c r="D180" s="1045"/>
      <c r="E180" s="1045"/>
      <c r="F180" s="1045"/>
      <c r="G180" s="1045"/>
      <c r="H180" s="1045"/>
      <c r="I180" s="1045"/>
      <c r="J180" s="1045"/>
      <c r="K180" s="1045"/>
      <c r="L180" s="1045"/>
      <c r="M180" s="1045"/>
      <c r="N180" s="1045"/>
      <c r="O180" s="1045"/>
      <c r="P180" s="1045"/>
      <c r="Q180" s="1045"/>
    </row>
    <row r="181" spans="1:17" s="872" customFormat="1" ht="14.65" customHeight="1">
      <c r="A181" s="1045" t="s">
        <v>102</v>
      </c>
      <c r="B181" s="1045"/>
      <c r="C181" s="1045"/>
      <c r="D181" s="1045"/>
      <c r="E181" s="1045"/>
      <c r="F181" s="1045"/>
      <c r="G181" s="1045"/>
      <c r="H181" s="1045"/>
      <c r="I181" s="1045"/>
      <c r="J181" s="1045"/>
      <c r="K181" s="1045"/>
      <c r="L181" s="1045"/>
      <c r="M181" s="1045"/>
      <c r="N181" s="1045"/>
      <c r="O181" s="1045"/>
      <c r="P181" s="1045"/>
      <c r="Q181" s="1045"/>
    </row>
    <row r="182" spans="1:17" s="872" customFormat="1" ht="14.65" customHeight="1">
      <c r="A182" s="1045" t="s">
        <v>387</v>
      </c>
      <c r="B182" s="1045"/>
      <c r="C182" s="1045"/>
      <c r="D182" s="1045"/>
      <c r="E182" s="1045"/>
      <c r="F182" s="1045"/>
      <c r="G182" s="1045"/>
      <c r="H182" s="1045"/>
      <c r="I182" s="1045"/>
      <c r="J182" s="1045"/>
      <c r="K182" s="1045"/>
      <c r="L182" s="1045"/>
      <c r="M182" s="1045"/>
      <c r="N182" s="1045"/>
      <c r="O182" s="1045"/>
      <c r="P182" s="1045"/>
      <c r="Q182" s="1045"/>
    </row>
    <row r="183" spans="1:17" s="872" customFormat="1" ht="14.5"/>
    <row r="184" spans="1:17" s="872" customFormat="1" ht="24.75" customHeight="1">
      <c r="A184" s="1046">
        <v>2019</v>
      </c>
      <c r="B184" s="1046"/>
      <c r="C184" s="1046"/>
      <c r="D184" s="1046"/>
      <c r="E184" s="1046"/>
      <c r="F184" s="1046"/>
      <c r="G184" s="1046"/>
      <c r="H184" s="1046"/>
      <c r="I184" s="1046"/>
      <c r="J184" s="1046"/>
      <c r="K184" s="1046"/>
      <c r="L184" s="1046"/>
      <c r="M184" s="1046"/>
      <c r="N184" s="1046"/>
      <c r="O184" s="1046"/>
      <c r="P184" s="1046"/>
      <c r="Q184" s="1046"/>
    </row>
    <row r="185" spans="1:17" s="872" customFormat="1" ht="14.5">
      <c r="A185" s="910"/>
      <c r="C185" s="911"/>
      <c r="E185" s="911"/>
      <c r="F185" s="911"/>
      <c r="H185" s="911"/>
    </row>
    <row r="186" spans="1:17" s="872" customFormat="1" ht="29.25" customHeight="1">
      <c r="A186" s="1047" t="s">
        <v>444</v>
      </c>
      <c r="B186" s="1047"/>
      <c r="C186" s="1047"/>
      <c r="D186" s="1047"/>
      <c r="E186" s="1047"/>
      <c r="F186" s="1047"/>
      <c r="G186" s="1047"/>
      <c r="H186" s="1047"/>
      <c r="I186" s="1047"/>
      <c r="J186" s="1047"/>
      <c r="K186" s="1047"/>
      <c r="L186" s="1047"/>
      <c r="M186" s="1047"/>
      <c r="N186" s="1047"/>
      <c r="O186" s="1047"/>
      <c r="P186" s="1047"/>
      <c r="Q186" s="1047"/>
    </row>
    <row r="187" spans="1:17" s="872" customFormat="1" ht="15" customHeight="1">
      <c r="A187" s="1048" t="s">
        <v>57</v>
      </c>
      <c r="B187" s="1051" t="s">
        <v>388</v>
      </c>
      <c r="C187" s="1052"/>
      <c r="D187" s="1052"/>
      <c r="E187" s="1052"/>
      <c r="F187" s="1052"/>
      <c r="G187" s="1052"/>
      <c r="H187" s="1052"/>
      <c r="I187" s="1052"/>
      <c r="J187" s="1052"/>
      <c r="K187" s="1052"/>
      <c r="L187" s="1052"/>
      <c r="M187" s="1052"/>
      <c r="N187" s="1052"/>
      <c r="O187" s="1052"/>
      <c r="P187" s="1052"/>
      <c r="Q187" s="1053"/>
    </row>
    <row r="188" spans="1:17" s="872" customFormat="1" ht="14.25" customHeight="1">
      <c r="A188" s="1049"/>
      <c r="B188" s="1051" t="s">
        <v>58</v>
      </c>
      <c r="C188" s="1052"/>
      <c r="D188" s="1052"/>
      <c r="E188" s="1054"/>
      <c r="F188" s="1051" t="s">
        <v>389</v>
      </c>
      <c r="G188" s="1052"/>
      <c r="H188" s="1052"/>
      <c r="I188" s="1052"/>
      <c r="J188" s="1051" t="s">
        <v>390</v>
      </c>
      <c r="K188" s="1052"/>
      <c r="L188" s="1052"/>
      <c r="M188" s="1054"/>
      <c r="N188" s="1051" t="s">
        <v>116</v>
      </c>
      <c r="O188" s="1052"/>
      <c r="P188" s="1052"/>
      <c r="Q188" s="1053"/>
    </row>
    <row r="189" spans="1:17" s="872" customFormat="1" ht="14.5">
      <c r="A189" s="1049"/>
      <c r="B189" s="1081" t="s">
        <v>58</v>
      </c>
      <c r="C189" s="1057" t="s">
        <v>96</v>
      </c>
      <c r="D189" s="1058"/>
      <c r="E189" s="1059"/>
      <c r="F189" s="1081" t="s">
        <v>58</v>
      </c>
      <c r="G189" s="1057" t="s">
        <v>96</v>
      </c>
      <c r="H189" s="1058"/>
      <c r="I189" s="1059"/>
      <c r="J189" s="1081" t="s">
        <v>391</v>
      </c>
      <c r="K189" s="1057" t="s">
        <v>96</v>
      </c>
      <c r="L189" s="1058"/>
      <c r="M189" s="1059"/>
      <c r="N189" s="1081" t="s">
        <v>58</v>
      </c>
      <c r="O189" s="1057" t="s">
        <v>96</v>
      </c>
      <c r="P189" s="1058"/>
      <c r="Q189" s="1061"/>
    </row>
    <row r="190" spans="1:17" s="872" customFormat="1" ht="61.15" customHeight="1">
      <c r="A190" s="1049"/>
      <c r="B190" s="1082"/>
      <c r="C190" s="873" t="s">
        <v>381</v>
      </c>
      <c r="D190" s="933" t="s">
        <v>382</v>
      </c>
      <c r="E190" s="875" t="s">
        <v>383</v>
      </c>
      <c r="F190" s="1082"/>
      <c r="G190" s="873" t="s">
        <v>381</v>
      </c>
      <c r="H190" s="877" t="s">
        <v>382</v>
      </c>
      <c r="I190" s="934" t="s">
        <v>383</v>
      </c>
      <c r="J190" s="1082"/>
      <c r="K190" s="873" t="s">
        <v>381</v>
      </c>
      <c r="L190" s="877" t="s">
        <v>382</v>
      </c>
      <c r="M190" s="934" t="s">
        <v>383</v>
      </c>
      <c r="N190" s="1082"/>
      <c r="O190" s="873" t="s">
        <v>381</v>
      </c>
      <c r="P190" s="933" t="s">
        <v>382</v>
      </c>
      <c r="Q190" s="877" t="s">
        <v>383</v>
      </c>
    </row>
    <row r="191" spans="1:17" s="872" customFormat="1" ht="16.149999999999999" customHeight="1" thickBot="1">
      <c r="A191" s="1050"/>
      <c r="B191" s="880" t="s">
        <v>59</v>
      </c>
      <c r="C191" s="1062" t="s">
        <v>384</v>
      </c>
      <c r="D191" s="1062"/>
      <c r="E191" s="1063"/>
      <c r="F191" s="880" t="s">
        <v>59</v>
      </c>
      <c r="G191" s="1062" t="s">
        <v>384</v>
      </c>
      <c r="H191" s="1062"/>
      <c r="I191" s="1063"/>
      <c r="J191" s="880" t="s">
        <v>59</v>
      </c>
      <c r="K191" s="1062" t="s">
        <v>384</v>
      </c>
      <c r="L191" s="1062"/>
      <c r="M191" s="1063"/>
      <c r="N191" s="880" t="s">
        <v>59</v>
      </c>
      <c r="O191" s="1062" t="s">
        <v>384</v>
      </c>
      <c r="P191" s="1062"/>
      <c r="Q191" s="1068"/>
    </row>
    <row r="192" spans="1:17" s="872" customFormat="1" ht="14.65" customHeight="1">
      <c r="A192" s="882" t="s">
        <v>60</v>
      </c>
      <c r="B192" s="883">
        <v>51300</v>
      </c>
      <c r="C192" s="884">
        <v>3173.8252623083131</v>
      </c>
      <c r="D192" s="885">
        <v>3488.7852729145211</v>
      </c>
      <c r="E192" s="886">
        <v>3949.9252873563219</v>
      </c>
      <c r="F192" s="883">
        <v>8123</v>
      </c>
      <c r="G192" s="884">
        <v>2987.9131944444443</v>
      </c>
      <c r="H192" s="884">
        <v>3274.7970123022847</v>
      </c>
      <c r="I192" s="886">
        <v>3385.8828058169374</v>
      </c>
      <c r="J192" s="917">
        <v>36334</v>
      </c>
      <c r="K192" s="888">
        <v>3190.0733173076924</v>
      </c>
      <c r="L192" s="884">
        <v>3520.8769559032717</v>
      </c>
      <c r="M192" s="886">
        <v>3892.2794316644113</v>
      </c>
      <c r="N192" s="897">
        <v>6843</v>
      </c>
      <c r="O192" s="884">
        <v>3623.9141791044776</v>
      </c>
      <c r="P192" s="885">
        <v>4219.5512048192768</v>
      </c>
      <c r="Q192" s="884">
        <v>4804.929133858268</v>
      </c>
    </row>
    <row r="193" spans="1:17" s="872" customFormat="1" ht="14.65" customHeight="1">
      <c r="A193" s="889" t="s">
        <v>61</v>
      </c>
      <c r="B193" s="890">
        <v>48065</v>
      </c>
      <c r="C193" s="891">
        <v>2892.5454545454545</v>
      </c>
      <c r="D193" s="892">
        <v>3324.2558139534885</v>
      </c>
      <c r="E193" s="893">
        <v>3819.748188405797</v>
      </c>
      <c r="F193" s="890">
        <v>8993</v>
      </c>
      <c r="G193" s="891">
        <v>2700.2901678657076</v>
      </c>
      <c r="H193" s="891">
        <v>2970.4342105263158</v>
      </c>
      <c r="I193" s="893">
        <v>3290.3534635879219</v>
      </c>
      <c r="J193" s="890">
        <v>33350</v>
      </c>
      <c r="K193" s="891">
        <v>2958.4637096774195</v>
      </c>
      <c r="L193" s="891">
        <v>3386.3841778697001</v>
      </c>
      <c r="M193" s="893">
        <v>3847.6836419753085</v>
      </c>
      <c r="N193" s="890">
        <v>5722</v>
      </c>
      <c r="O193" s="891">
        <v>3258.5223880597014</v>
      </c>
      <c r="P193" s="892">
        <v>3968.5412371134021</v>
      </c>
      <c r="Q193" s="891">
        <v>4804.833333333333</v>
      </c>
    </row>
    <row r="194" spans="1:17" s="872" customFormat="1" ht="14.65" customHeight="1">
      <c r="A194" s="896" t="s">
        <v>62</v>
      </c>
      <c r="B194" s="897">
        <v>22504</v>
      </c>
      <c r="C194" s="884">
        <v>2836.7603305785124</v>
      </c>
      <c r="D194" s="885">
        <v>3285.0394736842104</v>
      </c>
      <c r="E194" s="886">
        <v>3759.7807424593966</v>
      </c>
      <c r="F194" s="897">
        <v>1228</v>
      </c>
      <c r="G194" s="884">
        <v>2474.0294117647059</v>
      </c>
      <c r="H194" s="885">
        <v>2778.2777777777778</v>
      </c>
      <c r="I194" s="886">
        <v>3024.413043478261</v>
      </c>
      <c r="J194" s="897">
        <v>15934</v>
      </c>
      <c r="K194" s="884">
        <v>2794.0546875</v>
      </c>
      <c r="L194" s="885">
        <v>3212.7504537205082</v>
      </c>
      <c r="M194" s="886">
        <v>3594.4125295508275</v>
      </c>
      <c r="N194" s="897">
        <v>5342</v>
      </c>
      <c r="O194" s="884">
        <v>3290.4572649572651</v>
      </c>
      <c r="P194" s="885">
        <v>3773.0130890052355</v>
      </c>
      <c r="Q194" s="884">
        <v>4133.1286764705883</v>
      </c>
    </row>
    <row r="195" spans="1:17" s="872" customFormat="1" ht="14.65" customHeight="1">
      <c r="A195" s="889" t="s">
        <v>63</v>
      </c>
      <c r="B195" s="890">
        <v>6903</v>
      </c>
      <c r="C195" s="891">
        <v>2684.3286713286711</v>
      </c>
      <c r="D195" s="892">
        <v>3148.8823529411766</v>
      </c>
      <c r="E195" s="893">
        <v>3714.2820512820513</v>
      </c>
      <c r="F195" s="890">
        <v>405</v>
      </c>
      <c r="G195" s="891" t="s">
        <v>427</v>
      </c>
      <c r="H195" s="891" t="s">
        <v>427</v>
      </c>
      <c r="I195" s="893" t="s">
        <v>427</v>
      </c>
      <c r="J195" s="890">
        <v>4835</v>
      </c>
      <c r="K195" s="891">
        <v>2678.5940594059407</v>
      </c>
      <c r="L195" s="891">
        <v>3105.5</v>
      </c>
      <c r="M195" s="893">
        <v>3596.0275229357799</v>
      </c>
      <c r="N195" s="890">
        <v>1663</v>
      </c>
      <c r="O195" s="891">
        <v>2882.3548387096776</v>
      </c>
      <c r="P195" s="892">
        <v>3571.3333333333335</v>
      </c>
      <c r="Q195" s="891">
        <v>4139.9607843137255</v>
      </c>
    </row>
    <row r="196" spans="1:17" s="872" customFormat="1" ht="14.65" customHeight="1">
      <c r="A196" s="896" t="s">
        <v>64</v>
      </c>
      <c r="B196" s="897">
        <v>2633</v>
      </c>
      <c r="C196" s="884">
        <v>2879.8604651162791</v>
      </c>
      <c r="D196" s="885">
        <v>3368.1587301587301</v>
      </c>
      <c r="E196" s="886">
        <v>3775.8378378378379</v>
      </c>
      <c r="F196" s="897">
        <v>257</v>
      </c>
      <c r="G196" s="884" t="s">
        <v>427</v>
      </c>
      <c r="H196" s="885" t="s">
        <v>427</v>
      </c>
      <c r="I196" s="886" t="s">
        <v>427</v>
      </c>
      <c r="J196" s="897">
        <v>1923</v>
      </c>
      <c r="K196" s="884">
        <v>2908.4166666666665</v>
      </c>
      <c r="L196" s="885">
        <v>3370.0544554455446</v>
      </c>
      <c r="M196" s="886">
        <v>3707.1532258064517</v>
      </c>
      <c r="N196" s="897">
        <v>453</v>
      </c>
      <c r="O196" s="884" t="s">
        <v>427</v>
      </c>
      <c r="P196" s="885" t="s">
        <v>427</v>
      </c>
      <c r="Q196" s="884" t="s">
        <v>427</v>
      </c>
    </row>
    <row r="197" spans="1:17" s="872" customFormat="1" ht="14.65" customHeight="1">
      <c r="A197" s="889" t="s">
        <v>65</v>
      </c>
      <c r="B197" s="890">
        <v>8376</v>
      </c>
      <c r="C197" s="891">
        <v>2891.4375</v>
      </c>
      <c r="D197" s="892">
        <v>3314.920485175202</v>
      </c>
      <c r="E197" s="893">
        <v>3783.9459459459458</v>
      </c>
      <c r="F197" s="890">
        <v>923</v>
      </c>
      <c r="G197" s="891">
        <v>2579.1290322580644</v>
      </c>
      <c r="H197" s="891">
        <v>2903.8783783783783</v>
      </c>
      <c r="I197" s="893">
        <v>3099.7924528301887</v>
      </c>
      <c r="J197" s="890">
        <v>6266</v>
      </c>
      <c r="K197" s="891">
        <v>2914.5060240963853</v>
      </c>
      <c r="L197" s="891">
        <v>3316.3227848101264</v>
      </c>
      <c r="M197" s="893">
        <v>3666.0769230769229</v>
      </c>
      <c r="N197" s="890">
        <v>1187</v>
      </c>
      <c r="O197" s="891">
        <v>3445.3863636363635</v>
      </c>
      <c r="P197" s="892">
        <v>4025.5</v>
      </c>
      <c r="Q197" s="891">
        <v>4410.708333333333</v>
      </c>
    </row>
    <row r="198" spans="1:17" s="872" customFormat="1" ht="14.65" customHeight="1">
      <c r="A198" s="896" t="s">
        <v>66</v>
      </c>
      <c r="B198" s="897">
        <v>24194</v>
      </c>
      <c r="C198" s="884">
        <v>3145.8786191536747</v>
      </c>
      <c r="D198" s="885">
        <v>3527.6303258145363</v>
      </c>
      <c r="E198" s="886">
        <v>4123.7568027210882</v>
      </c>
      <c r="F198" s="897">
        <v>2283</v>
      </c>
      <c r="G198" s="884">
        <v>2777.8148148148148</v>
      </c>
      <c r="H198" s="884">
        <v>3269.5170940170942</v>
      </c>
      <c r="I198" s="886">
        <v>3393.1724137931033</v>
      </c>
      <c r="J198" s="897">
        <v>17938</v>
      </c>
      <c r="K198" s="884">
        <v>3139.8786127167632</v>
      </c>
      <c r="L198" s="884">
        <v>3520.1646341463415</v>
      </c>
      <c r="M198" s="886">
        <v>4014.048951048951</v>
      </c>
      <c r="N198" s="897">
        <v>3973</v>
      </c>
      <c r="O198" s="884">
        <v>3549.8644067796608</v>
      </c>
      <c r="P198" s="885">
        <v>4294.7796610169489</v>
      </c>
      <c r="Q198" s="884">
        <v>4867.710144927536</v>
      </c>
    </row>
    <row r="199" spans="1:17" s="872" customFormat="1" ht="14.65" customHeight="1">
      <c r="A199" s="889" t="s">
        <v>67</v>
      </c>
      <c r="B199" s="890">
        <v>5030</v>
      </c>
      <c r="C199" s="891">
        <v>2423.5263157894738</v>
      </c>
      <c r="D199" s="892">
        <v>2809.6954022988507</v>
      </c>
      <c r="E199" s="893">
        <v>3272.6491228070176</v>
      </c>
      <c r="F199" s="890">
        <v>354</v>
      </c>
      <c r="G199" s="891" t="s">
        <v>427</v>
      </c>
      <c r="H199" s="891" t="s">
        <v>427</v>
      </c>
      <c r="I199" s="893" t="s">
        <v>427</v>
      </c>
      <c r="J199" s="890">
        <v>3419</v>
      </c>
      <c r="K199" s="891">
        <v>2417.84375</v>
      </c>
      <c r="L199" s="891">
        <v>2803.2573529411766</v>
      </c>
      <c r="M199" s="893">
        <v>3212.4485294117649</v>
      </c>
      <c r="N199" s="890">
        <v>1257</v>
      </c>
      <c r="O199" s="891">
        <v>2513</v>
      </c>
      <c r="P199" s="892">
        <v>3021.3333333333335</v>
      </c>
      <c r="Q199" s="891">
        <v>3548.1851851851852</v>
      </c>
    </row>
    <row r="200" spans="1:17" s="872" customFormat="1" ht="14.65" customHeight="1">
      <c r="A200" s="896" t="s">
        <v>68</v>
      </c>
      <c r="B200" s="897">
        <v>20106</v>
      </c>
      <c r="C200" s="884">
        <v>2965.2995283018868</v>
      </c>
      <c r="D200" s="885">
        <v>3373.6840193704602</v>
      </c>
      <c r="E200" s="886">
        <v>3917.9586776859505</v>
      </c>
      <c r="F200" s="897">
        <v>2603</v>
      </c>
      <c r="G200" s="884">
        <v>2801.3495145631068</v>
      </c>
      <c r="H200" s="884">
        <v>3054.9117647058824</v>
      </c>
      <c r="I200" s="886">
        <v>3218.7939914163089</v>
      </c>
      <c r="J200" s="897">
        <v>14186</v>
      </c>
      <c r="K200" s="884">
        <v>2991.7931034482758</v>
      </c>
      <c r="L200" s="884">
        <v>3395.8150242326333</v>
      </c>
      <c r="M200" s="886">
        <v>3847.8275862068967</v>
      </c>
      <c r="N200" s="897">
        <v>3317</v>
      </c>
      <c r="O200" s="884">
        <v>3320.5581395348836</v>
      </c>
      <c r="P200" s="885">
        <v>4034.9736842105262</v>
      </c>
      <c r="Q200" s="884">
        <v>4745.8525641025644</v>
      </c>
    </row>
    <row r="201" spans="1:17" s="872" customFormat="1" ht="14.65" customHeight="1">
      <c r="A201" s="889" t="s">
        <v>69</v>
      </c>
      <c r="B201" s="890">
        <v>82087</v>
      </c>
      <c r="C201" s="891">
        <v>3053.0371287128714</v>
      </c>
      <c r="D201" s="892">
        <v>3451.1574567243674</v>
      </c>
      <c r="E201" s="893">
        <v>4020.6138316151205</v>
      </c>
      <c r="F201" s="890">
        <v>9680</v>
      </c>
      <c r="G201" s="891">
        <v>2681.0803571428573</v>
      </c>
      <c r="H201" s="891">
        <v>3115.5943396226417</v>
      </c>
      <c r="I201" s="893">
        <v>3292.7145328719721</v>
      </c>
      <c r="J201" s="890">
        <v>58560</v>
      </c>
      <c r="K201" s="891">
        <v>3072.27734375</v>
      </c>
      <c r="L201" s="891">
        <v>3450.8512880562062</v>
      </c>
      <c r="M201" s="893">
        <v>3897.2330677290838</v>
      </c>
      <c r="N201" s="890">
        <v>13847</v>
      </c>
      <c r="O201" s="891">
        <v>3543.0595238095239</v>
      </c>
      <c r="P201" s="892">
        <v>4143.672888015717</v>
      </c>
      <c r="Q201" s="891">
        <v>4772.36018957346</v>
      </c>
    </row>
    <row r="202" spans="1:17" s="872" customFormat="1" ht="14.65" customHeight="1">
      <c r="A202" s="896" t="s">
        <v>70</v>
      </c>
      <c r="B202" s="897">
        <v>17556</v>
      </c>
      <c r="C202" s="884">
        <v>3257.7429906542056</v>
      </c>
      <c r="D202" s="885">
        <v>3557.1365979381444</v>
      </c>
      <c r="E202" s="886">
        <v>4105.8299492385786</v>
      </c>
      <c r="F202" s="897">
        <v>1667</v>
      </c>
      <c r="G202" s="884">
        <v>2924.9791666666665</v>
      </c>
      <c r="H202" s="884">
        <v>3269.4618644067796</v>
      </c>
      <c r="I202" s="886">
        <v>3355.1171171171172</v>
      </c>
      <c r="J202" s="897">
        <v>13047</v>
      </c>
      <c r="K202" s="884">
        <v>3262.8735244519394</v>
      </c>
      <c r="L202" s="884">
        <v>3551.5225669957686</v>
      </c>
      <c r="M202" s="886">
        <v>3999.3168724279835</v>
      </c>
      <c r="N202" s="897">
        <v>2842</v>
      </c>
      <c r="O202" s="884">
        <v>3676.3771929824561</v>
      </c>
      <c r="P202" s="885">
        <v>4220.2183098591549</v>
      </c>
      <c r="Q202" s="884">
        <v>4811.3870967741932</v>
      </c>
    </row>
    <row r="203" spans="1:17" s="872" customFormat="1" ht="14.65" customHeight="1">
      <c r="A203" s="889" t="s">
        <v>71</v>
      </c>
      <c r="B203" s="890">
        <v>4826</v>
      </c>
      <c r="C203" s="891">
        <v>3175.1296296296296</v>
      </c>
      <c r="D203" s="892">
        <v>3489.240458015267</v>
      </c>
      <c r="E203" s="893">
        <v>3982.7916666666665</v>
      </c>
      <c r="F203" s="890">
        <v>592</v>
      </c>
      <c r="G203" s="891">
        <v>3023.8333333333335</v>
      </c>
      <c r="H203" s="891">
        <v>3275.8521126760565</v>
      </c>
      <c r="I203" s="893">
        <v>3451.409090909091</v>
      </c>
      <c r="J203" s="890">
        <v>3528</v>
      </c>
      <c r="K203" s="891">
        <v>3163.9408602150538</v>
      </c>
      <c r="L203" s="891">
        <v>3490.1907216494847</v>
      </c>
      <c r="M203" s="893">
        <v>3914.1363636363635</v>
      </c>
      <c r="N203" s="890">
        <v>706</v>
      </c>
      <c r="O203" s="891">
        <v>3546.9285714285716</v>
      </c>
      <c r="P203" s="892">
        <v>4136.5</v>
      </c>
      <c r="Q203" s="891">
        <v>4859.7105263157891</v>
      </c>
    </row>
    <row r="204" spans="1:17" s="872" customFormat="1" ht="14.65" customHeight="1">
      <c r="A204" s="896" t="s">
        <v>72</v>
      </c>
      <c r="B204" s="897">
        <v>8881</v>
      </c>
      <c r="C204" s="884">
        <v>2849.5384615384614</v>
      </c>
      <c r="D204" s="885">
        <v>3276.7448132780082</v>
      </c>
      <c r="E204" s="886">
        <v>3830.6646706586826</v>
      </c>
      <c r="F204" s="897">
        <v>509</v>
      </c>
      <c r="G204" s="884">
        <v>2583.5882352941176</v>
      </c>
      <c r="H204" s="885">
        <v>2860.6851851851852</v>
      </c>
      <c r="I204" s="886">
        <v>3076.5416666666665</v>
      </c>
      <c r="J204" s="897">
        <v>6245</v>
      </c>
      <c r="K204" s="884">
        <v>2816.5460992907801</v>
      </c>
      <c r="L204" s="885">
        <v>3209.9827586206898</v>
      </c>
      <c r="M204" s="886">
        <v>3690.8925619834713</v>
      </c>
      <c r="N204" s="897">
        <v>2127</v>
      </c>
      <c r="O204" s="884">
        <v>3219.5972222222222</v>
      </c>
      <c r="P204" s="885">
        <v>3737.780701754386</v>
      </c>
      <c r="Q204" s="884">
        <v>4189.666666666667</v>
      </c>
    </row>
    <row r="205" spans="1:17" s="872" customFormat="1" ht="14.65" customHeight="1">
      <c r="A205" s="889" t="s">
        <v>73</v>
      </c>
      <c r="B205" s="890">
        <v>5615</v>
      </c>
      <c r="C205" s="891">
        <v>2722.3525179856115</v>
      </c>
      <c r="D205" s="892">
        <v>3195.3138297872342</v>
      </c>
      <c r="E205" s="893">
        <v>3773.625</v>
      </c>
      <c r="F205" s="890">
        <v>410</v>
      </c>
      <c r="G205" s="891" t="s">
        <v>427</v>
      </c>
      <c r="H205" s="891" t="s">
        <v>427</v>
      </c>
      <c r="I205" s="893" t="s">
        <v>427</v>
      </c>
      <c r="J205" s="890">
        <v>3833</v>
      </c>
      <c r="K205" s="891">
        <v>2718.4166666666665</v>
      </c>
      <c r="L205" s="891">
        <v>3167.4520547945203</v>
      </c>
      <c r="M205" s="893">
        <v>3645.2115384615386</v>
      </c>
      <c r="N205" s="890">
        <v>1372</v>
      </c>
      <c r="O205" s="891">
        <v>3000.5</v>
      </c>
      <c r="P205" s="892">
        <v>3640.205882352941</v>
      </c>
      <c r="Q205" s="891">
        <v>4174.7857142857147</v>
      </c>
    </row>
    <row r="206" spans="1:17" s="872" customFormat="1" ht="14.65" customHeight="1">
      <c r="A206" s="896" t="s">
        <v>74</v>
      </c>
      <c r="B206" s="897">
        <v>10541</v>
      </c>
      <c r="C206" s="884">
        <v>2833.8904109589039</v>
      </c>
      <c r="D206" s="885">
        <v>3285.4837662337663</v>
      </c>
      <c r="E206" s="886">
        <v>3768.1912568306011</v>
      </c>
      <c r="F206" s="897">
        <v>942</v>
      </c>
      <c r="G206" s="884">
        <v>2655.5</v>
      </c>
      <c r="H206" s="884">
        <v>2882.318181818182</v>
      </c>
      <c r="I206" s="886">
        <v>3095.3412698412699</v>
      </c>
      <c r="J206" s="897">
        <v>7686</v>
      </c>
      <c r="K206" s="884">
        <v>2853.4329608938547</v>
      </c>
      <c r="L206" s="884">
        <v>3283.6914893617022</v>
      </c>
      <c r="M206" s="886">
        <v>3693.15625</v>
      </c>
      <c r="N206" s="897">
        <v>1913</v>
      </c>
      <c r="O206" s="884">
        <v>3081.478260869565</v>
      </c>
      <c r="P206" s="885">
        <v>3709.4285714285716</v>
      </c>
      <c r="Q206" s="884">
        <v>4318.416666666667</v>
      </c>
    </row>
    <row r="207" spans="1:17" s="872" customFormat="1" ht="14.65" customHeight="1" thickBot="1">
      <c r="A207" s="889" t="s">
        <v>75</v>
      </c>
      <c r="B207" s="890">
        <v>6519</v>
      </c>
      <c r="C207" s="891">
        <v>2739.0732323232323</v>
      </c>
      <c r="D207" s="892">
        <v>3165.7644230769229</v>
      </c>
      <c r="E207" s="893">
        <v>3627.4308943089432</v>
      </c>
      <c r="F207" s="890">
        <v>476</v>
      </c>
      <c r="G207" s="891" t="s">
        <v>427</v>
      </c>
      <c r="H207" s="892" t="s">
        <v>427</v>
      </c>
      <c r="I207" s="893" t="s">
        <v>427</v>
      </c>
      <c r="J207" s="890">
        <v>4452</v>
      </c>
      <c r="K207" s="891">
        <v>2745.9225352112676</v>
      </c>
      <c r="L207" s="892">
        <v>3136.8945578231292</v>
      </c>
      <c r="M207" s="893">
        <v>3555.717391304348</v>
      </c>
      <c r="N207" s="890">
        <v>1591</v>
      </c>
      <c r="O207" s="891">
        <v>2997.8958333333335</v>
      </c>
      <c r="P207" s="892">
        <v>3496.6111111111113</v>
      </c>
      <c r="Q207" s="891">
        <v>4012.2857142857142</v>
      </c>
    </row>
    <row r="208" spans="1:17" s="872" customFormat="1" ht="14.65" customHeight="1">
      <c r="A208" s="900" t="s">
        <v>78</v>
      </c>
      <c r="B208" s="901">
        <v>325136</v>
      </c>
      <c r="C208" s="902">
        <v>2969.4608772493575</v>
      </c>
      <c r="D208" s="903">
        <v>3401.9206768388108</v>
      </c>
      <c r="E208" s="904">
        <v>3915.6584584805655</v>
      </c>
      <c r="F208" s="916">
        <v>39445</v>
      </c>
      <c r="G208" s="915">
        <v>2701.4326550387595</v>
      </c>
      <c r="H208" s="906">
        <v>3088.2669039145908</v>
      </c>
      <c r="I208" s="907">
        <v>3322.6288395904435</v>
      </c>
      <c r="J208" s="916">
        <v>231537</v>
      </c>
      <c r="K208" s="915">
        <v>2987.7007315451119</v>
      </c>
      <c r="L208" s="906">
        <v>3411.017648521004</v>
      </c>
      <c r="M208" s="907">
        <v>3841.3657684630739</v>
      </c>
      <c r="N208" s="901">
        <v>54155</v>
      </c>
      <c r="O208" s="902">
        <v>3353.0943396226417</v>
      </c>
      <c r="P208" s="903">
        <v>4018.0954793452843</v>
      </c>
      <c r="Q208" s="906">
        <v>4616.4923928077451</v>
      </c>
    </row>
    <row r="209" spans="1:17" s="872" customFormat="1" ht="14.65" customHeight="1">
      <c r="A209" s="1045" t="s">
        <v>431</v>
      </c>
      <c r="B209" s="1045"/>
      <c r="C209" s="1045"/>
      <c r="D209" s="1045"/>
      <c r="E209" s="1045"/>
      <c r="F209" s="1045"/>
      <c r="G209" s="1045"/>
      <c r="H209" s="1045"/>
      <c r="I209" s="1045"/>
      <c r="J209" s="1045"/>
      <c r="K209" s="1045"/>
      <c r="L209" s="1045"/>
      <c r="M209" s="1045"/>
      <c r="N209" s="1045"/>
      <c r="O209" s="1045"/>
      <c r="P209" s="1045"/>
      <c r="Q209" s="1045"/>
    </row>
    <row r="210" spans="1:17" s="872" customFormat="1" ht="14.65" customHeight="1">
      <c r="A210" s="1045" t="s">
        <v>421</v>
      </c>
      <c r="B210" s="1045"/>
      <c r="C210" s="1045"/>
      <c r="D210" s="1045"/>
      <c r="E210" s="1045"/>
      <c r="F210" s="1045"/>
      <c r="G210" s="1045"/>
      <c r="H210" s="1045"/>
      <c r="I210" s="1045"/>
      <c r="J210" s="1045"/>
      <c r="K210" s="1045"/>
      <c r="L210" s="1045"/>
      <c r="M210" s="1045"/>
      <c r="N210" s="1045"/>
      <c r="O210" s="1045"/>
      <c r="P210" s="1045"/>
      <c r="Q210" s="1045"/>
    </row>
    <row r="211" spans="1:17" s="872" customFormat="1" ht="14.65" customHeight="1">
      <c r="A211" s="1045" t="s">
        <v>392</v>
      </c>
      <c r="B211" s="1045"/>
      <c r="C211" s="1045"/>
      <c r="D211" s="1045"/>
      <c r="E211" s="1045"/>
      <c r="F211" s="1045"/>
      <c r="G211" s="1045"/>
      <c r="H211" s="1045"/>
      <c r="I211" s="1045"/>
      <c r="J211" s="1045"/>
      <c r="K211" s="1045"/>
      <c r="L211" s="1045"/>
      <c r="M211" s="1045"/>
      <c r="N211" s="1045"/>
      <c r="O211" s="1045"/>
      <c r="P211" s="1045"/>
      <c r="Q211" s="1045"/>
    </row>
    <row r="212" spans="1:17" s="872" customFormat="1" ht="14.65" customHeight="1">
      <c r="A212" s="1045" t="s">
        <v>102</v>
      </c>
      <c r="B212" s="1045"/>
      <c r="C212" s="1045"/>
      <c r="D212" s="1045"/>
      <c r="E212" s="1045"/>
      <c r="F212" s="1045"/>
      <c r="G212" s="1045"/>
      <c r="H212" s="1045"/>
      <c r="I212" s="1045"/>
      <c r="J212" s="1045"/>
      <c r="K212" s="1045"/>
      <c r="L212" s="1045"/>
      <c r="M212" s="1045"/>
      <c r="N212" s="1045"/>
      <c r="O212" s="1045"/>
      <c r="P212" s="1045"/>
      <c r="Q212" s="1045"/>
    </row>
    <row r="213" spans="1:17" s="872" customFormat="1" ht="14.65" customHeight="1">
      <c r="A213" s="1045" t="s">
        <v>387</v>
      </c>
      <c r="B213" s="1045"/>
      <c r="C213" s="1045"/>
      <c r="D213" s="1045"/>
      <c r="E213" s="1045"/>
      <c r="F213" s="1045"/>
      <c r="G213" s="1045"/>
      <c r="H213" s="1045"/>
      <c r="I213" s="1045"/>
      <c r="J213" s="1045"/>
      <c r="K213" s="1045"/>
      <c r="L213" s="1045"/>
      <c r="M213" s="1045"/>
      <c r="N213" s="1045"/>
      <c r="O213" s="1045"/>
      <c r="P213" s="1045"/>
      <c r="Q213" s="1045"/>
    </row>
  </sheetData>
  <mergeCells count="170">
    <mergeCell ref="K191:M191"/>
    <mergeCell ref="O191:Q191"/>
    <mergeCell ref="K160:M160"/>
    <mergeCell ref="O160:Q160"/>
    <mergeCell ref="A209:Q209"/>
    <mergeCell ref="A210:Q210"/>
    <mergeCell ref="A211:Q211"/>
    <mergeCell ref="A212:Q212"/>
    <mergeCell ref="A213:Q213"/>
    <mergeCell ref="A186:Q186"/>
    <mergeCell ref="A187:A191"/>
    <mergeCell ref="B187:Q187"/>
    <mergeCell ref="B188:E188"/>
    <mergeCell ref="F188:I188"/>
    <mergeCell ref="J188:M188"/>
    <mergeCell ref="N188:Q188"/>
    <mergeCell ref="B189:B190"/>
    <mergeCell ref="C189:E189"/>
    <mergeCell ref="F189:F190"/>
    <mergeCell ref="G189:I189"/>
    <mergeCell ref="J189:J190"/>
    <mergeCell ref="K189:M189"/>
    <mergeCell ref="N189:N190"/>
    <mergeCell ref="O189:Q189"/>
    <mergeCell ref="C191:E191"/>
    <mergeCell ref="G191:I191"/>
    <mergeCell ref="F38:F39"/>
    <mergeCell ref="G38:I38"/>
    <mergeCell ref="K10:M10"/>
    <mergeCell ref="O10:Q10"/>
    <mergeCell ref="N38:N39"/>
    <mergeCell ref="O38:Q38"/>
    <mergeCell ref="A153:Q153"/>
    <mergeCell ref="A155:Q155"/>
    <mergeCell ref="A156:A160"/>
    <mergeCell ref="B156:Q156"/>
    <mergeCell ref="B157:E157"/>
    <mergeCell ref="F157:I157"/>
    <mergeCell ref="J157:M157"/>
    <mergeCell ref="N157:Q157"/>
    <mergeCell ref="B158:B159"/>
    <mergeCell ref="C158:E158"/>
    <mergeCell ref="F158:F159"/>
    <mergeCell ref="G158:I158"/>
    <mergeCell ref="J158:J159"/>
    <mergeCell ref="K158:M158"/>
    <mergeCell ref="N158:N159"/>
    <mergeCell ref="O158:Q158"/>
    <mergeCell ref="C160:E160"/>
    <mergeCell ref="G160:I160"/>
    <mergeCell ref="F68:F69"/>
    <mergeCell ref="G68:I68"/>
    <mergeCell ref="C10:E10"/>
    <mergeCell ref="G10:I10"/>
    <mergeCell ref="N68:N69"/>
    <mergeCell ref="O68:Q68"/>
    <mergeCell ref="A178:Q178"/>
    <mergeCell ref="A29:Q29"/>
    <mergeCell ref="A30:Q30"/>
    <mergeCell ref="A31:Q31"/>
    <mergeCell ref="A33:Q33"/>
    <mergeCell ref="A35:Q35"/>
    <mergeCell ref="A36:A40"/>
    <mergeCell ref="B36:Q36"/>
    <mergeCell ref="B37:E37"/>
    <mergeCell ref="F37:I37"/>
    <mergeCell ref="J37:M37"/>
    <mergeCell ref="N37:Q37"/>
    <mergeCell ref="B38:B39"/>
    <mergeCell ref="C38:E38"/>
    <mergeCell ref="C40:E40"/>
    <mergeCell ref="G40:I40"/>
    <mergeCell ref="A184:Q184"/>
    <mergeCell ref="A3:Q3"/>
    <mergeCell ref="A5:Q5"/>
    <mergeCell ref="A6:A10"/>
    <mergeCell ref="B6:Q6"/>
    <mergeCell ref="B7:E7"/>
    <mergeCell ref="F7:I7"/>
    <mergeCell ref="J7:M7"/>
    <mergeCell ref="N7:Q7"/>
    <mergeCell ref="B8:B9"/>
    <mergeCell ref="C8:E8"/>
    <mergeCell ref="F8:F9"/>
    <mergeCell ref="G8:I8"/>
    <mergeCell ref="J8:J9"/>
    <mergeCell ref="K8:M8"/>
    <mergeCell ref="N8:N9"/>
    <mergeCell ref="O8:Q8"/>
    <mergeCell ref="B68:B69"/>
    <mergeCell ref="C68:E68"/>
    <mergeCell ref="C70:E70"/>
    <mergeCell ref="G70:I70"/>
    <mergeCell ref="K70:M70"/>
    <mergeCell ref="O70:Q70"/>
    <mergeCell ref="A28:Q28"/>
    <mergeCell ref="K40:M40"/>
    <mergeCell ref="O40:Q40"/>
    <mergeCell ref="B98:B99"/>
    <mergeCell ref="C98:E98"/>
    <mergeCell ref="F98:F99"/>
    <mergeCell ref="G98:I98"/>
    <mergeCell ref="J38:J39"/>
    <mergeCell ref="K38:M38"/>
    <mergeCell ref="N98:N99"/>
    <mergeCell ref="O98:Q98"/>
    <mergeCell ref="C100:E100"/>
    <mergeCell ref="G100:I100"/>
    <mergeCell ref="K100:M100"/>
    <mergeCell ref="O100:Q100"/>
    <mergeCell ref="A58:Q58"/>
    <mergeCell ref="A59:Q59"/>
    <mergeCell ref="A60:Q60"/>
    <mergeCell ref="A61:Q61"/>
    <mergeCell ref="A63:Q63"/>
    <mergeCell ref="A65:Q65"/>
    <mergeCell ref="A66:A70"/>
    <mergeCell ref="B66:Q66"/>
    <mergeCell ref="B67:E67"/>
    <mergeCell ref="F67:I67"/>
    <mergeCell ref="J67:M67"/>
    <mergeCell ref="N67:Q67"/>
    <mergeCell ref="J128:J129"/>
    <mergeCell ref="K128:M128"/>
    <mergeCell ref="F128:F129"/>
    <mergeCell ref="G128:I128"/>
    <mergeCell ref="J68:J69"/>
    <mergeCell ref="K68:M68"/>
    <mergeCell ref="N128:N129"/>
    <mergeCell ref="O128:Q128"/>
    <mergeCell ref="C130:E130"/>
    <mergeCell ref="G130:I130"/>
    <mergeCell ref="K130:M130"/>
    <mergeCell ref="O130:Q130"/>
    <mergeCell ref="A88:Q88"/>
    <mergeCell ref="A89:Q89"/>
    <mergeCell ref="A90:Q90"/>
    <mergeCell ref="A91:Q91"/>
    <mergeCell ref="A93:Q93"/>
    <mergeCell ref="A95:Q95"/>
    <mergeCell ref="A96:A100"/>
    <mergeCell ref="B96:Q96"/>
    <mergeCell ref="B97:E97"/>
    <mergeCell ref="F97:I97"/>
    <mergeCell ref="J97:M97"/>
    <mergeCell ref="N97:Q97"/>
    <mergeCell ref="A179:Q179"/>
    <mergeCell ref="A180:Q180"/>
    <mergeCell ref="A181:Q181"/>
    <mergeCell ref="A182:Q182"/>
    <mergeCell ref="A148:Q148"/>
    <mergeCell ref="A149:Q149"/>
    <mergeCell ref="A150:Q150"/>
    <mergeCell ref="A151:Q151"/>
    <mergeCell ref="J98:J99"/>
    <mergeCell ref="K98:M98"/>
    <mergeCell ref="A118:Q118"/>
    <mergeCell ref="A119:Q119"/>
    <mergeCell ref="A120:Q120"/>
    <mergeCell ref="A121:Q121"/>
    <mergeCell ref="A123:Q123"/>
    <mergeCell ref="A125:Q125"/>
    <mergeCell ref="A126:A130"/>
    <mergeCell ref="B126:Q126"/>
    <mergeCell ref="B127:E127"/>
    <mergeCell ref="F127:I127"/>
    <mergeCell ref="J127:M127"/>
    <mergeCell ref="N127:Q127"/>
    <mergeCell ref="B128:B129"/>
    <mergeCell ref="C128:E128"/>
  </mergeCells>
  <hyperlinks>
    <hyperlink ref="A1" location="Inhalt!A9" display="Zurück zum Inhalt" xr:uid="{671E1703-12DC-4591-AC3F-DA97CDFAFC74}"/>
  </hyperlinks>
  <pageMargins left="0.7" right="0.7" top="0.78749999999999998" bottom="0.78749999999999998"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30"/>
  <sheetViews>
    <sheetView showGridLines="0" zoomScale="80" zoomScaleNormal="80" workbookViewId="0"/>
  </sheetViews>
  <sheetFormatPr baseColWidth="10" defaultColWidth="11" defaultRowHeight="15" customHeight="1"/>
  <cols>
    <col min="1" max="1" width="23.5" style="1" customWidth="1"/>
    <col min="2" max="3" width="11.08203125" style="1" customWidth="1"/>
    <col min="4" max="4" width="11.08203125" style="391" customWidth="1"/>
    <col min="5" max="5" width="11.08203125" style="1" customWidth="1"/>
    <col min="6" max="6" width="11.08203125" style="391" customWidth="1"/>
    <col min="7" max="7" width="11.08203125" style="1" customWidth="1"/>
    <col min="8" max="8" width="11.08203125" style="391" customWidth="1"/>
    <col min="9" max="9" width="11.08203125" style="1" customWidth="1"/>
    <col min="10" max="10" width="11.08203125" style="391" customWidth="1"/>
    <col min="11" max="11" width="11.08203125" style="1" customWidth="1"/>
    <col min="12" max="12" width="11.08203125" style="391" customWidth="1"/>
    <col min="13" max="16384" width="11" style="1"/>
  </cols>
  <sheetData>
    <row r="1" spans="1:13" ht="14.5">
      <c r="A1" s="107" t="s">
        <v>55</v>
      </c>
    </row>
    <row r="2" spans="1:13" ht="14.5">
      <c r="A2" s="108"/>
    </row>
    <row r="3" spans="1:13" customFormat="1" ht="23.5">
      <c r="A3" s="956">
        <v>2025</v>
      </c>
      <c r="B3" s="956"/>
      <c r="C3" s="956"/>
      <c r="D3" s="956"/>
      <c r="E3" s="956"/>
      <c r="F3" s="956"/>
      <c r="G3" s="956"/>
      <c r="H3" s="956"/>
      <c r="I3" s="956"/>
      <c r="J3" s="956"/>
      <c r="K3" s="956"/>
      <c r="L3" s="956"/>
    </row>
    <row r="4" spans="1:13" customFormat="1" ht="14.5">
      <c r="A4" s="141"/>
      <c r="B4" s="304"/>
      <c r="C4" s="304"/>
      <c r="D4" s="678"/>
      <c r="E4" s="304"/>
      <c r="F4" s="678"/>
      <c r="G4" s="304"/>
      <c r="H4" s="678"/>
      <c r="I4" s="304"/>
      <c r="J4" s="678"/>
      <c r="K4" s="304"/>
      <c r="L4" s="678"/>
    </row>
    <row r="5" spans="1:13" customFormat="1" ht="15" customHeight="1">
      <c r="A5" s="1087" t="s">
        <v>393</v>
      </c>
      <c r="B5" s="1087"/>
      <c r="C5" s="1087"/>
      <c r="D5" s="1087"/>
      <c r="E5" s="1087"/>
      <c r="F5" s="1087"/>
      <c r="G5" s="1087"/>
      <c r="H5" s="1087"/>
      <c r="I5" s="1087"/>
      <c r="J5" s="1087"/>
      <c r="K5" s="1087"/>
      <c r="L5" s="1087"/>
    </row>
    <row r="6" spans="1:13" customFormat="1" ht="15" customHeight="1" thickBot="1">
      <c r="A6" s="1088" t="s">
        <v>57</v>
      </c>
      <c r="B6" s="967" t="s">
        <v>58</v>
      </c>
      <c r="C6" s="968" t="s">
        <v>96</v>
      </c>
      <c r="D6" s="968"/>
      <c r="E6" s="968"/>
      <c r="F6" s="968"/>
      <c r="G6" s="968"/>
      <c r="H6" s="968"/>
      <c r="I6" s="968"/>
      <c r="J6" s="968"/>
      <c r="K6" s="968"/>
      <c r="L6" s="968"/>
    </row>
    <row r="7" spans="1:13" customFormat="1" ht="33.75" customHeight="1">
      <c r="A7" s="1088"/>
      <c r="B7" s="967"/>
      <c r="C7" s="969" t="s">
        <v>394</v>
      </c>
      <c r="D7" s="969"/>
      <c r="E7" s="969" t="s">
        <v>395</v>
      </c>
      <c r="F7" s="969"/>
      <c r="G7" s="969" t="s">
        <v>396</v>
      </c>
      <c r="H7" s="969"/>
      <c r="I7" s="969" t="s">
        <v>397</v>
      </c>
      <c r="J7" s="969"/>
      <c r="K7" s="998" t="s">
        <v>398</v>
      </c>
      <c r="L7" s="998"/>
    </row>
    <row r="8" spans="1:13" customFormat="1" ht="15.75" customHeight="1" thickBot="1">
      <c r="A8" s="1088"/>
      <c r="B8" s="970" t="s">
        <v>59</v>
      </c>
      <c r="C8" s="970"/>
      <c r="D8" s="310" t="s">
        <v>99</v>
      </c>
      <c r="E8" s="143" t="s">
        <v>59</v>
      </c>
      <c r="F8" s="310" t="s">
        <v>99</v>
      </c>
      <c r="G8" s="143" t="s">
        <v>59</v>
      </c>
      <c r="H8" s="310" t="s">
        <v>99</v>
      </c>
      <c r="I8" s="308" t="s">
        <v>59</v>
      </c>
      <c r="J8" s="309" t="s">
        <v>99</v>
      </c>
      <c r="K8" s="308" t="s">
        <v>59</v>
      </c>
      <c r="L8" s="679" t="s">
        <v>99</v>
      </c>
    </row>
    <row r="9" spans="1:13" customFormat="1" ht="14">
      <c r="A9" s="429" t="s">
        <v>60</v>
      </c>
      <c r="B9" s="831">
        <v>117393</v>
      </c>
      <c r="C9" s="466">
        <v>54227</v>
      </c>
      <c r="D9" s="150">
        <v>46.192703142436095</v>
      </c>
      <c r="E9" s="466">
        <v>9866</v>
      </c>
      <c r="F9" s="150">
        <v>8.4042489756629433</v>
      </c>
      <c r="G9" s="466">
        <v>35964</v>
      </c>
      <c r="H9" s="150">
        <v>30.63555748639186</v>
      </c>
      <c r="I9" s="466">
        <v>10744</v>
      </c>
      <c r="J9" s="150">
        <v>9.1521640983704309</v>
      </c>
      <c r="K9" s="466">
        <v>6592</v>
      </c>
      <c r="L9" s="150">
        <v>5.6153262971386706</v>
      </c>
      <c r="M9" s="763"/>
    </row>
    <row r="10" spans="1:13" customFormat="1" ht="14">
      <c r="A10" s="435" t="s">
        <v>61</v>
      </c>
      <c r="B10" s="832">
        <v>118520</v>
      </c>
      <c r="C10" s="157">
        <v>39225</v>
      </c>
      <c r="D10" s="156">
        <v>33.095680053999324</v>
      </c>
      <c r="E10" s="157">
        <v>22948</v>
      </c>
      <c r="F10" s="156">
        <v>19.362132973337832</v>
      </c>
      <c r="G10" s="157">
        <v>39343</v>
      </c>
      <c r="H10" s="156">
        <v>33.195241309483627</v>
      </c>
      <c r="I10" s="157">
        <v>10064</v>
      </c>
      <c r="J10" s="156">
        <v>8.4913938575767798</v>
      </c>
      <c r="K10" s="157">
        <v>6940</v>
      </c>
      <c r="L10" s="681">
        <v>5.8555518056024294</v>
      </c>
      <c r="M10" s="763"/>
    </row>
    <row r="11" spans="1:13" customFormat="1" ht="14">
      <c r="A11" s="439" t="s">
        <v>62</v>
      </c>
      <c r="B11" s="833">
        <v>36530</v>
      </c>
      <c r="C11" s="151">
        <v>13033</v>
      </c>
      <c r="D11" s="161">
        <v>35.677525321653434</v>
      </c>
      <c r="E11" s="151">
        <v>9213</v>
      </c>
      <c r="F11" s="161">
        <v>25.220366821790307</v>
      </c>
      <c r="G11" s="151">
        <v>12954</v>
      </c>
      <c r="H11" s="161">
        <v>35.461264713933751</v>
      </c>
      <c r="I11" s="151">
        <v>716</v>
      </c>
      <c r="J11" s="161">
        <v>1.960032849712565</v>
      </c>
      <c r="K11" s="151">
        <v>614</v>
      </c>
      <c r="L11" s="152">
        <v>1.6808102929099369</v>
      </c>
      <c r="M11" s="763"/>
    </row>
    <row r="12" spans="1:13" customFormat="1" ht="14">
      <c r="A12" s="435" t="s">
        <v>63</v>
      </c>
      <c r="B12" s="832">
        <v>20202</v>
      </c>
      <c r="C12" s="157">
        <v>3724</v>
      </c>
      <c r="D12" s="156">
        <v>18.433818433818434</v>
      </c>
      <c r="E12" s="157">
        <v>9865</v>
      </c>
      <c r="F12" s="156">
        <v>48.831798831798835</v>
      </c>
      <c r="G12" s="157">
        <v>6089</v>
      </c>
      <c r="H12" s="156">
        <v>30.140580140580141</v>
      </c>
      <c r="I12" s="157">
        <v>274</v>
      </c>
      <c r="J12" s="156">
        <v>1.3563013563013564</v>
      </c>
      <c r="K12" s="157">
        <v>250</v>
      </c>
      <c r="L12" s="681">
        <v>1.2375012375012375</v>
      </c>
      <c r="M12" s="763"/>
    </row>
    <row r="13" spans="1:13" customFormat="1" ht="14">
      <c r="A13" s="439" t="s">
        <v>64</v>
      </c>
      <c r="B13" s="833">
        <v>6473</v>
      </c>
      <c r="C13" s="151">
        <v>2263</v>
      </c>
      <c r="D13" s="161">
        <v>34.960605592460993</v>
      </c>
      <c r="E13" s="151">
        <v>1973</v>
      </c>
      <c r="F13" s="161">
        <v>30.480457284103196</v>
      </c>
      <c r="G13" s="151">
        <v>1913</v>
      </c>
      <c r="H13" s="161">
        <v>29.55353004789124</v>
      </c>
      <c r="I13" s="151">
        <v>228</v>
      </c>
      <c r="J13" s="161">
        <v>3.5223234976054383</v>
      </c>
      <c r="K13" s="151">
        <v>96</v>
      </c>
      <c r="L13" s="152">
        <v>1.4830835779391318</v>
      </c>
      <c r="M13" s="763"/>
    </row>
    <row r="14" spans="1:13" customFormat="1" ht="14">
      <c r="A14" s="435" t="s">
        <v>65</v>
      </c>
      <c r="B14" s="832">
        <v>17637</v>
      </c>
      <c r="C14" s="157">
        <v>5820</v>
      </c>
      <c r="D14" s="156">
        <v>32.998809321313146</v>
      </c>
      <c r="E14" s="157">
        <v>4384</v>
      </c>
      <c r="F14" s="156">
        <v>24.85683506265238</v>
      </c>
      <c r="G14" s="157">
        <v>6171</v>
      </c>
      <c r="H14" s="156">
        <v>34.988943697907807</v>
      </c>
      <c r="I14" s="157">
        <v>815</v>
      </c>
      <c r="J14" s="156">
        <v>4.6209672846856042</v>
      </c>
      <c r="K14" s="157">
        <v>447</v>
      </c>
      <c r="L14" s="681">
        <v>2.5344446334410615</v>
      </c>
      <c r="M14" s="763"/>
    </row>
    <row r="15" spans="1:13" customFormat="1" ht="14">
      <c r="A15" s="439" t="s">
        <v>66</v>
      </c>
      <c r="B15" s="833">
        <v>60692</v>
      </c>
      <c r="C15" s="151">
        <v>21960</v>
      </c>
      <c r="D15" s="161">
        <v>36.182692941409087</v>
      </c>
      <c r="E15" s="151">
        <v>9853</v>
      </c>
      <c r="F15" s="161">
        <v>16.234429578857181</v>
      </c>
      <c r="G15" s="151">
        <v>22769</v>
      </c>
      <c r="H15" s="161">
        <v>37.515652804323466</v>
      </c>
      <c r="I15" s="151">
        <v>4113</v>
      </c>
      <c r="J15" s="161">
        <v>6.7768404402557172</v>
      </c>
      <c r="K15" s="151">
        <v>1997</v>
      </c>
      <c r="L15" s="682">
        <v>3.2903842351545509</v>
      </c>
      <c r="M15" s="763"/>
    </row>
    <row r="16" spans="1:13" customFormat="1" ht="14">
      <c r="A16" s="435" t="s">
        <v>67</v>
      </c>
      <c r="B16" s="832">
        <v>11964</v>
      </c>
      <c r="C16" s="157" t="s">
        <v>104</v>
      </c>
      <c r="D16" s="156" t="s">
        <v>104</v>
      </c>
      <c r="E16" s="157" t="s">
        <v>104</v>
      </c>
      <c r="F16" s="156" t="s">
        <v>104</v>
      </c>
      <c r="G16" s="157" t="s">
        <v>104</v>
      </c>
      <c r="H16" s="156" t="s">
        <v>104</v>
      </c>
      <c r="I16" s="157" t="s">
        <v>104</v>
      </c>
      <c r="J16" s="156" t="s">
        <v>104</v>
      </c>
      <c r="K16" s="157" t="s">
        <v>104</v>
      </c>
      <c r="L16" s="681" t="s">
        <v>104</v>
      </c>
      <c r="M16" s="763"/>
    </row>
    <row r="17" spans="1:20" customFormat="1" ht="14">
      <c r="A17" s="439" t="s">
        <v>68</v>
      </c>
      <c r="B17" s="833">
        <v>71383</v>
      </c>
      <c r="C17" s="151">
        <v>21112</v>
      </c>
      <c r="D17" s="161">
        <v>29.575669276998724</v>
      </c>
      <c r="E17" s="151">
        <v>20646</v>
      </c>
      <c r="F17" s="161">
        <v>28.922852780073686</v>
      </c>
      <c r="G17" s="151">
        <v>23882</v>
      </c>
      <c r="H17" s="161">
        <v>33.456145020523095</v>
      </c>
      <c r="I17" s="151">
        <v>3845</v>
      </c>
      <c r="J17" s="161">
        <v>5.3864365465166779</v>
      </c>
      <c r="K17" s="151">
        <v>1898</v>
      </c>
      <c r="L17" s="682">
        <v>2.6588963758878164</v>
      </c>
      <c r="M17" s="763"/>
    </row>
    <row r="18" spans="1:20" customFormat="1" ht="14">
      <c r="A18" s="435" t="s">
        <v>69</v>
      </c>
      <c r="B18" s="832">
        <v>146284</v>
      </c>
      <c r="C18" s="157">
        <v>71865</v>
      </c>
      <c r="D18" s="156">
        <v>49.127040551256464</v>
      </c>
      <c r="E18" s="157">
        <v>17107</v>
      </c>
      <c r="F18" s="156">
        <v>11.694375324710835</v>
      </c>
      <c r="G18" s="157">
        <v>46221</v>
      </c>
      <c r="H18" s="156">
        <v>31.596756993246018</v>
      </c>
      <c r="I18" s="157">
        <v>8084</v>
      </c>
      <c r="J18" s="156">
        <v>5.5262366355855734</v>
      </c>
      <c r="K18" s="157">
        <v>3007</v>
      </c>
      <c r="L18" s="681">
        <v>2.0555904952011157</v>
      </c>
      <c r="M18" s="763"/>
    </row>
    <row r="19" spans="1:20" customFormat="1" ht="14">
      <c r="A19" s="439" t="s">
        <v>70</v>
      </c>
      <c r="B19" s="833">
        <v>39060</v>
      </c>
      <c r="C19" s="151">
        <v>15301</v>
      </c>
      <c r="D19" s="161">
        <v>39.173067076292881</v>
      </c>
      <c r="E19" s="151">
        <v>3756</v>
      </c>
      <c r="F19" s="161">
        <v>9.6159754224270344</v>
      </c>
      <c r="G19" s="151">
        <v>17028</v>
      </c>
      <c r="H19" s="161">
        <v>43.594470046082954</v>
      </c>
      <c r="I19" s="151">
        <v>1843</v>
      </c>
      <c r="J19" s="161">
        <v>4.7183819764464925</v>
      </c>
      <c r="K19" s="151">
        <v>1132</v>
      </c>
      <c r="L19" s="682">
        <v>2.8981054787506402</v>
      </c>
      <c r="M19" s="763"/>
    </row>
    <row r="20" spans="1:20" customFormat="1" ht="14">
      <c r="A20" s="435" t="s">
        <v>71</v>
      </c>
      <c r="B20" s="832">
        <v>8324</v>
      </c>
      <c r="C20" s="157">
        <v>4171</v>
      </c>
      <c r="D20" s="156">
        <v>50.108121095627098</v>
      </c>
      <c r="E20" s="157">
        <v>985</v>
      </c>
      <c r="F20" s="156">
        <v>11.833253243632868</v>
      </c>
      <c r="G20" s="157">
        <v>2521</v>
      </c>
      <c r="H20" s="156">
        <v>30.285920230658338</v>
      </c>
      <c r="I20" s="157">
        <v>333</v>
      </c>
      <c r="J20" s="156">
        <v>4.0004805382027868</v>
      </c>
      <c r="K20" s="157">
        <v>314</v>
      </c>
      <c r="L20" s="681">
        <v>3.7722248918789045</v>
      </c>
      <c r="M20" s="763"/>
    </row>
    <row r="21" spans="1:20" customFormat="1" ht="14">
      <c r="A21" s="439" t="s">
        <v>72</v>
      </c>
      <c r="B21" s="833">
        <v>29591</v>
      </c>
      <c r="C21" s="151">
        <v>4202</v>
      </c>
      <c r="D21" s="161">
        <v>14.200263593660233</v>
      </c>
      <c r="E21" s="151">
        <v>16091</v>
      </c>
      <c r="F21" s="161">
        <v>54.378020344023525</v>
      </c>
      <c r="G21" s="151">
        <v>8692</v>
      </c>
      <c r="H21" s="161">
        <v>29.373796086647967</v>
      </c>
      <c r="I21" s="151">
        <v>323</v>
      </c>
      <c r="J21" s="161">
        <v>1.0915481058429928</v>
      </c>
      <c r="K21" s="151">
        <v>283</v>
      </c>
      <c r="L21" s="152">
        <v>0.95637186982528466</v>
      </c>
      <c r="M21" s="763"/>
    </row>
    <row r="22" spans="1:20" customFormat="1" ht="14">
      <c r="A22" s="435" t="s">
        <v>73</v>
      </c>
      <c r="B22" s="832">
        <v>15865</v>
      </c>
      <c r="C22" s="157">
        <v>2986</v>
      </c>
      <c r="D22" s="156">
        <v>18.821304758903246</v>
      </c>
      <c r="E22" s="157">
        <v>7301</v>
      </c>
      <c r="F22" s="156">
        <v>46.019539867633149</v>
      </c>
      <c r="G22" s="157">
        <v>5020</v>
      </c>
      <c r="H22" s="156">
        <v>31.641979199495747</v>
      </c>
      <c r="I22" s="157">
        <v>351</v>
      </c>
      <c r="J22" s="156">
        <v>2.2124172707217142</v>
      </c>
      <c r="K22" s="157">
        <v>207</v>
      </c>
      <c r="L22" s="681">
        <v>1.3047589032461393</v>
      </c>
      <c r="M22" s="763"/>
    </row>
    <row r="23" spans="1:20" customFormat="1" ht="14">
      <c r="A23" s="439" t="s">
        <v>74</v>
      </c>
      <c r="B23" s="833">
        <v>26096</v>
      </c>
      <c r="C23" s="151">
        <v>8538</v>
      </c>
      <c r="D23" s="161">
        <v>32.717657878602083</v>
      </c>
      <c r="E23" s="151">
        <v>7527</v>
      </c>
      <c r="F23" s="161">
        <v>28.843500919681176</v>
      </c>
      <c r="G23" s="151">
        <v>8164</v>
      </c>
      <c r="H23" s="161">
        <v>31.284488044144698</v>
      </c>
      <c r="I23" s="151">
        <v>1125</v>
      </c>
      <c r="J23" s="161">
        <v>4.3110055180870628</v>
      </c>
      <c r="K23" s="151">
        <v>742</v>
      </c>
      <c r="L23" s="682">
        <v>2.8433476394849784</v>
      </c>
      <c r="M23" s="763"/>
    </row>
    <row r="24" spans="1:20" customFormat="1" ht="14.5" thickBot="1">
      <c r="A24" s="435" t="s">
        <v>75</v>
      </c>
      <c r="B24" s="832">
        <v>15726</v>
      </c>
      <c r="C24" s="157" t="s">
        <v>104</v>
      </c>
      <c r="D24" s="156" t="s">
        <v>104</v>
      </c>
      <c r="E24" s="157" t="s">
        <v>104</v>
      </c>
      <c r="F24" s="156" t="s">
        <v>104</v>
      </c>
      <c r="G24" s="157" t="s">
        <v>104</v>
      </c>
      <c r="H24" s="156" t="s">
        <v>104</v>
      </c>
      <c r="I24" s="157" t="s">
        <v>104</v>
      </c>
      <c r="J24" s="156" t="s">
        <v>104</v>
      </c>
      <c r="K24" s="157" t="s">
        <v>104</v>
      </c>
      <c r="L24" s="158" t="s">
        <v>104</v>
      </c>
      <c r="M24" s="763"/>
    </row>
    <row r="25" spans="1:20" customFormat="1" ht="14">
      <c r="A25" s="448" t="s">
        <v>76</v>
      </c>
      <c r="B25" s="834">
        <v>611862</v>
      </c>
      <c r="C25" s="165">
        <v>244482</v>
      </c>
      <c r="D25" s="166">
        <v>39.957049138531239</v>
      </c>
      <c r="E25" s="167">
        <v>99045</v>
      </c>
      <c r="F25" s="166">
        <v>16.187473646018219</v>
      </c>
      <c r="G25" s="167">
        <v>203976</v>
      </c>
      <c r="H25" s="166">
        <v>33.336928915343655</v>
      </c>
      <c r="I25" s="167">
        <v>41194</v>
      </c>
      <c r="J25" s="166">
        <v>6.7325638787831235</v>
      </c>
      <c r="K25" s="167">
        <v>23165</v>
      </c>
      <c r="L25" s="168">
        <v>3.7859844213237626</v>
      </c>
      <c r="M25" s="763"/>
    </row>
    <row r="26" spans="1:20" customFormat="1" ht="14.5">
      <c r="A26" s="452" t="s">
        <v>77</v>
      </c>
      <c r="B26" s="835">
        <v>129878</v>
      </c>
      <c r="C26" s="173">
        <v>32977</v>
      </c>
      <c r="D26" s="172">
        <v>25.390751320469978</v>
      </c>
      <c r="E26" s="173">
        <v>54885</v>
      </c>
      <c r="F26" s="172">
        <v>42.258889111319853</v>
      </c>
      <c r="G26" s="173">
        <v>38251</v>
      </c>
      <c r="H26" s="172">
        <v>29.451485239994458</v>
      </c>
      <c r="I26" s="173">
        <v>2028</v>
      </c>
      <c r="J26" s="172">
        <v>1.561465375198263</v>
      </c>
      <c r="K26" s="173">
        <v>1737</v>
      </c>
      <c r="L26" s="683">
        <v>1.3374089530174471</v>
      </c>
      <c r="M26" s="763"/>
      <c r="N26" s="740"/>
      <c r="O26" s="304"/>
      <c r="P26" s="304"/>
      <c r="Q26" s="304"/>
      <c r="R26" s="304"/>
      <c r="S26" s="304"/>
      <c r="T26" s="304"/>
    </row>
    <row r="27" spans="1:20" customFormat="1" ht="14">
      <c r="A27" s="456" t="s">
        <v>78</v>
      </c>
      <c r="B27" s="836">
        <v>741740</v>
      </c>
      <c r="C27" s="177">
        <v>277459</v>
      </c>
      <c r="D27" s="251">
        <v>37.406503626607709</v>
      </c>
      <c r="E27" s="177">
        <v>153930</v>
      </c>
      <c r="F27" s="251">
        <v>20.752554803569982</v>
      </c>
      <c r="G27" s="177">
        <v>242227</v>
      </c>
      <c r="H27" s="251">
        <v>32.656591258392432</v>
      </c>
      <c r="I27" s="177">
        <v>43222</v>
      </c>
      <c r="J27" s="251">
        <v>5.8271092296492029</v>
      </c>
      <c r="K27" s="177">
        <v>24902</v>
      </c>
      <c r="L27" s="684">
        <v>3.3572410817806779</v>
      </c>
      <c r="M27" s="763"/>
    </row>
    <row r="28" spans="1:20" customFormat="1" ht="14">
      <c r="A28" s="1089" t="s">
        <v>160</v>
      </c>
      <c r="B28" s="1089"/>
      <c r="C28" s="1089"/>
      <c r="D28" s="1089"/>
      <c r="E28" s="1089"/>
      <c r="F28" s="1089"/>
      <c r="G28" s="1089"/>
      <c r="H28" s="1089"/>
      <c r="I28" s="1089"/>
      <c r="J28" s="1089"/>
      <c r="K28" s="1089"/>
      <c r="L28" s="1089"/>
    </row>
    <row r="29" spans="1:20" customFormat="1" ht="14">
      <c r="A29" s="1002" t="s">
        <v>102</v>
      </c>
      <c r="B29" s="1002"/>
      <c r="C29" s="1002"/>
      <c r="D29" s="1002"/>
      <c r="E29" s="1002"/>
      <c r="F29" s="1002"/>
      <c r="G29" s="1002"/>
      <c r="H29" s="1002"/>
      <c r="I29" s="1002"/>
      <c r="J29" s="1002"/>
      <c r="K29" s="1002"/>
      <c r="L29" s="1002"/>
    </row>
    <row r="30" spans="1:20" customFormat="1" ht="26.25" customHeight="1">
      <c r="A30" s="960" t="s">
        <v>80</v>
      </c>
      <c r="B30" s="960"/>
      <c r="C30" s="960"/>
      <c r="D30" s="960"/>
      <c r="E30" s="960"/>
      <c r="F30" s="960"/>
      <c r="G30" s="960"/>
      <c r="H30" s="960"/>
      <c r="I30" s="960"/>
      <c r="J30" s="960"/>
      <c r="K30" s="960"/>
      <c r="L30" s="960"/>
    </row>
    <row r="31" spans="1:20" ht="14.5">
      <c r="A31" s="108"/>
    </row>
    <row r="32" spans="1:20" s="304" customFormat="1" ht="23.5">
      <c r="A32" s="956">
        <v>2024</v>
      </c>
      <c r="B32" s="956"/>
      <c r="C32" s="956"/>
      <c r="D32" s="956"/>
      <c r="E32" s="956"/>
      <c r="F32" s="956"/>
      <c r="G32" s="956"/>
      <c r="H32" s="956"/>
      <c r="I32" s="956"/>
      <c r="J32" s="956"/>
      <c r="K32" s="956"/>
      <c r="L32" s="956"/>
    </row>
    <row r="33" spans="1:12" s="304" customFormat="1" ht="14.5">
      <c r="A33" s="141"/>
      <c r="D33" s="678"/>
      <c r="F33" s="678"/>
      <c r="H33" s="678"/>
      <c r="J33" s="678"/>
      <c r="L33" s="678"/>
    </row>
    <row r="34" spans="1:12" s="304" customFormat="1" ht="15" customHeight="1">
      <c r="A34" s="1087" t="s">
        <v>399</v>
      </c>
      <c r="B34" s="1087"/>
      <c r="C34" s="1087"/>
      <c r="D34" s="1087"/>
      <c r="E34" s="1087"/>
      <c r="F34" s="1087"/>
      <c r="G34" s="1087"/>
      <c r="H34" s="1087"/>
      <c r="I34" s="1087"/>
      <c r="J34" s="1087"/>
      <c r="K34" s="1087"/>
      <c r="L34" s="1087"/>
    </row>
    <row r="35" spans="1:12" s="304" customFormat="1" ht="15" customHeight="1" thickBot="1">
      <c r="A35" s="1088" t="s">
        <v>57</v>
      </c>
      <c r="B35" s="967" t="s">
        <v>58</v>
      </c>
      <c r="C35" s="968" t="s">
        <v>96</v>
      </c>
      <c r="D35" s="968"/>
      <c r="E35" s="968"/>
      <c r="F35" s="968"/>
      <c r="G35" s="968"/>
      <c r="H35" s="968"/>
      <c r="I35" s="968"/>
      <c r="J35" s="968"/>
      <c r="K35" s="968"/>
      <c r="L35" s="968"/>
    </row>
    <row r="36" spans="1:12" s="304" customFormat="1" ht="33.75" customHeight="1">
      <c r="A36" s="1088"/>
      <c r="B36" s="967"/>
      <c r="C36" s="969" t="s">
        <v>394</v>
      </c>
      <c r="D36" s="969"/>
      <c r="E36" s="969" t="s">
        <v>395</v>
      </c>
      <c r="F36" s="969"/>
      <c r="G36" s="969" t="s">
        <v>396</v>
      </c>
      <c r="H36" s="969"/>
      <c r="I36" s="969" t="s">
        <v>397</v>
      </c>
      <c r="J36" s="969"/>
      <c r="K36" s="998" t="s">
        <v>398</v>
      </c>
      <c r="L36" s="998"/>
    </row>
    <row r="37" spans="1:12" s="304" customFormat="1" ht="15.75" customHeight="1">
      <c r="A37" s="1088"/>
      <c r="B37" s="970" t="s">
        <v>59</v>
      </c>
      <c r="C37" s="970"/>
      <c r="D37" s="310" t="s">
        <v>99</v>
      </c>
      <c r="E37" s="143" t="s">
        <v>59</v>
      </c>
      <c r="F37" s="310" t="s">
        <v>99</v>
      </c>
      <c r="G37" s="143" t="s">
        <v>59</v>
      </c>
      <c r="H37" s="310" t="s">
        <v>99</v>
      </c>
      <c r="I37" s="308" t="s">
        <v>59</v>
      </c>
      <c r="J37" s="309" t="s">
        <v>99</v>
      </c>
      <c r="K37" s="308" t="s">
        <v>59</v>
      </c>
      <c r="L37" s="679" t="s">
        <v>99</v>
      </c>
    </row>
    <row r="38" spans="1:12" s="304" customFormat="1" ht="14.5">
      <c r="A38" s="429" t="s">
        <v>60</v>
      </c>
      <c r="B38" s="614">
        <v>112631</v>
      </c>
      <c r="C38" s="466">
        <v>53059</v>
      </c>
      <c r="D38" s="150">
        <v>47.108700091449101</v>
      </c>
      <c r="E38" s="466">
        <v>9323</v>
      </c>
      <c r="F38" s="150">
        <v>8.2774724542976603</v>
      </c>
      <c r="G38" s="466">
        <v>34015</v>
      </c>
      <c r="H38" s="150">
        <v>30.200388880503599</v>
      </c>
      <c r="I38" s="466">
        <v>10054</v>
      </c>
      <c r="J38" s="150">
        <v>8.9264944819809795</v>
      </c>
      <c r="K38" s="466">
        <v>6180</v>
      </c>
      <c r="L38" s="680">
        <v>5.4869440917686996</v>
      </c>
    </row>
    <row r="39" spans="1:12" s="304" customFormat="1" ht="14.5">
      <c r="A39" s="435" t="s">
        <v>61</v>
      </c>
      <c r="B39" s="618">
        <v>113724</v>
      </c>
      <c r="C39" s="157">
        <v>39755</v>
      </c>
      <c r="D39" s="156">
        <v>34.9574408216384</v>
      </c>
      <c r="E39" s="157">
        <v>21296</v>
      </c>
      <c r="F39" s="156">
        <v>18.726038479124899</v>
      </c>
      <c r="G39" s="157">
        <v>36790</v>
      </c>
      <c r="H39" s="156">
        <v>32.350251486053999</v>
      </c>
      <c r="I39" s="157">
        <v>9382</v>
      </c>
      <c r="J39" s="156">
        <v>8.2497977559706008</v>
      </c>
      <c r="K39" s="157">
        <v>6501</v>
      </c>
      <c r="L39" s="681">
        <v>5.7164714572122</v>
      </c>
    </row>
    <row r="40" spans="1:12" s="304" customFormat="1" ht="14.5">
      <c r="A40" s="439" t="s">
        <v>62</v>
      </c>
      <c r="B40" s="621">
        <v>36648</v>
      </c>
      <c r="C40" s="151">
        <v>13373</v>
      </c>
      <c r="D40" s="161">
        <v>36.490395110237898</v>
      </c>
      <c r="E40" s="151">
        <v>8887</v>
      </c>
      <c r="F40" s="161">
        <v>24.249617987339001</v>
      </c>
      <c r="G40" s="151">
        <v>13045</v>
      </c>
      <c r="H40" s="161">
        <v>35.595394018773199</v>
      </c>
      <c r="I40" s="151">
        <v>764</v>
      </c>
      <c r="J40" s="161">
        <v>2.0846976642654398</v>
      </c>
      <c r="K40" s="151">
        <v>579</v>
      </c>
      <c r="L40" s="152">
        <v>1.57989521938441</v>
      </c>
    </row>
    <row r="41" spans="1:12" s="304" customFormat="1" ht="14.5">
      <c r="A41" s="435" t="s">
        <v>63</v>
      </c>
      <c r="B41" s="618">
        <v>20405</v>
      </c>
      <c r="C41" s="157">
        <v>3908</v>
      </c>
      <c r="D41" s="156">
        <v>19.152168586130902</v>
      </c>
      <c r="E41" s="157">
        <v>10046</v>
      </c>
      <c r="F41" s="156">
        <v>49.2330311198236</v>
      </c>
      <c r="G41" s="157">
        <v>5921</v>
      </c>
      <c r="H41" s="156">
        <v>29.017397696642998</v>
      </c>
      <c r="I41" s="157">
        <v>314</v>
      </c>
      <c r="J41" s="156">
        <v>1.5388385199706001</v>
      </c>
      <c r="K41" s="157">
        <v>216</v>
      </c>
      <c r="L41" s="681">
        <v>1.058564077432</v>
      </c>
    </row>
    <row r="42" spans="1:12" s="304" customFormat="1" ht="14.5">
      <c r="A42" s="439" t="s">
        <v>64</v>
      </c>
      <c r="B42" s="621">
        <v>6382</v>
      </c>
      <c r="C42" s="151">
        <v>2338</v>
      </c>
      <c r="D42" s="161">
        <v>36.634283923534902</v>
      </c>
      <c r="E42" s="151">
        <v>1829</v>
      </c>
      <c r="F42" s="161">
        <v>28.658727671576301</v>
      </c>
      <c r="G42" s="151">
        <v>1919</v>
      </c>
      <c r="H42" s="161">
        <v>30.068943904732102</v>
      </c>
      <c r="I42" s="151">
        <v>220</v>
      </c>
      <c r="J42" s="161">
        <v>3.4471952366029499</v>
      </c>
      <c r="K42" s="151">
        <v>76</v>
      </c>
      <c r="L42" s="152">
        <v>1.19084926355374</v>
      </c>
    </row>
    <row r="43" spans="1:12" s="304" customFormat="1" ht="14.5">
      <c r="A43" s="435" t="s">
        <v>65</v>
      </c>
      <c r="B43" s="618">
        <v>19019</v>
      </c>
      <c r="C43" s="157">
        <v>6515</v>
      </c>
      <c r="D43" s="156">
        <v>34.255218465744797</v>
      </c>
      <c r="E43" s="157">
        <v>4579</v>
      </c>
      <c r="F43" s="156">
        <v>24.0759240759241</v>
      </c>
      <c r="G43" s="157">
        <v>6487</v>
      </c>
      <c r="H43" s="156">
        <v>34.107997265892003</v>
      </c>
      <c r="I43" s="157">
        <v>949</v>
      </c>
      <c r="J43" s="156">
        <v>4.9897470950102498</v>
      </c>
      <c r="K43" s="157">
        <v>489</v>
      </c>
      <c r="L43" s="681">
        <v>2.5711130974288898</v>
      </c>
    </row>
    <row r="44" spans="1:12" s="304" customFormat="1" ht="14.5">
      <c r="A44" s="439" t="s">
        <v>66</v>
      </c>
      <c r="B44" s="621">
        <v>59522</v>
      </c>
      <c r="C44" s="151">
        <v>22079</v>
      </c>
      <c r="D44" s="161">
        <v>37.093847652968698</v>
      </c>
      <c r="E44" s="151">
        <v>9316</v>
      </c>
      <c r="F44" s="161">
        <v>15.6513558012164</v>
      </c>
      <c r="G44" s="151">
        <v>22088</v>
      </c>
      <c r="H44" s="161">
        <v>37.108968112630599</v>
      </c>
      <c r="I44" s="151">
        <v>4106</v>
      </c>
      <c r="J44" s="161">
        <v>6.8982897080071197</v>
      </c>
      <c r="K44" s="151">
        <v>1933</v>
      </c>
      <c r="L44" s="682">
        <v>3.2475387251772498</v>
      </c>
    </row>
    <row r="45" spans="1:12" s="304" customFormat="1" ht="14.5">
      <c r="A45" s="435" t="s">
        <v>67</v>
      </c>
      <c r="B45" s="618">
        <v>11947</v>
      </c>
      <c r="C45" s="157" t="s">
        <v>104</v>
      </c>
      <c r="D45" s="156" t="s">
        <v>104</v>
      </c>
      <c r="E45" s="157" t="s">
        <v>104</v>
      </c>
      <c r="F45" s="156" t="s">
        <v>104</v>
      </c>
      <c r="G45" s="157" t="s">
        <v>104</v>
      </c>
      <c r="H45" s="156" t="s">
        <v>104</v>
      </c>
      <c r="I45" s="157" t="s">
        <v>104</v>
      </c>
      <c r="J45" s="156" t="s">
        <v>104</v>
      </c>
      <c r="K45" s="157" t="s">
        <v>104</v>
      </c>
      <c r="L45" s="681" t="s">
        <v>104</v>
      </c>
    </row>
    <row r="46" spans="1:12" s="304" customFormat="1" ht="14.5">
      <c r="A46" s="439" t="s">
        <v>68</v>
      </c>
      <c r="B46" s="621">
        <v>69083</v>
      </c>
      <c r="C46" s="151">
        <v>21194</v>
      </c>
      <c r="D46" s="161">
        <v>30.679038258326901</v>
      </c>
      <c r="E46" s="151">
        <v>19944</v>
      </c>
      <c r="F46" s="161">
        <v>28.869620601305702</v>
      </c>
      <c r="G46" s="151">
        <v>22793</v>
      </c>
      <c r="H46" s="161">
        <v>32.993645325188503</v>
      </c>
      <c r="I46" s="151">
        <v>3417</v>
      </c>
      <c r="J46" s="161">
        <v>4.9462241072333297</v>
      </c>
      <c r="K46" s="151">
        <v>1735</v>
      </c>
      <c r="L46" s="682">
        <v>2.5114717079455202</v>
      </c>
    </row>
    <row r="47" spans="1:12" s="304" customFormat="1" ht="14.5">
      <c r="A47" s="435" t="s">
        <v>69</v>
      </c>
      <c r="B47" s="618">
        <v>143135</v>
      </c>
      <c r="C47" s="157">
        <v>72248</v>
      </c>
      <c r="D47" s="156">
        <v>50.475425297795802</v>
      </c>
      <c r="E47" s="157">
        <v>15670</v>
      </c>
      <c r="F47" s="156">
        <v>10.9477067104482</v>
      </c>
      <c r="G47" s="157">
        <v>44944</v>
      </c>
      <c r="H47" s="156">
        <v>31.399727529954198</v>
      </c>
      <c r="I47" s="157">
        <v>7546</v>
      </c>
      <c r="J47" s="156">
        <v>5.2719460649037604</v>
      </c>
      <c r="K47" s="157">
        <v>2727</v>
      </c>
      <c r="L47" s="681">
        <v>1.9051943968980301</v>
      </c>
    </row>
    <row r="48" spans="1:12" s="304" customFormat="1" ht="14.5">
      <c r="A48" s="439" t="s">
        <v>70</v>
      </c>
      <c r="B48" s="621">
        <v>37738</v>
      </c>
      <c r="C48" s="151">
        <v>15316</v>
      </c>
      <c r="D48" s="161">
        <v>40.585086650060902</v>
      </c>
      <c r="E48" s="151">
        <v>3451</v>
      </c>
      <c r="F48" s="161">
        <v>9.1446287561609001</v>
      </c>
      <c r="G48" s="151">
        <v>16356</v>
      </c>
      <c r="H48" s="161">
        <v>43.340929567014697</v>
      </c>
      <c r="I48" s="151">
        <v>1660</v>
      </c>
      <c r="J48" s="161">
        <v>4.3987492712915399</v>
      </c>
      <c r="K48" s="151">
        <v>955</v>
      </c>
      <c r="L48" s="682">
        <v>2.5306057554719401</v>
      </c>
    </row>
    <row r="49" spans="1:12" s="304" customFormat="1" ht="14.5">
      <c r="A49" s="435" t="s">
        <v>71</v>
      </c>
      <c r="B49" s="618">
        <v>7918</v>
      </c>
      <c r="C49" s="157">
        <v>4013</v>
      </c>
      <c r="D49" s="156">
        <v>50.681990401616602</v>
      </c>
      <c r="E49" s="157">
        <v>903</v>
      </c>
      <c r="F49" s="156">
        <v>11.4043950492549</v>
      </c>
      <c r="G49" s="157">
        <v>2382</v>
      </c>
      <c r="H49" s="156">
        <v>30.083354382419799</v>
      </c>
      <c r="I49" s="157">
        <v>318</v>
      </c>
      <c r="J49" s="156">
        <v>4.01616569840869</v>
      </c>
      <c r="K49" s="157">
        <v>302</v>
      </c>
      <c r="L49" s="681">
        <v>3.8140944683000799</v>
      </c>
    </row>
    <row r="50" spans="1:12" s="304" customFormat="1" ht="14.5">
      <c r="A50" s="439" t="s">
        <v>72</v>
      </c>
      <c r="B50" s="621">
        <v>30651</v>
      </c>
      <c r="C50" s="151">
        <v>5309</v>
      </c>
      <c r="D50" s="161">
        <v>17.320805193957799</v>
      </c>
      <c r="E50" s="151">
        <v>16491</v>
      </c>
      <c r="F50" s="161">
        <v>53.802486052657301</v>
      </c>
      <c r="G50" s="151">
        <v>8305</v>
      </c>
      <c r="H50" s="161">
        <v>27.0953639359238</v>
      </c>
      <c r="I50" s="151">
        <v>297</v>
      </c>
      <c r="J50" s="161">
        <v>0.96897327982773795</v>
      </c>
      <c r="K50" s="151">
        <v>249</v>
      </c>
      <c r="L50" s="152">
        <v>0.81237153763335601</v>
      </c>
    </row>
    <row r="51" spans="1:12" s="304" customFormat="1" ht="14.5">
      <c r="A51" s="435" t="s">
        <v>73</v>
      </c>
      <c r="B51" s="618">
        <v>16277</v>
      </c>
      <c r="C51" s="157">
        <v>3608</v>
      </c>
      <c r="D51" s="156">
        <v>22.166246851385399</v>
      </c>
      <c r="E51" s="157">
        <v>7210</v>
      </c>
      <c r="F51" s="156">
        <v>44.295631873195298</v>
      </c>
      <c r="G51" s="157">
        <v>4961</v>
      </c>
      <c r="H51" s="156">
        <v>30.478589420654899</v>
      </c>
      <c r="I51" s="157">
        <v>315</v>
      </c>
      <c r="J51" s="156">
        <v>1.93524605271242</v>
      </c>
      <c r="K51" s="157">
        <v>183</v>
      </c>
      <c r="L51" s="681">
        <v>1.1242858020519799</v>
      </c>
    </row>
    <row r="52" spans="1:12" s="304" customFormat="1" ht="14.5">
      <c r="A52" s="439" t="s">
        <v>74</v>
      </c>
      <c r="B52" s="621">
        <v>24828</v>
      </c>
      <c r="C52" s="151">
        <v>8162</v>
      </c>
      <c r="D52" s="161">
        <v>32.8741743193169</v>
      </c>
      <c r="E52" s="151">
        <v>7140</v>
      </c>
      <c r="F52" s="161">
        <v>28.757854035766101</v>
      </c>
      <c r="G52" s="151">
        <v>7895</v>
      </c>
      <c r="H52" s="161">
        <v>31.798775575962601</v>
      </c>
      <c r="I52" s="151">
        <v>1041</v>
      </c>
      <c r="J52" s="161">
        <v>4.1928467858868999</v>
      </c>
      <c r="K52" s="151">
        <v>590</v>
      </c>
      <c r="L52" s="682">
        <v>2.3763492830674999</v>
      </c>
    </row>
    <row r="53" spans="1:12" s="304" customFormat="1" ht="14.5">
      <c r="A53" s="435" t="s">
        <v>75</v>
      </c>
      <c r="B53" s="618">
        <v>15829</v>
      </c>
      <c r="C53" s="157" t="s">
        <v>104</v>
      </c>
      <c r="D53" s="156" t="s">
        <v>104</v>
      </c>
      <c r="E53" s="157" t="s">
        <v>104</v>
      </c>
      <c r="F53" s="156" t="s">
        <v>104</v>
      </c>
      <c r="G53" s="157" t="s">
        <v>104</v>
      </c>
      <c r="H53" s="156" t="s">
        <v>104</v>
      </c>
      <c r="I53" s="157" t="s">
        <v>104</v>
      </c>
      <c r="J53" s="156" t="s">
        <v>104</v>
      </c>
      <c r="K53" s="157" t="s">
        <v>104</v>
      </c>
      <c r="L53" s="158" t="s">
        <v>104</v>
      </c>
    </row>
    <row r="54" spans="1:12" s="304" customFormat="1" ht="14.5">
      <c r="A54" s="448" t="s">
        <v>76</v>
      </c>
      <c r="B54" s="625">
        <v>593980</v>
      </c>
      <c r="C54" s="165">
        <v>244679</v>
      </c>
      <c r="D54" s="166">
        <v>41.193137816088097</v>
      </c>
      <c r="E54" s="167">
        <v>93451</v>
      </c>
      <c r="F54" s="166">
        <v>15.733021313848999</v>
      </c>
      <c r="G54" s="167">
        <v>195669</v>
      </c>
      <c r="H54" s="166">
        <v>32.942018249772701</v>
      </c>
      <c r="I54" s="167">
        <v>38693</v>
      </c>
      <c r="J54" s="166">
        <v>6.5141923970504099</v>
      </c>
      <c r="K54" s="167">
        <v>21488</v>
      </c>
      <c r="L54" s="168">
        <v>3.6176302232398401</v>
      </c>
    </row>
    <row r="55" spans="1:12" s="304" customFormat="1" ht="14.5">
      <c r="A55" s="452" t="s">
        <v>77</v>
      </c>
      <c r="B55" s="628">
        <v>131757</v>
      </c>
      <c r="C55" s="173">
        <v>35204</v>
      </c>
      <c r="D55" s="172">
        <v>26.718884006162899</v>
      </c>
      <c r="E55" s="173">
        <v>54837</v>
      </c>
      <c r="F55" s="172">
        <v>41.619800086522901</v>
      </c>
      <c r="G55" s="173">
        <v>38022</v>
      </c>
      <c r="H55" s="172">
        <v>28.857669801225001</v>
      </c>
      <c r="I55" s="173">
        <v>2096</v>
      </c>
      <c r="J55" s="172">
        <v>1.5908073195352099</v>
      </c>
      <c r="K55" s="173">
        <v>1598</v>
      </c>
      <c r="L55" s="683">
        <v>1.21283878655404</v>
      </c>
    </row>
    <row r="56" spans="1:12" s="304" customFormat="1" ht="14.5">
      <c r="A56" s="456" t="s">
        <v>78</v>
      </c>
      <c r="B56" s="631">
        <v>725737</v>
      </c>
      <c r="C56" s="177">
        <v>279883</v>
      </c>
      <c r="D56" s="251">
        <v>38.565348053082602</v>
      </c>
      <c r="E56" s="177">
        <v>148288</v>
      </c>
      <c r="F56" s="251">
        <v>20.4327462979013</v>
      </c>
      <c r="G56" s="177">
        <v>233691</v>
      </c>
      <c r="H56" s="251">
        <v>32.200507897488997</v>
      </c>
      <c r="I56" s="177">
        <v>40789</v>
      </c>
      <c r="J56" s="251">
        <v>5.6203555833587098</v>
      </c>
      <c r="K56" s="177">
        <v>23086</v>
      </c>
      <c r="L56" s="684">
        <v>3.1810421681683598</v>
      </c>
    </row>
    <row r="57" spans="1:12" s="304" customFormat="1" ht="14.5">
      <c r="A57" s="1089" t="s">
        <v>160</v>
      </c>
      <c r="B57" s="1089"/>
      <c r="C57" s="1089"/>
      <c r="D57" s="1089"/>
      <c r="E57" s="1089"/>
      <c r="F57" s="1089"/>
      <c r="G57" s="1089"/>
      <c r="H57" s="1089"/>
      <c r="I57" s="1089"/>
      <c r="J57" s="1089"/>
      <c r="K57" s="1089"/>
      <c r="L57" s="1089"/>
    </row>
    <row r="58" spans="1:12" s="304" customFormat="1" ht="14.5">
      <c r="A58" s="1002" t="s">
        <v>102</v>
      </c>
      <c r="B58" s="1002"/>
      <c r="C58" s="1002"/>
      <c r="D58" s="1002"/>
      <c r="E58" s="1002"/>
      <c r="F58" s="1002"/>
      <c r="G58" s="1002"/>
      <c r="H58" s="1002"/>
      <c r="I58" s="1002"/>
      <c r="J58" s="1002"/>
      <c r="K58" s="1002"/>
      <c r="L58" s="1002"/>
    </row>
    <row r="59" spans="1:12" s="304" customFormat="1" ht="26.25" customHeight="1">
      <c r="A59" s="960" t="s">
        <v>82</v>
      </c>
      <c r="B59" s="960"/>
      <c r="C59" s="960"/>
      <c r="D59" s="960"/>
      <c r="E59" s="960"/>
      <c r="F59" s="960"/>
      <c r="G59" s="960"/>
      <c r="H59" s="960"/>
      <c r="I59" s="960"/>
      <c r="J59" s="960"/>
      <c r="K59" s="960"/>
      <c r="L59" s="960"/>
    </row>
    <row r="60" spans="1:12" ht="14.5">
      <c r="A60" s="108"/>
    </row>
    <row r="61" spans="1:12" s="304" customFormat="1" ht="23.5">
      <c r="A61" s="956">
        <v>2023</v>
      </c>
      <c r="B61" s="956"/>
      <c r="C61" s="956"/>
      <c r="D61" s="956"/>
      <c r="E61" s="956"/>
      <c r="F61" s="956"/>
      <c r="G61" s="956"/>
      <c r="H61" s="956"/>
      <c r="I61" s="956"/>
      <c r="J61" s="956"/>
      <c r="K61" s="956"/>
      <c r="L61" s="956"/>
    </row>
    <row r="62" spans="1:12" s="304" customFormat="1" ht="14.5">
      <c r="A62" s="141"/>
      <c r="D62" s="678"/>
      <c r="F62" s="678"/>
      <c r="H62" s="678"/>
      <c r="J62" s="678"/>
      <c r="L62" s="678"/>
    </row>
    <row r="63" spans="1:12" s="304" customFormat="1" ht="15" customHeight="1">
      <c r="A63" s="1087" t="s">
        <v>400</v>
      </c>
      <c r="B63" s="1087"/>
      <c r="C63" s="1087"/>
      <c r="D63" s="1087"/>
      <c r="E63" s="1087"/>
      <c r="F63" s="1087"/>
      <c r="G63" s="1087"/>
      <c r="H63" s="1087"/>
      <c r="I63" s="1087"/>
      <c r="J63" s="1087"/>
      <c r="K63" s="1087"/>
      <c r="L63" s="1087"/>
    </row>
    <row r="64" spans="1:12" s="304" customFormat="1" ht="15" customHeight="1">
      <c r="A64" s="1088" t="s">
        <v>57</v>
      </c>
      <c r="B64" s="967" t="s">
        <v>58</v>
      </c>
      <c r="C64" s="968" t="s">
        <v>96</v>
      </c>
      <c r="D64" s="968"/>
      <c r="E64" s="968"/>
      <c r="F64" s="968"/>
      <c r="G64" s="968"/>
      <c r="H64" s="968"/>
      <c r="I64" s="968"/>
      <c r="J64" s="968"/>
      <c r="K64" s="968"/>
      <c r="L64" s="968"/>
    </row>
    <row r="65" spans="1:12" s="304" customFormat="1" ht="33.75" customHeight="1">
      <c r="A65" s="1088"/>
      <c r="B65" s="967"/>
      <c r="C65" s="969" t="s">
        <v>394</v>
      </c>
      <c r="D65" s="969"/>
      <c r="E65" s="969" t="s">
        <v>395</v>
      </c>
      <c r="F65" s="969"/>
      <c r="G65" s="969" t="s">
        <v>396</v>
      </c>
      <c r="H65" s="969"/>
      <c r="I65" s="969" t="s">
        <v>397</v>
      </c>
      <c r="J65" s="969"/>
      <c r="K65" s="998" t="s">
        <v>398</v>
      </c>
      <c r="L65" s="998"/>
    </row>
    <row r="66" spans="1:12" s="304" customFormat="1" ht="15.75" customHeight="1">
      <c r="A66" s="1088"/>
      <c r="B66" s="970" t="s">
        <v>59</v>
      </c>
      <c r="C66" s="970"/>
      <c r="D66" s="310" t="s">
        <v>99</v>
      </c>
      <c r="E66" s="143" t="s">
        <v>59</v>
      </c>
      <c r="F66" s="310" t="s">
        <v>99</v>
      </c>
      <c r="G66" s="143" t="s">
        <v>59</v>
      </c>
      <c r="H66" s="310" t="s">
        <v>99</v>
      </c>
      <c r="I66" s="308" t="s">
        <v>59</v>
      </c>
      <c r="J66" s="309" t="s">
        <v>99</v>
      </c>
      <c r="K66" s="308" t="s">
        <v>59</v>
      </c>
      <c r="L66" s="679" t="s">
        <v>99</v>
      </c>
    </row>
    <row r="67" spans="1:12" s="304" customFormat="1" ht="14.5">
      <c r="A67" s="429" t="s">
        <v>60</v>
      </c>
      <c r="B67" s="614">
        <v>107779</v>
      </c>
      <c r="C67" s="466">
        <v>52156</v>
      </c>
      <c r="D67" s="150">
        <f t="shared" ref="D67:D85" si="0">C67/$B67*100</f>
        <v>48.391616177548499</v>
      </c>
      <c r="E67" s="466">
        <v>8755</v>
      </c>
      <c r="F67" s="150">
        <f t="shared" ref="F67:F85" si="1">E67/$B67*100</f>
        <v>8.1231037586171695</v>
      </c>
      <c r="G67" s="466">
        <v>31870</v>
      </c>
      <c r="H67" s="150">
        <f t="shared" ref="H67:H85" si="2">G67/$B67*100</f>
        <v>29.569767765520183</v>
      </c>
      <c r="I67" s="466">
        <v>9359</v>
      </c>
      <c r="J67" s="150">
        <f t="shared" ref="J67:J73" si="3">I67/$B67*100</f>
        <v>8.6835097746314212</v>
      </c>
      <c r="K67" s="466">
        <v>5639</v>
      </c>
      <c r="L67" s="680">
        <f t="shared" ref="L67:L73" si="4">K67/$B67*100</f>
        <v>5.2320025236827208</v>
      </c>
    </row>
    <row r="68" spans="1:12" s="304" customFormat="1" ht="14.5">
      <c r="A68" s="435" t="s">
        <v>61</v>
      </c>
      <c r="B68" s="618">
        <v>109193</v>
      </c>
      <c r="C68" s="157">
        <v>40252</v>
      </c>
      <c r="D68" s="156">
        <f t="shared" si="0"/>
        <v>36.8631688844523</v>
      </c>
      <c r="E68" s="157">
        <v>20053</v>
      </c>
      <c r="F68" s="156">
        <f t="shared" si="1"/>
        <v>18.364730339856948</v>
      </c>
      <c r="G68" s="157">
        <v>34585</v>
      </c>
      <c r="H68" s="156">
        <f t="shared" si="2"/>
        <v>31.673275759435128</v>
      </c>
      <c r="I68" s="157">
        <v>8642</v>
      </c>
      <c r="J68" s="156">
        <f t="shared" si="3"/>
        <v>7.9144267489674247</v>
      </c>
      <c r="K68" s="157">
        <v>5661</v>
      </c>
      <c r="L68" s="681">
        <f t="shared" si="4"/>
        <v>5.1843982672881959</v>
      </c>
    </row>
    <row r="69" spans="1:12" s="304" customFormat="1" ht="14.5">
      <c r="A69" s="439" t="s">
        <v>62</v>
      </c>
      <c r="B69" s="621">
        <v>36204</v>
      </c>
      <c r="C69" s="151">
        <v>13522</v>
      </c>
      <c r="D69" s="161">
        <f t="shared" si="0"/>
        <v>37.349464147607996</v>
      </c>
      <c r="E69" s="151">
        <v>8567</v>
      </c>
      <c r="F69" s="161">
        <f t="shared" si="1"/>
        <v>23.663131145729754</v>
      </c>
      <c r="G69" s="151">
        <v>13045</v>
      </c>
      <c r="H69" s="161">
        <f t="shared" si="2"/>
        <v>36.031930173461497</v>
      </c>
      <c r="I69" s="151">
        <v>620</v>
      </c>
      <c r="J69" s="161">
        <f t="shared" si="3"/>
        <v>1.7125179538172577</v>
      </c>
      <c r="K69" s="151">
        <v>450</v>
      </c>
      <c r="L69" s="152">
        <f t="shared" si="4"/>
        <v>1.2429565793834936</v>
      </c>
    </row>
    <row r="70" spans="1:12" s="304" customFormat="1" ht="14.5">
      <c r="A70" s="435" t="s">
        <v>63</v>
      </c>
      <c r="B70" s="618">
        <v>20150</v>
      </c>
      <c r="C70" s="157">
        <v>4262</v>
      </c>
      <c r="D70" s="156">
        <f t="shared" si="0"/>
        <v>21.151364764267992</v>
      </c>
      <c r="E70" s="157">
        <v>9767</v>
      </c>
      <c r="F70" s="156">
        <f t="shared" si="1"/>
        <v>48.471464019851119</v>
      </c>
      <c r="G70" s="157">
        <v>5542</v>
      </c>
      <c r="H70" s="156">
        <f t="shared" si="2"/>
        <v>27.503722084367244</v>
      </c>
      <c r="I70" s="157">
        <v>355</v>
      </c>
      <c r="J70" s="156">
        <f t="shared" si="3"/>
        <v>1.7617866004962779</v>
      </c>
      <c r="K70" s="157">
        <v>224</v>
      </c>
      <c r="L70" s="681">
        <f t="shared" si="4"/>
        <v>1.1116625310173698</v>
      </c>
    </row>
    <row r="71" spans="1:12" s="304" customFormat="1" ht="14.5">
      <c r="A71" s="439" t="s">
        <v>64</v>
      </c>
      <c r="B71" s="621">
        <v>5932</v>
      </c>
      <c r="C71" s="151">
        <v>2186</v>
      </c>
      <c r="D71" s="161">
        <f t="shared" si="0"/>
        <v>36.850977747808493</v>
      </c>
      <c r="E71" s="151">
        <v>1712</v>
      </c>
      <c r="F71" s="161">
        <f t="shared" si="1"/>
        <v>28.860418071476733</v>
      </c>
      <c r="G71" s="151">
        <v>1731</v>
      </c>
      <c r="H71" s="161">
        <f t="shared" si="2"/>
        <v>29.180714767363451</v>
      </c>
      <c r="I71" s="151">
        <v>217</v>
      </c>
      <c r="J71" s="161">
        <f t="shared" si="3"/>
        <v>3.658125421443021</v>
      </c>
      <c r="K71" s="151">
        <v>86</v>
      </c>
      <c r="L71" s="152">
        <f t="shared" si="4"/>
        <v>1.4497639919082939</v>
      </c>
    </row>
    <row r="72" spans="1:12" s="304" customFormat="1" ht="14.5">
      <c r="A72" s="435" t="s">
        <v>65</v>
      </c>
      <c r="B72" s="618">
        <v>18200</v>
      </c>
      <c r="C72" s="157">
        <v>6458</v>
      </c>
      <c r="D72" s="156">
        <f t="shared" si="0"/>
        <v>35.483516483516489</v>
      </c>
      <c r="E72" s="157">
        <v>4235</v>
      </c>
      <c r="F72" s="156">
        <f t="shared" si="1"/>
        <v>23.26923076923077</v>
      </c>
      <c r="G72" s="157">
        <v>6249</v>
      </c>
      <c r="H72" s="156">
        <f t="shared" si="2"/>
        <v>34.335164835164832</v>
      </c>
      <c r="I72" s="157">
        <v>827</v>
      </c>
      <c r="J72" s="156">
        <f t="shared" si="3"/>
        <v>4.5439560439560438</v>
      </c>
      <c r="K72" s="157">
        <v>431</v>
      </c>
      <c r="L72" s="681">
        <f t="shared" si="4"/>
        <v>2.3681318681318682</v>
      </c>
    </row>
    <row r="73" spans="1:12" s="304" customFormat="1" ht="14.5">
      <c r="A73" s="439" t="s">
        <v>66</v>
      </c>
      <c r="B73" s="621">
        <v>58111</v>
      </c>
      <c r="C73" s="151">
        <v>21846</v>
      </c>
      <c r="D73" s="161">
        <f t="shared" si="0"/>
        <v>37.5935709246098</v>
      </c>
      <c r="E73" s="151">
        <v>8819</v>
      </c>
      <c r="F73" s="161">
        <f t="shared" si="1"/>
        <v>15.176128443840236</v>
      </c>
      <c r="G73" s="151">
        <v>21526</v>
      </c>
      <c r="H73" s="161">
        <f t="shared" si="2"/>
        <v>37.042900655641795</v>
      </c>
      <c r="I73" s="151">
        <v>4170</v>
      </c>
      <c r="J73" s="161">
        <f t="shared" si="3"/>
        <v>7.1759219424893743</v>
      </c>
      <c r="K73" s="151">
        <v>1750</v>
      </c>
      <c r="L73" s="682">
        <f t="shared" si="4"/>
        <v>3.0114780334188018</v>
      </c>
    </row>
    <row r="74" spans="1:12" s="304" customFormat="1" ht="14.5">
      <c r="A74" s="435" t="s">
        <v>67</v>
      </c>
      <c r="B74" s="618">
        <v>11835</v>
      </c>
      <c r="C74" s="157">
        <v>4204</v>
      </c>
      <c r="D74" s="156">
        <f t="shared" si="0"/>
        <v>35.521757498943813</v>
      </c>
      <c r="E74" s="157">
        <v>4569</v>
      </c>
      <c r="F74" s="156">
        <f t="shared" si="1"/>
        <v>38.605830164765528</v>
      </c>
      <c r="G74" s="157">
        <v>2570</v>
      </c>
      <c r="H74" s="156">
        <f t="shared" si="2"/>
        <v>21.715251373046048</v>
      </c>
      <c r="I74" s="157" t="s">
        <v>104</v>
      </c>
      <c r="J74" s="156" t="s">
        <v>104</v>
      </c>
      <c r="K74" s="157" t="s">
        <v>104</v>
      </c>
      <c r="L74" s="681" t="s">
        <v>104</v>
      </c>
    </row>
    <row r="75" spans="1:12" s="304" customFormat="1" ht="14.5">
      <c r="A75" s="439" t="s">
        <v>68</v>
      </c>
      <c r="B75" s="621">
        <v>66744</v>
      </c>
      <c r="C75" s="151">
        <v>20997</v>
      </c>
      <c r="D75" s="161">
        <f t="shared" si="0"/>
        <v>31.45900755124056</v>
      </c>
      <c r="E75" s="151">
        <v>19025</v>
      </c>
      <c r="F75" s="161">
        <f t="shared" si="1"/>
        <v>28.504434855567538</v>
      </c>
      <c r="G75" s="151">
        <v>22174</v>
      </c>
      <c r="H75" s="161">
        <f t="shared" si="2"/>
        <v>33.22246194414479</v>
      </c>
      <c r="I75" s="151">
        <v>2931</v>
      </c>
      <c r="J75" s="161">
        <f t="shared" ref="J75:J81" si="5">I75/$B75*100</f>
        <v>4.3914059690758718</v>
      </c>
      <c r="K75" s="151">
        <v>1617</v>
      </c>
      <c r="L75" s="682">
        <f t="shared" ref="L75:L81" si="6">K75/$B75*100</f>
        <v>2.4226896799712332</v>
      </c>
    </row>
    <row r="76" spans="1:12" s="304" customFormat="1" ht="14.5">
      <c r="A76" s="435" t="s">
        <v>69</v>
      </c>
      <c r="B76" s="618">
        <v>139220</v>
      </c>
      <c r="C76" s="157">
        <v>71996</v>
      </c>
      <c r="D76" s="156">
        <f t="shared" si="0"/>
        <v>51.713834219221376</v>
      </c>
      <c r="E76" s="157">
        <v>14512</v>
      </c>
      <c r="F76" s="156">
        <f t="shared" si="1"/>
        <v>10.42378968539003</v>
      </c>
      <c r="G76" s="157">
        <v>43026</v>
      </c>
      <c r="H76" s="156">
        <f t="shared" si="2"/>
        <v>30.905042378968538</v>
      </c>
      <c r="I76" s="157">
        <v>7131</v>
      </c>
      <c r="J76" s="156">
        <f t="shared" si="5"/>
        <v>5.1221088924005169</v>
      </c>
      <c r="K76" s="157">
        <v>2555</v>
      </c>
      <c r="L76" s="681">
        <f t="shared" si="6"/>
        <v>1.8352248240195375</v>
      </c>
    </row>
    <row r="77" spans="1:12" s="304" customFormat="1" ht="14.5">
      <c r="A77" s="439" t="s">
        <v>70</v>
      </c>
      <c r="B77" s="621">
        <v>36505</v>
      </c>
      <c r="C77" s="151">
        <v>15217</v>
      </c>
      <c r="D77" s="161">
        <f t="shared" si="0"/>
        <v>41.684700725927954</v>
      </c>
      <c r="E77" s="151">
        <v>3168</v>
      </c>
      <c r="F77" s="161">
        <f t="shared" si="1"/>
        <v>8.6782632516093674</v>
      </c>
      <c r="G77" s="151">
        <v>15736</v>
      </c>
      <c r="H77" s="161">
        <f t="shared" si="2"/>
        <v>43.106423777564714</v>
      </c>
      <c r="I77" s="151">
        <v>1544</v>
      </c>
      <c r="J77" s="161">
        <f t="shared" si="5"/>
        <v>4.2295575948500206</v>
      </c>
      <c r="K77" s="151">
        <v>840</v>
      </c>
      <c r="L77" s="682">
        <f t="shared" si="6"/>
        <v>2.3010546500479387</v>
      </c>
    </row>
    <row r="78" spans="1:12" s="304" customFormat="1" ht="14.5">
      <c r="A78" s="435" t="s">
        <v>71</v>
      </c>
      <c r="B78" s="618">
        <v>7409</v>
      </c>
      <c r="C78" s="157">
        <v>3827</v>
      </c>
      <c r="D78" s="156">
        <f t="shared" si="0"/>
        <v>51.653394520178168</v>
      </c>
      <c r="E78" s="157">
        <v>833</v>
      </c>
      <c r="F78" s="156">
        <f t="shared" si="1"/>
        <v>11.243082737211498</v>
      </c>
      <c r="G78" s="157">
        <v>2283</v>
      </c>
      <c r="H78" s="156">
        <f t="shared" si="2"/>
        <v>30.813875016871371</v>
      </c>
      <c r="I78" s="157">
        <v>250</v>
      </c>
      <c r="J78" s="156">
        <f t="shared" si="5"/>
        <v>3.3742745309758404</v>
      </c>
      <c r="K78" s="157">
        <v>216</v>
      </c>
      <c r="L78" s="681">
        <f t="shared" si="6"/>
        <v>2.9153731947631258</v>
      </c>
    </row>
    <row r="79" spans="1:12" s="304" customFormat="1" ht="14.5">
      <c r="A79" s="439" t="s">
        <v>72</v>
      </c>
      <c r="B79" s="621">
        <v>30946</v>
      </c>
      <c r="C79" s="151">
        <v>5566</v>
      </c>
      <c r="D79" s="161">
        <f t="shared" si="0"/>
        <v>17.986169456472563</v>
      </c>
      <c r="E79" s="151">
        <v>16356</v>
      </c>
      <c r="F79" s="161">
        <f t="shared" si="1"/>
        <v>52.853357461384341</v>
      </c>
      <c r="G79" s="151">
        <v>8407</v>
      </c>
      <c r="H79" s="161">
        <f t="shared" si="2"/>
        <v>27.166677438118015</v>
      </c>
      <c r="I79" s="151">
        <v>352</v>
      </c>
      <c r="J79" s="161">
        <f t="shared" si="5"/>
        <v>1.1374652620694112</v>
      </c>
      <c r="K79" s="151">
        <v>265</v>
      </c>
      <c r="L79" s="152">
        <f t="shared" si="6"/>
        <v>0.8563303819556648</v>
      </c>
    </row>
    <row r="80" spans="1:12" s="304" customFormat="1" ht="14.5">
      <c r="A80" s="435" t="s">
        <v>73</v>
      </c>
      <c r="B80" s="618">
        <v>16364</v>
      </c>
      <c r="C80" s="157">
        <v>3667</v>
      </c>
      <c r="D80" s="156">
        <f t="shared" si="0"/>
        <v>22.408946467856268</v>
      </c>
      <c r="E80" s="157">
        <v>7354</v>
      </c>
      <c r="F80" s="156">
        <f t="shared" si="1"/>
        <v>44.940112441945736</v>
      </c>
      <c r="G80" s="157">
        <v>4858</v>
      </c>
      <c r="H80" s="156">
        <f t="shared" si="2"/>
        <v>29.687118064043023</v>
      </c>
      <c r="I80" s="157">
        <v>317</v>
      </c>
      <c r="J80" s="156">
        <f t="shared" si="5"/>
        <v>1.9371791737961379</v>
      </c>
      <c r="K80" s="157">
        <v>168</v>
      </c>
      <c r="L80" s="681">
        <f t="shared" si="6"/>
        <v>1.0266438523588364</v>
      </c>
    </row>
    <row r="81" spans="1:12" s="304" customFormat="1" ht="14.5">
      <c r="A81" s="439" t="s">
        <v>74</v>
      </c>
      <c r="B81" s="621">
        <v>23865</v>
      </c>
      <c r="C81" s="151">
        <v>7876</v>
      </c>
      <c r="D81" s="161">
        <f t="shared" si="0"/>
        <v>33.002304630211611</v>
      </c>
      <c r="E81" s="151">
        <v>6798</v>
      </c>
      <c r="F81" s="161">
        <f t="shared" si="1"/>
        <v>28.485229415461973</v>
      </c>
      <c r="G81" s="151">
        <v>7630</v>
      </c>
      <c r="H81" s="161">
        <f t="shared" si="2"/>
        <v>31.971506390111042</v>
      </c>
      <c r="I81" s="151">
        <v>959</v>
      </c>
      <c r="J81" s="161">
        <f t="shared" si="5"/>
        <v>4.0184370416928559</v>
      </c>
      <c r="K81" s="151">
        <v>602</v>
      </c>
      <c r="L81" s="682">
        <f t="shared" si="6"/>
        <v>2.5225225225225225</v>
      </c>
    </row>
    <row r="82" spans="1:12" s="304" customFormat="1" ht="14.5">
      <c r="A82" s="435" t="s">
        <v>75</v>
      </c>
      <c r="B82" s="618">
        <v>16134</v>
      </c>
      <c r="C82" s="157">
        <v>5427</v>
      </c>
      <c r="D82" s="156">
        <f t="shared" si="0"/>
        <v>33.637039791744144</v>
      </c>
      <c r="E82" s="157">
        <v>7407</v>
      </c>
      <c r="F82" s="156">
        <f t="shared" si="1"/>
        <v>45.909259947936036</v>
      </c>
      <c r="G82" s="157">
        <v>2986</v>
      </c>
      <c r="H82" s="156">
        <f t="shared" si="2"/>
        <v>18.50749969009545</v>
      </c>
      <c r="I82" s="157" t="s">
        <v>104</v>
      </c>
      <c r="J82" s="156" t="s">
        <v>104</v>
      </c>
      <c r="K82" s="157" t="s">
        <v>104</v>
      </c>
      <c r="L82" s="158" t="s">
        <v>104</v>
      </c>
    </row>
    <row r="83" spans="1:12" s="304" customFormat="1" ht="14.5">
      <c r="A83" s="448" t="s">
        <v>76</v>
      </c>
      <c r="B83" s="625">
        <v>572958</v>
      </c>
      <c r="C83" s="165">
        <v>242811</v>
      </c>
      <c r="D83" s="166">
        <f t="shared" si="0"/>
        <v>42.37849894756684</v>
      </c>
      <c r="E83" s="167">
        <v>87910</v>
      </c>
      <c r="F83" s="166">
        <f t="shared" si="1"/>
        <v>15.343183968109356</v>
      </c>
      <c r="G83" s="167">
        <v>186810</v>
      </c>
      <c r="H83" s="166">
        <f t="shared" si="2"/>
        <v>32.60448409831087</v>
      </c>
      <c r="I83" s="167">
        <v>36030</v>
      </c>
      <c r="J83" s="166">
        <f>I83/$B83*100</f>
        <v>6.2884190464222511</v>
      </c>
      <c r="K83" s="167">
        <v>19397</v>
      </c>
      <c r="L83" s="168">
        <f>K83/$B83*100</f>
        <v>3.3854139395906855</v>
      </c>
    </row>
    <row r="84" spans="1:12" s="304" customFormat="1" ht="14.5">
      <c r="A84" s="452" t="s">
        <v>77</v>
      </c>
      <c r="B84" s="628">
        <v>131633</v>
      </c>
      <c r="C84" s="173">
        <v>36648</v>
      </c>
      <c r="D84" s="172">
        <f t="shared" si="0"/>
        <v>27.841042899576852</v>
      </c>
      <c r="E84" s="173">
        <v>54020</v>
      </c>
      <c r="F84" s="172">
        <f t="shared" si="1"/>
        <v>41.038341449332613</v>
      </c>
      <c r="G84" s="173">
        <v>37408</v>
      </c>
      <c r="H84" s="172">
        <f t="shared" si="2"/>
        <v>28.418405718930661</v>
      </c>
      <c r="I84" s="173">
        <v>2102</v>
      </c>
      <c r="J84" s="172">
        <f>I84/$B84*100</f>
        <v>1.5968640082654046</v>
      </c>
      <c r="K84" s="173">
        <v>1455</v>
      </c>
      <c r="L84" s="683">
        <f>K84/$B84*100</f>
        <v>1.1053459238944641</v>
      </c>
    </row>
    <row r="85" spans="1:12" s="304" customFormat="1" ht="14.5">
      <c r="A85" s="456" t="s">
        <v>78</v>
      </c>
      <c r="B85" s="631">
        <v>704591</v>
      </c>
      <c r="C85" s="177">
        <v>279459</v>
      </c>
      <c r="D85" s="251">
        <f t="shared" si="0"/>
        <v>39.662584392931507</v>
      </c>
      <c r="E85" s="177">
        <v>141930</v>
      </c>
      <c r="F85" s="251">
        <f t="shared" si="1"/>
        <v>20.143601039468287</v>
      </c>
      <c r="G85" s="177">
        <v>224218</v>
      </c>
      <c r="H85" s="251">
        <f t="shared" si="2"/>
        <v>31.822433156256608</v>
      </c>
      <c r="I85" s="177">
        <v>38132</v>
      </c>
      <c r="J85" s="251">
        <f>I85/$B85*100</f>
        <v>5.4119340156204094</v>
      </c>
      <c r="K85" s="177">
        <v>20852</v>
      </c>
      <c r="L85" s="684">
        <f>K85/$B85*100</f>
        <v>2.9594473957231924</v>
      </c>
    </row>
    <row r="86" spans="1:12" s="304" customFormat="1" ht="14.5">
      <c r="A86" s="1089" t="s">
        <v>160</v>
      </c>
      <c r="B86" s="1089"/>
      <c r="C86" s="1089"/>
      <c r="D86" s="1089"/>
      <c r="E86" s="1089"/>
      <c r="F86" s="1089"/>
      <c r="G86" s="1089"/>
      <c r="H86" s="1089"/>
      <c r="I86" s="1089"/>
      <c r="J86" s="1089"/>
      <c r="K86" s="1089"/>
      <c r="L86" s="1089"/>
    </row>
    <row r="87" spans="1:12" s="304" customFormat="1" ht="14.5">
      <c r="A87" s="1002" t="s">
        <v>102</v>
      </c>
      <c r="B87" s="1002"/>
      <c r="C87" s="1002"/>
      <c r="D87" s="1002"/>
      <c r="E87" s="1002"/>
      <c r="F87" s="1002"/>
      <c r="G87" s="1002"/>
      <c r="H87" s="1002"/>
      <c r="I87" s="1002"/>
      <c r="J87" s="1002"/>
      <c r="K87" s="1002"/>
      <c r="L87" s="1002"/>
    </row>
    <row r="88" spans="1:12" s="304" customFormat="1" ht="26.25" customHeight="1">
      <c r="A88" s="960" t="s">
        <v>84</v>
      </c>
      <c r="B88" s="960"/>
      <c r="C88" s="960"/>
      <c r="D88" s="960"/>
      <c r="E88" s="960"/>
      <c r="F88" s="960"/>
      <c r="G88" s="960"/>
      <c r="H88" s="960"/>
      <c r="I88" s="960"/>
      <c r="J88" s="960"/>
      <c r="K88" s="960"/>
      <c r="L88" s="960"/>
    </row>
    <row r="90" spans="1:12" ht="24" customHeight="1">
      <c r="A90" s="956">
        <v>2022</v>
      </c>
      <c r="B90" s="956"/>
      <c r="C90" s="956"/>
      <c r="D90" s="956"/>
      <c r="E90" s="956"/>
      <c r="F90" s="956"/>
      <c r="G90" s="956"/>
      <c r="H90" s="956"/>
      <c r="I90" s="956"/>
      <c r="J90" s="956"/>
      <c r="K90" s="956"/>
      <c r="L90" s="956"/>
    </row>
    <row r="92" spans="1:12" ht="13.5" customHeight="1">
      <c r="A92" s="1087" t="s">
        <v>401</v>
      </c>
      <c r="B92" s="1087"/>
      <c r="C92" s="1087"/>
      <c r="D92" s="1087"/>
      <c r="E92" s="1087"/>
      <c r="F92" s="1087"/>
      <c r="G92" s="1087"/>
      <c r="H92" s="1087"/>
      <c r="I92" s="1087"/>
      <c r="J92" s="1087"/>
      <c r="K92" s="1087"/>
      <c r="L92" s="1087"/>
    </row>
    <row r="93" spans="1:12" ht="15" customHeight="1">
      <c r="A93" s="1088" t="s">
        <v>57</v>
      </c>
      <c r="B93" s="967" t="s">
        <v>58</v>
      </c>
      <c r="C93" s="968" t="s">
        <v>96</v>
      </c>
      <c r="D93" s="968"/>
      <c r="E93" s="968"/>
      <c r="F93" s="968"/>
      <c r="G93" s="968"/>
      <c r="H93" s="968"/>
      <c r="I93" s="968"/>
      <c r="J93" s="968"/>
      <c r="K93" s="968"/>
      <c r="L93" s="968"/>
    </row>
    <row r="94" spans="1:12" ht="33.75" customHeight="1">
      <c r="A94" s="1088"/>
      <c r="B94" s="967"/>
      <c r="C94" s="969" t="s">
        <v>394</v>
      </c>
      <c r="D94" s="969"/>
      <c r="E94" s="969" t="s">
        <v>395</v>
      </c>
      <c r="F94" s="969"/>
      <c r="G94" s="969" t="s">
        <v>396</v>
      </c>
      <c r="H94" s="969"/>
      <c r="I94" s="969" t="s">
        <v>397</v>
      </c>
      <c r="J94" s="969"/>
      <c r="K94" s="998" t="s">
        <v>398</v>
      </c>
      <c r="L94" s="998"/>
    </row>
    <row r="95" spans="1:12" ht="15.75" customHeight="1">
      <c r="A95" s="1088"/>
      <c r="B95" s="970" t="s">
        <v>59</v>
      </c>
      <c r="C95" s="970"/>
      <c r="D95" s="310" t="s">
        <v>99</v>
      </c>
      <c r="E95" s="143" t="s">
        <v>59</v>
      </c>
      <c r="F95" s="310" t="s">
        <v>99</v>
      </c>
      <c r="G95" s="143" t="s">
        <v>59</v>
      </c>
      <c r="H95" s="310" t="s">
        <v>99</v>
      </c>
      <c r="I95" s="308" t="s">
        <v>59</v>
      </c>
      <c r="J95" s="309" t="s">
        <v>99</v>
      </c>
      <c r="K95" s="308" t="s">
        <v>59</v>
      </c>
      <c r="L95" s="679" t="s">
        <v>99</v>
      </c>
    </row>
    <row r="96" spans="1:12" ht="14.25" customHeight="1">
      <c r="A96" s="429" t="s">
        <v>60</v>
      </c>
      <c r="B96" s="614">
        <v>103129</v>
      </c>
      <c r="C96" s="466">
        <v>51097</v>
      </c>
      <c r="D96" s="150">
        <v>49.546684249823002</v>
      </c>
      <c r="E96" s="466">
        <v>8846</v>
      </c>
      <c r="F96" s="150">
        <v>8.57760668677094</v>
      </c>
      <c r="G96" s="466">
        <v>29307</v>
      </c>
      <c r="H96" s="150">
        <v>28.417806824462598</v>
      </c>
      <c r="I96" s="466">
        <v>8805</v>
      </c>
      <c r="J96" s="150">
        <v>8.5378506530655809</v>
      </c>
      <c r="K96" s="466">
        <v>5074</v>
      </c>
      <c r="L96" s="680">
        <v>4.9200515858778804</v>
      </c>
    </row>
    <row r="97" spans="1:12" ht="14.25" customHeight="1">
      <c r="A97" s="435" t="s">
        <v>61</v>
      </c>
      <c r="B97" s="618">
        <v>105010</v>
      </c>
      <c r="C97" s="157">
        <v>40242</v>
      </c>
      <c r="D97" s="156">
        <v>38.322064565279497</v>
      </c>
      <c r="E97" s="157">
        <v>18821</v>
      </c>
      <c r="F97" s="156">
        <v>17.9230549471479</v>
      </c>
      <c r="G97" s="157">
        <v>32732</v>
      </c>
      <c r="H97" s="156">
        <v>31.170364727168799</v>
      </c>
      <c r="I97" s="157">
        <v>7997</v>
      </c>
      <c r="J97" s="156">
        <v>7.6154651937910698</v>
      </c>
      <c r="K97" s="157">
        <v>5218</v>
      </c>
      <c r="L97" s="681">
        <v>4.9690505666127001</v>
      </c>
    </row>
    <row r="98" spans="1:12" ht="14.25" customHeight="1">
      <c r="A98" s="439" t="s">
        <v>62</v>
      </c>
      <c r="B98" s="621">
        <v>35692</v>
      </c>
      <c r="C98" s="151">
        <v>13560</v>
      </c>
      <c r="D98" s="161">
        <v>37.991706825058799</v>
      </c>
      <c r="E98" s="151">
        <v>8185</v>
      </c>
      <c r="F98" s="161">
        <v>22.932309761290998</v>
      </c>
      <c r="G98" s="151">
        <v>12952</v>
      </c>
      <c r="H98" s="161">
        <v>36.2882438641712</v>
      </c>
      <c r="I98" s="151">
        <v>577</v>
      </c>
      <c r="J98" s="161">
        <v>1.6166087638686499</v>
      </c>
      <c r="K98" s="151">
        <v>418</v>
      </c>
      <c r="L98" s="152">
        <v>1.17113078561022</v>
      </c>
    </row>
    <row r="99" spans="1:12" ht="14.25" customHeight="1">
      <c r="A99" s="435" t="s">
        <v>63</v>
      </c>
      <c r="B99" s="618">
        <v>19398</v>
      </c>
      <c r="C99" s="157">
        <v>4092</v>
      </c>
      <c r="D99" s="156">
        <v>21.094958243117802</v>
      </c>
      <c r="E99" s="157">
        <v>9261</v>
      </c>
      <c r="F99" s="156">
        <v>47.742035261367199</v>
      </c>
      <c r="G99" s="157">
        <v>5498</v>
      </c>
      <c r="H99" s="156">
        <v>28.343128157542001</v>
      </c>
      <c r="I99" s="157">
        <v>370</v>
      </c>
      <c r="J99" s="156">
        <v>1.9074131353747801</v>
      </c>
      <c r="K99" s="157">
        <v>177</v>
      </c>
      <c r="L99" s="681">
        <v>0.91246520259820596</v>
      </c>
    </row>
    <row r="100" spans="1:12" ht="14.25" customHeight="1">
      <c r="A100" s="439" t="s">
        <v>64</v>
      </c>
      <c r="B100" s="621">
        <v>5853</v>
      </c>
      <c r="C100" s="151">
        <v>2119</v>
      </c>
      <c r="D100" s="161">
        <v>36.203656244660898</v>
      </c>
      <c r="E100" s="151">
        <v>1713</v>
      </c>
      <c r="F100" s="161">
        <v>29.267042542285999</v>
      </c>
      <c r="G100" s="151">
        <v>1712</v>
      </c>
      <c r="H100" s="161">
        <v>29.249957286861399</v>
      </c>
      <c r="I100" s="151">
        <v>216</v>
      </c>
      <c r="J100" s="161">
        <v>3.6904151717068201</v>
      </c>
      <c r="K100" s="151">
        <v>93</v>
      </c>
      <c r="L100" s="152">
        <v>1.58892875448488</v>
      </c>
    </row>
    <row r="101" spans="1:12" ht="14.25" customHeight="1">
      <c r="A101" s="435" t="s">
        <v>65</v>
      </c>
      <c r="B101" s="618">
        <v>18456</v>
      </c>
      <c r="C101" s="157">
        <v>6219</v>
      </c>
      <c r="D101" s="156">
        <v>33.696358907672298</v>
      </c>
      <c r="E101" s="157">
        <v>4444</v>
      </c>
      <c r="F101" s="156">
        <v>24.0788903337668</v>
      </c>
      <c r="G101" s="157">
        <v>6404</v>
      </c>
      <c r="H101" s="156">
        <v>34.698742956220201</v>
      </c>
      <c r="I101" s="157">
        <v>953</v>
      </c>
      <c r="J101" s="156">
        <v>5.1636324230602497</v>
      </c>
      <c r="K101" s="157">
        <v>436</v>
      </c>
      <c r="L101" s="681">
        <v>2.3623753792804498</v>
      </c>
    </row>
    <row r="102" spans="1:12" ht="14.25" customHeight="1">
      <c r="A102" s="439" t="s">
        <v>66</v>
      </c>
      <c r="B102" s="621">
        <v>55939</v>
      </c>
      <c r="C102" s="151">
        <v>21368</v>
      </c>
      <c r="D102" s="161">
        <v>38.198752212231199</v>
      </c>
      <c r="E102" s="151">
        <v>8262</v>
      </c>
      <c r="F102" s="161">
        <v>14.7696598080051</v>
      </c>
      <c r="G102" s="151">
        <v>20707</v>
      </c>
      <c r="H102" s="161">
        <v>37.0171079211284</v>
      </c>
      <c r="I102" s="151">
        <v>4071</v>
      </c>
      <c r="J102" s="161">
        <v>7.2775702104077702</v>
      </c>
      <c r="K102" s="151">
        <v>1531</v>
      </c>
      <c r="L102" s="682">
        <v>2.7369098482275298</v>
      </c>
    </row>
    <row r="103" spans="1:12" ht="14.25" customHeight="1">
      <c r="A103" s="435" t="s">
        <v>67</v>
      </c>
      <c r="B103" s="618">
        <v>11599</v>
      </c>
      <c r="C103" s="157">
        <v>4123</v>
      </c>
      <c r="D103" s="156">
        <v>35.546167773083901</v>
      </c>
      <c r="E103" s="157">
        <v>4405</v>
      </c>
      <c r="F103" s="156">
        <v>37.977411845848799</v>
      </c>
      <c r="G103" s="157" t="s">
        <v>104</v>
      </c>
      <c r="H103" s="156" t="s">
        <v>104</v>
      </c>
      <c r="I103" s="157" t="s">
        <v>104</v>
      </c>
      <c r="J103" s="156" t="s">
        <v>104</v>
      </c>
      <c r="K103" s="157" t="s">
        <v>104</v>
      </c>
      <c r="L103" s="681" t="s">
        <v>104</v>
      </c>
    </row>
    <row r="104" spans="1:12" ht="14.25" customHeight="1">
      <c r="A104" s="439" t="s">
        <v>68</v>
      </c>
      <c r="B104" s="621">
        <v>64329</v>
      </c>
      <c r="C104" s="151">
        <v>20040</v>
      </c>
      <c r="D104" s="161">
        <v>31.152357412675499</v>
      </c>
      <c r="E104" s="151">
        <v>18212</v>
      </c>
      <c r="F104" s="161">
        <v>28.310715229523201</v>
      </c>
      <c r="G104" s="151">
        <v>21876</v>
      </c>
      <c r="H104" s="161">
        <v>34.0064356666511</v>
      </c>
      <c r="I104" s="151">
        <v>2698</v>
      </c>
      <c r="J104" s="161">
        <v>4.1940648851995199</v>
      </c>
      <c r="K104" s="151">
        <v>1503</v>
      </c>
      <c r="L104" s="682">
        <v>2.3364268059506599</v>
      </c>
    </row>
    <row r="105" spans="1:12" ht="14.25" customHeight="1">
      <c r="A105" s="435" t="s">
        <v>69</v>
      </c>
      <c r="B105" s="618">
        <v>135114</v>
      </c>
      <c r="C105" s="157">
        <v>71403</v>
      </c>
      <c r="D105" s="156">
        <v>52.846485190283801</v>
      </c>
      <c r="E105" s="157">
        <v>13569</v>
      </c>
      <c r="F105" s="156">
        <v>10.0426306674364</v>
      </c>
      <c r="G105" s="157">
        <v>41211</v>
      </c>
      <c r="H105" s="156">
        <v>30.500910342377502</v>
      </c>
      <c r="I105" s="157">
        <v>6509</v>
      </c>
      <c r="J105" s="156">
        <v>4.8174134434625602</v>
      </c>
      <c r="K105" s="157">
        <v>2422</v>
      </c>
      <c r="L105" s="681">
        <v>1.7925603564397501</v>
      </c>
    </row>
    <row r="106" spans="1:12" ht="14.25" customHeight="1">
      <c r="A106" s="439" t="s">
        <v>70</v>
      </c>
      <c r="B106" s="621">
        <v>35121</v>
      </c>
      <c r="C106" s="151">
        <v>15258</v>
      </c>
      <c r="D106" s="161">
        <v>43.444093277526299</v>
      </c>
      <c r="E106" s="151">
        <v>2973</v>
      </c>
      <c r="F106" s="161">
        <v>8.46502092765013</v>
      </c>
      <c r="G106" s="151">
        <v>14910</v>
      </c>
      <c r="H106" s="161">
        <v>42.453233108396702</v>
      </c>
      <c r="I106" s="151">
        <v>1336</v>
      </c>
      <c r="J106" s="161">
        <v>3.8039919136698801</v>
      </c>
      <c r="K106" s="151">
        <v>644</v>
      </c>
      <c r="L106" s="682">
        <v>1.83366077275704</v>
      </c>
    </row>
    <row r="107" spans="1:12" ht="14.25" customHeight="1">
      <c r="A107" s="435" t="s">
        <v>71</v>
      </c>
      <c r="B107" s="618">
        <v>7075</v>
      </c>
      <c r="C107" s="157">
        <v>3532</v>
      </c>
      <c r="D107" s="156">
        <v>49.922261484098897</v>
      </c>
      <c r="E107" s="157">
        <v>853</v>
      </c>
      <c r="F107" s="156">
        <v>12.0565371024735</v>
      </c>
      <c r="G107" s="157">
        <v>2266</v>
      </c>
      <c r="H107" s="156">
        <v>32.028268551236799</v>
      </c>
      <c r="I107" s="157">
        <v>244</v>
      </c>
      <c r="J107" s="156">
        <v>3.4487632508833901</v>
      </c>
      <c r="K107" s="157">
        <v>180</v>
      </c>
      <c r="L107" s="681">
        <v>2.5441696113074199</v>
      </c>
    </row>
    <row r="108" spans="1:12" ht="14.25" customHeight="1">
      <c r="A108" s="439" t="s">
        <v>72</v>
      </c>
      <c r="B108" s="621">
        <v>30886</v>
      </c>
      <c r="C108" s="151">
        <v>5900</v>
      </c>
      <c r="D108" s="161">
        <v>19.102505989768801</v>
      </c>
      <c r="E108" s="151">
        <v>16076</v>
      </c>
      <c r="F108" s="161">
        <v>52.049472252800598</v>
      </c>
      <c r="G108" s="151">
        <v>8353</v>
      </c>
      <c r="H108" s="161">
        <v>27.044615683481201</v>
      </c>
      <c r="I108" s="151">
        <v>334</v>
      </c>
      <c r="J108" s="161">
        <v>1.0813961017936899</v>
      </c>
      <c r="K108" s="151">
        <v>223</v>
      </c>
      <c r="L108" s="152">
        <v>0.72200997215566898</v>
      </c>
    </row>
    <row r="109" spans="1:12" ht="14.25" customHeight="1">
      <c r="A109" s="435" t="s">
        <v>73</v>
      </c>
      <c r="B109" s="618">
        <v>16279</v>
      </c>
      <c r="C109" s="157">
        <v>3791</v>
      </c>
      <c r="D109" s="156">
        <v>23.287671232876701</v>
      </c>
      <c r="E109" s="157">
        <v>7149</v>
      </c>
      <c r="F109" s="156">
        <v>43.9154739234597</v>
      </c>
      <c r="G109" s="157">
        <v>4860</v>
      </c>
      <c r="H109" s="156">
        <v>29.854413661772799</v>
      </c>
      <c r="I109" s="157">
        <v>311</v>
      </c>
      <c r="J109" s="156">
        <v>1.91043675901468</v>
      </c>
      <c r="K109" s="157">
        <v>168</v>
      </c>
      <c r="L109" s="681">
        <v>1.0320044228761001</v>
      </c>
    </row>
    <row r="110" spans="1:12" ht="14.25" customHeight="1">
      <c r="A110" s="439" t="s">
        <v>74</v>
      </c>
      <c r="B110" s="621">
        <v>23230</v>
      </c>
      <c r="C110" s="151">
        <v>7561</v>
      </c>
      <c r="D110" s="161">
        <v>32.548428755919097</v>
      </c>
      <c r="E110" s="151">
        <v>6604</v>
      </c>
      <c r="F110" s="161">
        <v>28.428755919070198</v>
      </c>
      <c r="G110" s="151">
        <v>7583</v>
      </c>
      <c r="H110" s="161">
        <v>32.643133878605298</v>
      </c>
      <c r="I110" s="151">
        <v>950</v>
      </c>
      <c r="J110" s="161">
        <v>4.0895393887214802</v>
      </c>
      <c r="K110" s="151">
        <v>532</v>
      </c>
      <c r="L110" s="682">
        <v>2.2901420576840299</v>
      </c>
    </row>
    <row r="111" spans="1:12" ht="14.25" customHeight="1">
      <c r="A111" s="435" t="s">
        <v>75</v>
      </c>
      <c r="B111" s="618">
        <v>16001</v>
      </c>
      <c r="C111" s="157">
        <v>5631</v>
      </c>
      <c r="D111" s="156">
        <v>35.191550528092002</v>
      </c>
      <c r="E111" s="157">
        <v>7207</v>
      </c>
      <c r="F111" s="156">
        <v>45.040934941566199</v>
      </c>
      <c r="G111" s="157" t="s">
        <v>104</v>
      </c>
      <c r="H111" s="156" t="s">
        <v>104</v>
      </c>
      <c r="I111" s="157" t="s">
        <v>104</v>
      </c>
      <c r="J111" s="156" t="s">
        <v>104</v>
      </c>
      <c r="K111" s="157" t="s">
        <v>104</v>
      </c>
      <c r="L111" s="158" t="s">
        <v>104</v>
      </c>
    </row>
    <row r="112" spans="1:12" ht="14.25" customHeight="1">
      <c r="A112" s="448" t="s">
        <v>76</v>
      </c>
      <c r="B112" s="625">
        <v>553256</v>
      </c>
      <c r="C112" s="165">
        <v>238839</v>
      </c>
      <c r="D112" s="166">
        <v>43.169708055583698</v>
      </c>
      <c r="E112" s="167">
        <v>84297</v>
      </c>
      <c r="F112" s="166">
        <v>15.236527032693701</v>
      </c>
      <c r="G112" s="167">
        <v>178708</v>
      </c>
      <c r="H112" s="166">
        <v>32.301140882340199</v>
      </c>
      <c r="I112" s="167">
        <v>33779</v>
      </c>
      <c r="J112" s="166">
        <v>6.1054918518732704</v>
      </c>
      <c r="K112" s="167">
        <v>17633</v>
      </c>
      <c r="L112" s="168">
        <v>3.1871321775091501</v>
      </c>
    </row>
    <row r="113" spans="1:12" ht="14.25" customHeight="1">
      <c r="A113" s="452" t="s">
        <v>77</v>
      </c>
      <c r="B113" s="628">
        <v>129855</v>
      </c>
      <c r="C113" s="173">
        <v>37097</v>
      </c>
      <c r="D113" s="172">
        <v>28.568018174117299</v>
      </c>
      <c r="E113" s="173">
        <v>52283</v>
      </c>
      <c r="F113" s="172">
        <v>40.2626005929691</v>
      </c>
      <c r="G113" s="173">
        <v>37159</v>
      </c>
      <c r="H113" s="172">
        <v>28.615763736475301</v>
      </c>
      <c r="I113" s="173">
        <v>2021</v>
      </c>
      <c r="J113" s="172">
        <v>1.55635131492819</v>
      </c>
      <c r="K113" s="173">
        <v>1295</v>
      </c>
      <c r="L113" s="683">
        <v>0.99726618151014601</v>
      </c>
    </row>
    <row r="114" spans="1:12" ht="14.25" customHeight="1">
      <c r="A114" s="456" t="s">
        <v>78</v>
      </c>
      <c r="B114" s="631">
        <v>683111</v>
      </c>
      <c r="C114" s="177">
        <v>275936</v>
      </c>
      <c r="D114" s="251">
        <v>40.394020883868102</v>
      </c>
      <c r="E114" s="177">
        <v>136580</v>
      </c>
      <c r="F114" s="251">
        <v>19.993822380257399</v>
      </c>
      <c r="G114" s="177">
        <v>215867</v>
      </c>
      <c r="H114" s="251">
        <v>31.600574430802599</v>
      </c>
      <c r="I114" s="177">
        <v>35800</v>
      </c>
      <c r="J114" s="251">
        <v>5.2407295446860003</v>
      </c>
      <c r="K114" s="177">
        <v>18928</v>
      </c>
      <c r="L114" s="684">
        <v>2.7708527603859401</v>
      </c>
    </row>
    <row r="115" spans="1:12" ht="14.25" customHeight="1">
      <c r="A115" s="1001" t="s">
        <v>79</v>
      </c>
      <c r="B115" s="1001"/>
      <c r="C115" s="1001"/>
      <c r="D115" s="1001"/>
      <c r="E115" s="1001"/>
      <c r="F115" s="1001"/>
      <c r="G115" s="1001"/>
      <c r="H115" s="1001"/>
      <c r="I115" s="1001"/>
      <c r="J115" s="1001"/>
      <c r="K115" s="1001"/>
      <c r="L115" s="1001"/>
    </row>
    <row r="116" spans="1:12" ht="14.25" customHeight="1">
      <c r="A116" s="960" t="s">
        <v>102</v>
      </c>
      <c r="B116" s="960"/>
      <c r="C116" s="960"/>
      <c r="D116" s="960"/>
      <c r="E116" s="960"/>
      <c r="F116" s="960"/>
      <c r="G116" s="960"/>
      <c r="H116" s="960"/>
      <c r="I116" s="960"/>
      <c r="J116" s="960"/>
      <c r="K116" s="960"/>
      <c r="L116" s="960"/>
    </row>
    <row r="117" spans="1:12" ht="22.5" customHeight="1">
      <c r="A117" s="960" t="s">
        <v>86</v>
      </c>
      <c r="B117" s="960"/>
      <c r="C117" s="960"/>
      <c r="D117" s="960"/>
      <c r="E117" s="960"/>
      <c r="F117" s="960"/>
      <c r="G117" s="960"/>
      <c r="H117" s="960"/>
      <c r="I117" s="960"/>
      <c r="J117" s="960"/>
      <c r="K117" s="960"/>
      <c r="L117" s="960"/>
    </row>
    <row r="119" spans="1:12" ht="24" customHeight="1">
      <c r="A119" s="956">
        <v>2021</v>
      </c>
      <c r="B119" s="956"/>
      <c r="C119" s="956"/>
      <c r="D119" s="956"/>
      <c r="E119" s="956"/>
      <c r="F119" s="956"/>
      <c r="G119" s="956"/>
      <c r="H119" s="956"/>
      <c r="I119" s="956"/>
      <c r="J119" s="956"/>
      <c r="K119" s="956"/>
      <c r="L119" s="956"/>
    </row>
    <row r="120" spans="1:12" ht="14.25" customHeight="1">
      <c r="A120" s="128"/>
    </row>
    <row r="121" spans="1:12" ht="13.5" customHeight="1">
      <c r="A121" s="1087" t="s">
        <v>402</v>
      </c>
      <c r="B121" s="1087"/>
      <c r="C121" s="1087"/>
      <c r="D121" s="1087"/>
      <c r="E121" s="1087"/>
      <c r="F121" s="1087"/>
      <c r="G121" s="1087"/>
      <c r="H121" s="1087"/>
      <c r="I121" s="1087"/>
      <c r="J121" s="1087"/>
      <c r="K121" s="1087"/>
      <c r="L121" s="1087"/>
    </row>
    <row r="122" spans="1:12" ht="15" customHeight="1">
      <c r="A122" s="1088" t="s">
        <v>57</v>
      </c>
      <c r="B122" s="967" t="s">
        <v>58</v>
      </c>
      <c r="C122" s="968" t="s">
        <v>96</v>
      </c>
      <c r="D122" s="968"/>
      <c r="E122" s="968"/>
      <c r="F122" s="968"/>
      <c r="G122" s="968"/>
      <c r="H122" s="968"/>
      <c r="I122" s="968"/>
      <c r="J122" s="968"/>
      <c r="K122" s="968"/>
      <c r="L122" s="968"/>
    </row>
    <row r="123" spans="1:12" ht="33.75" customHeight="1">
      <c r="A123" s="1088"/>
      <c r="B123" s="967"/>
      <c r="C123" s="969" t="s">
        <v>394</v>
      </c>
      <c r="D123" s="969"/>
      <c r="E123" s="969" t="s">
        <v>395</v>
      </c>
      <c r="F123" s="969"/>
      <c r="G123" s="969" t="s">
        <v>396</v>
      </c>
      <c r="H123" s="969"/>
      <c r="I123" s="969" t="s">
        <v>397</v>
      </c>
      <c r="J123" s="969"/>
      <c r="K123" s="998" t="s">
        <v>398</v>
      </c>
      <c r="L123" s="998"/>
    </row>
    <row r="124" spans="1:12" ht="15.75" customHeight="1">
      <c r="A124" s="1088"/>
      <c r="B124" s="970" t="s">
        <v>59</v>
      </c>
      <c r="C124" s="970"/>
      <c r="D124" s="310" t="s">
        <v>99</v>
      </c>
      <c r="E124" s="143" t="s">
        <v>59</v>
      </c>
      <c r="F124" s="310" t="s">
        <v>99</v>
      </c>
      <c r="G124" s="143" t="s">
        <v>59</v>
      </c>
      <c r="H124" s="310" t="s">
        <v>99</v>
      </c>
      <c r="I124" s="308" t="s">
        <v>59</v>
      </c>
      <c r="J124" s="309" t="s">
        <v>99</v>
      </c>
      <c r="K124" s="308" t="s">
        <v>59</v>
      </c>
      <c r="L124" s="679" t="s">
        <v>99</v>
      </c>
    </row>
    <row r="125" spans="1:12" ht="14.25" customHeight="1">
      <c r="A125" s="429" t="s">
        <v>60</v>
      </c>
      <c r="B125" s="614">
        <v>99803</v>
      </c>
      <c r="C125" s="466">
        <v>50169</v>
      </c>
      <c r="D125" s="150">
        <v>50.268028015189898</v>
      </c>
      <c r="E125" s="466">
        <v>8368</v>
      </c>
      <c r="F125" s="150">
        <v>8.3845174994739597</v>
      </c>
      <c r="G125" s="466">
        <v>27839</v>
      </c>
      <c r="H125" s="150">
        <v>27.8939510836348</v>
      </c>
      <c r="I125" s="466">
        <v>8423</v>
      </c>
      <c r="J125" s="150">
        <v>8.4396260633447895</v>
      </c>
      <c r="K125" s="466">
        <v>5004</v>
      </c>
      <c r="L125" s="680">
        <v>5.0138773383565596</v>
      </c>
    </row>
    <row r="126" spans="1:12" ht="14.25" customHeight="1">
      <c r="A126" s="435" t="s">
        <v>61</v>
      </c>
      <c r="B126" s="618">
        <v>100886</v>
      </c>
      <c r="C126" s="157">
        <v>39651</v>
      </c>
      <c r="D126" s="156">
        <v>39.302777392304201</v>
      </c>
      <c r="E126" s="157">
        <v>17653</v>
      </c>
      <c r="F126" s="156">
        <v>17.497968003489099</v>
      </c>
      <c r="G126" s="157">
        <v>31176</v>
      </c>
      <c r="H126" s="156">
        <v>30.902206450845501</v>
      </c>
      <c r="I126" s="157">
        <v>7446</v>
      </c>
      <c r="J126" s="156">
        <v>7.3806078147612197</v>
      </c>
      <c r="K126" s="157">
        <v>4960</v>
      </c>
      <c r="L126" s="681">
        <v>4.9164403386000002</v>
      </c>
    </row>
    <row r="127" spans="1:12" ht="14.25" customHeight="1">
      <c r="A127" s="439" t="s">
        <v>62</v>
      </c>
      <c r="B127" s="621">
        <v>35076</v>
      </c>
      <c r="C127" s="151">
        <v>13823</v>
      </c>
      <c r="D127" s="161">
        <v>39.408712509978301</v>
      </c>
      <c r="E127" s="151">
        <v>7598</v>
      </c>
      <c r="F127" s="161">
        <v>21.661534952674199</v>
      </c>
      <c r="G127" s="151">
        <v>12580</v>
      </c>
      <c r="H127" s="161">
        <v>35.864978902953602</v>
      </c>
      <c r="I127" s="151">
        <v>629</v>
      </c>
      <c r="J127" s="161">
        <v>1.7932489451476801</v>
      </c>
      <c r="K127" s="151">
        <v>446</v>
      </c>
      <c r="L127" s="152">
        <v>1.27152468924621</v>
      </c>
    </row>
    <row r="128" spans="1:12" ht="14.25" customHeight="1">
      <c r="A128" s="435" t="s">
        <v>63</v>
      </c>
      <c r="B128" s="618">
        <v>19178</v>
      </c>
      <c r="C128" s="157">
        <v>4058</v>
      </c>
      <c r="D128" s="156">
        <v>21.159662112837601</v>
      </c>
      <c r="E128" s="157">
        <v>9228</v>
      </c>
      <c r="F128" s="156">
        <v>48.117634789863402</v>
      </c>
      <c r="G128" s="157">
        <v>5313</v>
      </c>
      <c r="H128" s="156">
        <v>27.703618729794599</v>
      </c>
      <c r="I128" s="157">
        <v>393</v>
      </c>
      <c r="J128" s="156">
        <v>2.0492230680988599</v>
      </c>
      <c r="K128" s="157">
        <v>186</v>
      </c>
      <c r="L128" s="681">
        <v>0.96986129940556898</v>
      </c>
    </row>
    <row r="129" spans="1:12" ht="14.25" customHeight="1">
      <c r="A129" s="439" t="s">
        <v>64</v>
      </c>
      <c r="B129" s="621">
        <v>5843</v>
      </c>
      <c r="C129" s="151" t="s">
        <v>104</v>
      </c>
      <c r="D129" s="161" t="s">
        <v>104</v>
      </c>
      <c r="E129" s="151" t="s">
        <v>104</v>
      </c>
      <c r="F129" s="161" t="s">
        <v>104</v>
      </c>
      <c r="G129" s="151" t="s">
        <v>104</v>
      </c>
      <c r="H129" s="161" t="s">
        <v>104</v>
      </c>
      <c r="I129" s="151" t="s">
        <v>104</v>
      </c>
      <c r="J129" s="161" t="s">
        <v>104</v>
      </c>
      <c r="K129" s="151" t="s">
        <v>104</v>
      </c>
      <c r="L129" s="152" t="s">
        <v>104</v>
      </c>
    </row>
    <row r="130" spans="1:12" ht="14.25" customHeight="1">
      <c r="A130" s="435" t="s">
        <v>65</v>
      </c>
      <c r="B130" s="618">
        <v>17982</v>
      </c>
      <c r="C130" s="157" t="s">
        <v>104</v>
      </c>
      <c r="D130" s="156" t="s">
        <v>104</v>
      </c>
      <c r="E130" s="157" t="s">
        <v>104</v>
      </c>
      <c r="F130" s="156" t="s">
        <v>104</v>
      </c>
      <c r="G130" s="157" t="s">
        <v>104</v>
      </c>
      <c r="H130" s="156" t="s">
        <v>104</v>
      </c>
      <c r="I130" s="157" t="s">
        <v>104</v>
      </c>
      <c r="J130" s="156" t="s">
        <v>104</v>
      </c>
      <c r="K130" s="157" t="s">
        <v>104</v>
      </c>
      <c r="L130" s="681" t="s">
        <v>104</v>
      </c>
    </row>
    <row r="131" spans="1:12" ht="14.25" customHeight="1">
      <c r="A131" s="439" t="s">
        <v>66</v>
      </c>
      <c r="B131" s="621">
        <v>53738</v>
      </c>
      <c r="C131" s="151">
        <v>20695</v>
      </c>
      <c r="D131" s="161">
        <v>38.510923368938201</v>
      </c>
      <c r="E131" s="151">
        <v>7858</v>
      </c>
      <c r="F131" s="161">
        <v>14.6227995087275</v>
      </c>
      <c r="G131" s="151">
        <v>19788</v>
      </c>
      <c r="H131" s="161">
        <v>36.823104693140799</v>
      </c>
      <c r="I131" s="151">
        <v>3985</v>
      </c>
      <c r="J131" s="161">
        <v>7.4156090662101297</v>
      </c>
      <c r="K131" s="151">
        <v>1412</v>
      </c>
      <c r="L131" s="682">
        <v>2.6275633629833601</v>
      </c>
    </row>
    <row r="132" spans="1:12" ht="14.25" customHeight="1">
      <c r="A132" s="435" t="s">
        <v>67</v>
      </c>
      <c r="B132" s="618">
        <v>11288</v>
      </c>
      <c r="C132" s="157" t="s">
        <v>104</v>
      </c>
      <c r="D132" s="156" t="s">
        <v>104</v>
      </c>
      <c r="E132" s="157" t="s">
        <v>104</v>
      </c>
      <c r="F132" s="156" t="s">
        <v>104</v>
      </c>
      <c r="G132" s="157" t="s">
        <v>104</v>
      </c>
      <c r="H132" s="156" t="s">
        <v>104</v>
      </c>
      <c r="I132" s="157" t="s">
        <v>104</v>
      </c>
      <c r="J132" s="156" t="s">
        <v>104</v>
      </c>
      <c r="K132" s="157" t="s">
        <v>104</v>
      </c>
      <c r="L132" s="681" t="s">
        <v>104</v>
      </c>
    </row>
    <row r="133" spans="1:12" ht="14.25" customHeight="1">
      <c r="A133" s="439" t="s">
        <v>68</v>
      </c>
      <c r="B133" s="621">
        <v>61661</v>
      </c>
      <c r="C133" s="151">
        <v>19068</v>
      </c>
      <c r="D133" s="161">
        <v>30.923922738846301</v>
      </c>
      <c r="E133" s="151">
        <v>17221</v>
      </c>
      <c r="F133" s="161">
        <v>27.9285123497835</v>
      </c>
      <c r="G133" s="151">
        <v>21370</v>
      </c>
      <c r="H133" s="161">
        <v>34.657238773292697</v>
      </c>
      <c r="I133" s="151">
        <v>2568</v>
      </c>
      <c r="J133" s="161">
        <v>4.16470702713222</v>
      </c>
      <c r="K133" s="151">
        <v>1434</v>
      </c>
      <c r="L133" s="682">
        <v>2.3256191109453299</v>
      </c>
    </row>
    <row r="134" spans="1:12" ht="14.25" customHeight="1">
      <c r="A134" s="435" t="s">
        <v>69</v>
      </c>
      <c r="B134" s="618">
        <v>130477</v>
      </c>
      <c r="C134" s="157">
        <v>69602</v>
      </c>
      <c r="D134" s="156">
        <v>53.344267572062499</v>
      </c>
      <c r="E134" s="157">
        <v>13072</v>
      </c>
      <c r="F134" s="156">
        <v>10.018623972041</v>
      </c>
      <c r="G134" s="157">
        <v>39167</v>
      </c>
      <c r="H134" s="156">
        <v>30.018317404600001</v>
      </c>
      <c r="I134" s="157">
        <v>6141</v>
      </c>
      <c r="J134" s="156">
        <v>4.7065766380281602</v>
      </c>
      <c r="K134" s="157">
        <v>2495</v>
      </c>
      <c r="L134" s="681">
        <v>1.9122144132682399</v>
      </c>
    </row>
    <row r="135" spans="1:12" ht="14.25" customHeight="1">
      <c r="A135" s="439" t="s">
        <v>70</v>
      </c>
      <c r="B135" s="621">
        <v>33813</v>
      </c>
      <c r="C135" s="151">
        <v>14749</v>
      </c>
      <c r="D135" s="161">
        <v>43.619318013781701</v>
      </c>
      <c r="E135" s="151">
        <v>2660</v>
      </c>
      <c r="F135" s="161">
        <v>7.8667967941324299</v>
      </c>
      <c r="G135" s="151">
        <v>14516</v>
      </c>
      <c r="H135" s="161">
        <v>42.930233933694097</v>
      </c>
      <c r="I135" s="151">
        <v>1248</v>
      </c>
      <c r="J135" s="161">
        <v>3.6908881199538599</v>
      </c>
      <c r="K135" s="151">
        <v>640</v>
      </c>
      <c r="L135" s="682">
        <v>1.89276313843788</v>
      </c>
    </row>
    <row r="136" spans="1:12" ht="14.25" customHeight="1">
      <c r="A136" s="435" t="s">
        <v>71</v>
      </c>
      <c r="B136" s="618">
        <v>6927</v>
      </c>
      <c r="C136" s="157">
        <v>3481</v>
      </c>
      <c r="D136" s="156">
        <v>50.252634618160798</v>
      </c>
      <c r="E136" s="157">
        <v>781</v>
      </c>
      <c r="F136" s="156">
        <v>11.27472210192</v>
      </c>
      <c r="G136" s="157">
        <v>2279</v>
      </c>
      <c r="H136" s="156">
        <v>32.9002454164862</v>
      </c>
      <c r="I136" s="157">
        <v>229</v>
      </c>
      <c r="J136" s="156">
        <v>3.30590443193302</v>
      </c>
      <c r="K136" s="157">
        <v>157</v>
      </c>
      <c r="L136" s="681">
        <v>2.2664934314999301</v>
      </c>
    </row>
    <row r="137" spans="1:12" ht="14.25" customHeight="1">
      <c r="A137" s="439" t="s">
        <v>72</v>
      </c>
      <c r="B137" s="621">
        <v>30774</v>
      </c>
      <c r="C137" s="151">
        <v>6194</v>
      </c>
      <c r="D137" s="161">
        <v>20.127380256060299</v>
      </c>
      <c r="E137" s="151">
        <v>15983</v>
      </c>
      <c r="F137" s="161">
        <v>51.936699811529202</v>
      </c>
      <c r="G137" s="151">
        <v>8055</v>
      </c>
      <c r="H137" s="161">
        <v>26.174692922597</v>
      </c>
      <c r="I137" s="151">
        <v>319</v>
      </c>
      <c r="J137" s="161">
        <v>1.0365893286540599</v>
      </c>
      <c r="K137" s="151">
        <v>223</v>
      </c>
      <c r="L137" s="152">
        <v>0.72463768115941996</v>
      </c>
    </row>
    <row r="138" spans="1:12" ht="14.25" customHeight="1">
      <c r="A138" s="435" t="s">
        <v>73</v>
      </c>
      <c r="B138" s="618">
        <v>16136</v>
      </c>
      <c r="C138" s="157">
        <v>3825</v>
      </c>
      <c r="D138" s="156">
        <v>23.704759543877</v>
      </c>
      <c r="E138" s="157">
        <v>6959</v>
      </c>
      <c r="F138" s="156">
        <v>43.127169062964803</v>
      </c>
      <c r="G138" s="157">
        <v>4914</v>
      </c>
      <c r="H138" s="156">
        <v>30.4536440257809</v>
      </c>
      <c r="I138" s="157">
        <v>303</v>
      </c>
      <c r="J138" s="156">
        <v>1.8777887952404599</v>
      </c>
      <c r="K138" s="157">
        <v>135</v>
      </c>
      <c r="L138" s="681">
        <v>0.83663857213683701</v>
      </c>
    </row>
    <row r="139" spans="1:12" ht="14.25" customHeight="1">
      <c r="A139" s="439" t="s">
        <v>74</v>
      </c>
      <c r="B139" s="621">
        <v>22071</v>
      </c>
      <c r="C139" s="151">
        <v>7274</v>
      </c>
      <c r="D139" s="161">
        <v>32.957274251279998</v>
      </c>
      <c r="E139" s="151">
        <v>6028</v>
      </c>
      <c r="F139" s="161">
        <v>27.311857188165501</v>
      </c>
      <c r="G139" s="151">
        <v>7415</v>
      </c>
      <c r="H139" s="161">
        <v>33.596121607539303</v>
      </c>
      <c r="I139" s="151">
        <v>845</v>
      </c>
      <c r="J139" s="161">
        <v>3.8285533052421701</v>
      </c>
      <c r="K139" s="151">
        <v>509</v>
      </c>
      <c r="L139" s="682">
        <v>2.3061936477731</v>
      </c>
    </row>
    <row r="140" spans="1:12" ht="14.25" customHeight="1">
      <c r="A140" s="435" t="s">
        <v>75</v>
      </c>
      <c r="B140" s="618">
        <v>15895</v>
      </c>
      <c r="C140" s="157" t="s">
        <v>104</v>
      </c>
      <c r="D140" s="156" t="s">
        <v>104</v>
      </c>
      <c r="E140" s="157" t="s">
        <v>104</v>
      </c>
      <c r="F140" s="156" t="s">
        <v>104</v>
      </c>
      <c r="G140" s="157" t="s">
        <v>104</v>
      </c>
      <c r="H140" s="156" t="s">
        <v>104</v>
      </c>
      <c r="I140" s="157" t="s">
        <v>104</v>
      </c>
      <c r="J140" s="156" t="s">
        <v>104</v>
      </c>
      <c r="K140" s="157" t="s">
        <v>104</v>
      </c>
      <c r="L140" s="158" t="s">
        <v>104</v>
      </c>
    </row>
    <row r="141" spans="1:12" ht="14.25" customHeight="1">
      <c r="A141" s="448" t="s">
        <v>76</v>
      </c>
      <c r="B141" s="625">
        <v>533201</v>
      </c>
      <c r="C141" s="165">
        <v>232987</v>
      </c>
      <c r="D141" s="166">
        <v>43.695904546315603</v>
      </c>
      <c r="E141" s="167">
        <v>79456</v>
      </c>
      <c r="F141" s="166">
        <v>14.9016974836881</v>
      </c>
      <c r="G141" s="167">
        <v>171459</v>
      </c>
      <c r="H141" s="166">
        <v>32.1565413418204</v>
      </c>
      <c r="I141" s="167">
        <v>32110</v>
      </c>
      <c r="J141" s="166">
        <v>6.0221192383360096</v>
      </c>
      <c r="K141" s="167">
        <v>17189</v>
      </c>
      <c r="L141" s="168">
        <v>3.22373738983985</v>
      </c>
    </row>
    <row r="142" spans="1:12" ht="14.25" customHeight="1">
      <c r="A142" s="452" t="s">
        <v>77</v>
      </c>
      <c r="B142" s="628">
        <v>128347</v>
      </c>
      <c r="C142" s="173">
        <v>37480</v>
      </c>
      <c r="D142" s="172">
        <v>29.2020849727691</v>
      </c>
      <c r="E142" s="173">
        <v>51087</v>
      </c>
      <c r="F142" s="172">
        <v>39.803813100423099</v>
      </c>
      <c r="G142" s="173">
        <v>36416</v>
      </c>
      <c r="H142" s="172">
        <v>28.3730823470747</v>
      </c>
      <c r="I142" s="173">
        <v>2039</v>
      </c>
      <c r="J142" s="172">
        <v>1.58866198664558</v>
      </c>
      <c r="K142" s="173">
        <v>1325</v>
      </c>
      <c r="L142" s="683">
        <v>1.03235759308749</v>
      </c>
    </row>
    <row r="143" spans="1:12" ht="14.25" customHeight="1">
      <c r="A143" s="456" t="s">
        <v>78</v>
      </c>
      <c r="B143" s="631">
        <v>661548</v>
      </c>
      <c r="C143" s="177">
        <v>270467</v>
      </c>
      <c r="D143" s="251">
        <v>40.883957022014997</v>
      </c>
      <c r="E143" s="177">
        <v>130543</v>
      </c>
      <c r="F143" s="251">
        <v>19.732959664302498</v>
      </c>
      <c r="G143" s="177">
        <v>207875</v>
      </c>
      <c r="H143" s="251">
        <v>31.4225120475007</v>
      </c>
      <c r="I143" s="177">
        <v>34149</v>
      </c>
      <c r="J143" s="251">
        <v>5.1619837109325397</v>
      </c>
      <c r="K143" s="177">
        <v>18514</v>
      </c>
      <c r="L143" s="684">
        <v>2.7985875552491999</v>
      </c>
    </row>
    <row r="144" spans="1:12" ht="14.25" customHeight="1">
      <c r="A144" s="1001" t="s">
        <v>79</v>
      </c>
      <c r="B144" s="1001"/>
      <c r="C144" s="1001"/>
      <c r="D144" s="1001"/>
      <c r="E144" s="1001"/>
      <c r="F144" s="1001"/>
      <c r="G144" s="1001"/>
      <c r="H144" s="1001"/>
      <c r="I144" s="1001"/>
      <c r="J144" s="1001"/>
      <c r="K144" s="1001"/>
      <c r="L144" s="1001"/>
    </row>
    <row r="145" spans="1:12" ht="14.25" customHeight="1">
      <c r="A145" s="960" t="s">
        <v>102</v>
      </c>
      <c r="B145" s="960"/>
      <c r="C145" s="960"/>
      <c r="D145" s="960"/>
      <c r="E145" s="960"/>
      <c r="F145" s="960"/>
      <c r="G145" s="960"/>
      <c r="H145" s="960"/>
      <c r="I145" s="960"/>
      <c r="J145" s="960"/>
      <c r="K145" s="960"/>
      <c r="L145" s="960"/>
    </row>
    <row r="146" spans="1:12" ht="22.5" customHeight="1">
      <c r="A146" s="960" t="s">
        <v>88</v>
      </c>
      <c r="B146" s="960"/>
      <c r="C146" s="960"/>
      <c r="D146" s="960"/>
      <c r="E146" s="960"/>
      <c r="F146" s="960"/>
      <c r="G146" s="960"/>
      <c r="H146" s="960"/>
      <c r="I146" s="960"/>
      <c r="J146" s="960"/>
      <c r="K146" s="960"/>
      <c r="L146" s="960"/>
    </row>
    <row r="147" spans="1:12" ht="14.25" customHeight="1"/>
    <row r="148" spans="1:12" ht="24" customHeight="1">
      <c r="A148" s="956">
        <v>2020</v>
      </c>
      <c r="B148" s="956"/>
      <c r="C148" s="956"/>
      <c r="D148" s="956"/>
      <c r="E148" s="956"/>
      <c r="F148" s="956"/>
      <c r="G148" s="956"/>
      <c r="H148" s="956"/>
      <c r="I148" s="956"/>
      <c r="J148" s="956"/>
      <c r="K148" s="956"/>
      <c r="L148" s="956"/>
    </row>
    <row r="149" spans="1:12" ht="14.5">
      <c r="A149" s="128"/>
    </row>
    <row r="150" spans="1:12" ht="13.5" customHeight="1">
      <c r="A150" s="1087" t="s">
        <v>403</v>
      </c>
      <c r="B150" s="1087"/>
      <c r="C150" s="1087"/>
      <c r="D150" s="1087"/>
      <c r="E150" s="1087"/>
      <c r="F150" s="1087"/>
      <c r="G150" s="1087"/>
      <c r="H150" s="1087"/>
      <c r="I150" s="1087"/>
      <c r="J150" s="1087"/>
      <c r="K150" s="1087"/>
      <c r="L150" s="1087"/>
    </row>
    <row r="151" spans="1:12" ht="15" customHeight="1">
      <c r="A151" s="1088" t="s">
        <v>57</v>
      </c>
      <c r="B151" s="967" t="s">
        <v>58</v>
      </c>
      <c r="C151" s="968" t="s">
        <v>96</v>
      </c>
      <c r="D151" s="968"/>
      <c r="E151" s="968"/>
      <c r="F151" s="968"/>
      <c r="G151" s="968"/>
      <c r="H151" s="968"/>
      <c r="I151" s="968"/>
      <c r="J151" s="968"/>
      <c r="K151" s="968"/>
      <c r="L151" s="968"/>
    </row>
    <row r="152" spans="1:12" ht="33.75" customHeight="1">
      <c r="A152" s="1088"/>
      <c r="B152" s="967"/>
      <c r="C152" s="969" t="s">
        <v>394</v>
      </c>
      <c r="D152" s="969"/>
      <c r="E152" s="969" t="s">
        <v>395</v>
      </c>
      <c r="F152" s="969"/>
      <c r="G152" s="969" t="s">
        <v>396</v>
      </c>
      <c r="H152" s="969"/>
      <c r="I152" s="969" t="s">
        <v>397</v>
      </c>
      <c r="J152" s="969"/>
      <c r="K152" s="998" t="s">
        <v>398</v>
      </c>
      <c r="L152" s="998"/>
    </row>
    <row r="153" spans="1:12" ht="15.75" customHeight="1">
      <c r="A153" s="1088"/>
      <c r="B153" s="970" t="s">
        <v>59</v>
      </c>
      <c r="C153" s="970"/>
      <c r="D153" s="310" t="s">
        <v>99</v>
      </c>
      <c r="E153" s="143" t="s">
        <v>59</v>
      </c>
      <c r="F153" s="310" t="s">
        <v>99</v>
      </c>
      <c r="G153" s="143" t="s">
        <v>59</v>
      </c>
      <c r="H153" s="310" t="s">
        <v>99</v>
      </c>
      <c r="I153" s="308" t="s">
        <v>59</v>
      </c>
      <c r="J153" s="309" t="s">
        <v>99</v>
      </c>
      <c r="K153" s="308" t="s">
        <v>59</v>
      </c>
      <c r="L153" s="679" t="s">
        <v>99</v>
      </c>
    </row>
    <row r="154" spans="1:12" ht="14.25" customHeight="1">
      <c r="A154" s="429" t="s">
        <v>60</v>
      </c>
      <c r="B154" s="614">
        <v>96434</v>
      </c>
      <c r="C154" s="466">
        <v>47939</v>
      </c>
      <c r="D154" s="150">
        <v>49.711719932803803</v>
      </c>
      <c r="E154" s="466">
        <v>8030</v>
      </c>
      <c r="F154" s="150">
        <v>8.3269386316029603</v>
      </c>
      <c r="G154" s="466">
        <v>26752</v>
      </c>
      <c r="H154" s="150">
        <v>27.7412530850115</v>
      </c>
      <c r="I154" s="466">
        <v>8356</v>
      </c>
      <c r="J154" s="150">
        <v>8.6649936744301801</v>
      </c>
      <c r="K154" s="466">
        <v>5357</v>
      </c>
      <c r="L154" s="680">
        <v>5.5550946761515601</v>
      </c>
    </row>
    <row r="155" spans="1:12" ht="14.25" customHeight="1">
      <c r="A155" s="435" t="s">
        <v>61</v>
      </c>
      <c r="B155" s="618">
        <v>97317</v>
      </c>
      <c r="C155" s="157">
        <v>38249</v>
      </c>
      <c r="D155" s="156">
        <v>39.3035132607869</v>
      </c>
      <c r="E155" s="157">
        <v>16649</v>
      </c>
      <c r="F155" s="156">
        <v>17.1080078506325</v>
      </c>
      <c r="G155" s="157">
        <v>30027</v>
      </c>
      <c r="H155" s="156">
        <v>30.854835229199399</v>
      </c>
      <c r="I155" s="157">
        <v>7207</v>
      </c>
      <c r="J155" s="156">
        <v>7.4056947912492204</v>
      </c>
      <c r="K155" s="157">
        <v>5185</v>
      </c>
      <c r="L155" s="681">
        <v>5.3279488681319798</v>
      </c>
    </row>
    <row r="156" spans="1:12" ht="14.25" customHeight="1">
      <c r="A156" s="439" t="s">
        <v>62</v>
      </c>
      <c r="B156" s="621">
        <v>34098</v>
      </c>
      <c r="C156" s="151">
        <v>13909</v>
      </c>
      <c r="D156" s="161">
        <v>40.791248753592598</v>
      </c>
      <c r="E156" s="151">
        <v>7046</v>
      </c>
      <c r="F156" s="161">
        <v>20.663968561205898</v>
      </c>
      <c r="G156" s="151">
        <v>11994</v>
      </c>
      <c r="H156" s="161">
        <v>35.175083582614803</v>
      </c>
      <c r="I156" s="151">
        <v>687</v>
      </c>
      <c r="J156" s="161">
        <v>2.01478092556748</v>
      </c>
      <c r="K156" s="151">
        <v>462</v>
      </c>
      <c r="L156" s="152">
        <v>1.35491817701918</v>
      </c>
    </row>
    <row r="157" spans="1:12" ht="14.25" customHeight="1">
      <c r="A157" s="435" t="s">
        <v>63</v>
      </c>
      <c r="B157" s="618">
        <v>18500</v>
      </c>
      <c r="C157" s="157">
        <v>4031</v>
      </c>
      <c r="D157" s="156">
        <v>21.789189189189202</v>
      </c>
      <c r="E157" s="157">
        <v>8900</v>
      </c>
      <c r="F157" s="156">
        <v>48.108108108108098</v>
      </c>
      <c r="G157" s="157">
        <v>4963</v>
      </c>
      <c r="H157" s="156">
        <v>26.827027027027</v>
      </c>
      <c r="I157" s="157">
        <v>381</v>
      </c>
      <c r="J157" s="156">
        <v>2.0594594594594602</v>
      </c>
      <c r="K157" s="157">
        <v>225</v>
      </c>
      <c r="L157" s="681">
        <v>1.21621621621622</v>
      </c>
    </row>
    <row r="158" spans="1:12" ht="14.25" customHeight="1">
      <c r="A158" s="439" t="s">
        <v>64</v>
      </c>
      <c r="B158" s="621">
        <v>5714</v>
      </c>
      <c r="C158" s="151">
        <v>2088</v>
      </c>
      <c r="D158" s="161">
        <v>36.541827091354598</v>
      </c>
      <c r="E158" s="151">
        <v>1657</v>
      </c>
      <c r="F158" s="161">
        <v>28.998949947497401</v>
      </c>
      <c r="G158" s="151">
        <v>1636</v>
      </c>
      <c r="H158" s="161">
        <v>28.631431571578599</v>
      </c>
      <c r="I158" s="151">
        <v>230</v>
      </c>
      <c r="J158" s="161">
        <v>4.0252012600629996</v>
      </c>
      <c r="K158" s="151">
        <v>103</v>
      </c>
      <c r="L158" s="152">
        <v>1.8025901295064799</v>
      </c>
    </row>
    <row r="159" spans="1:12" ht="14.25" customHeight="1">
      <c r="A159" s="435" t="s">
        <v>65</v>
      </c>
      <c r="B159" s="618">
        <v>17629</v>
      </c>
      <c r="C159" s="157">
        <v>6205</v>
      </c>
      <c r="D159" s="156">
        <v>35.197685631629703</v>
      </c>
      <c r="E159" s="157">
        <v>3942</v>
      </c>
      <c r="F159" s="156">
        <v>22.360882636564799</v>
      </c>
      <c r="G159" s="157">
        <v>6037</v>
      </c>
      <c r="H159" s="156">
        <v>34.244710420330101</v>
      </c>
      <c r="I159" s="157">
        <v>966</v>
      </c>
      <c r="J159" s="156">
        <v>5.4796074649724904</v>
      </c>
      <c r="K159" s="157">
        <v>479</v>
      </c>
      <c r="L159" s="681">
        <v>2.7171138465029201</v>
      </c>
    </row>
    <row r="160" spans="1:12" ht="14.25" customHeight="1">
      <c r="A160" s="439" t="s">
        <v>66</v>
      </c>
      <c r="B160" s="621">
        <v>51302</v>
      </c>
      <c r="C160" s="151">
        <v>19515</v>
      </c>
      <c r="D160" s="161">
        <v>38.039452652918001</v>
      </c>
      <c r="E160" s="151">
        <v>7550</v>
      </c>
      <c r="F160" s="161">
        <v>14.7167751744571</v>
      </c>
      <c r="G160" s="151">
        <v>19007</v>
      </c>
      <c r="H160" s="161">
        <v>37.049237846477702</v>
      </c>
      <c r="I160" s="151">
        <v>3736</v>
      </c>
      <c r="J160" s="161">
        <v>7.28236715917508</v>
      </c>
      <c r="K160" s="151">
        <v>1494</v>
      </c>
      <c r="L160" s="682">
        <v>2.9121671669720501</v>
      </c>
    </row>
    <row r="161" spans="1:12" ht="14.25" customHeight="1">
      <c r="A161" s="435" t="s">
        <v>67</v>
      </c>
      <c r="B161" s="618">
        <v>11206</v>
      </c>
      <c r="C161" s="157">
        <v>4173</v>
      </c>
      <c r="D161" s="156">
        <v>37.238979118329503</v>
      </c>
      <c r="E161" s="157">
        <v>3952</v>
      </c>
      <c r="F161" s="156">
        <v>35.266821345707697</v>
      </c>
      <c r="G161" s="157">
        <v>2578</v>
      </c>
      <c r="H161" s="156">
        <v>23.005532750312302</v>
      </c>
      <c r="I161" s="157">
        <v>290</v>
      </c>
      <c r="J161" s="156">
        <v>2.5878993396394798</v>
      </c>
      <c r="K161" s="157">
        <v>213</v>
      </c>
      <c r="L161" s="681">
        <v>1.9007674460110699</v>
      </c>
    </row>
    <row r="162" spans="1:12" ht="14.25" customHeight="1">
      <c r="A162" s="439" t="s">
        <v>68</v>
      </c>
      <c r="B162" s="621">
        <v>58547</v>
      </c>
      <c r="C162" s="151">
        <v>17824</v>
      </c>
      <c r="D162" s="161">
        <v>30.443916853126499</v>
      </c>
      <c r="E162" s="151">
        <v>16627</v>
      </c>
      <c r="F162" s="161">
        <v>28.399405605752602</v>
      </c>
      <c r="G162" s="151">
        <v>20451</v>
      </c>
      <c r="H162" s="161">
        <v>34.930910208892001</v>
      </c>
      <c r="I162" s="151">
        <v>2174</v>
      </c>
      <c r="J162" s="161">
        <v>3.7132560165337298</v>
      </c>
      <c r="K162" s="151">
        <v>1471</v>
      </c>
      <c r="L162" s="682">
        <v>2.5125113156950798</v>
      </c>
    </row>
    <row r="163" spans="1:12" ht="14.25" customHeight="1">
      <c r="A163" s="435" t="s">
        <v>69</v>
      </c>
      <c r="B163" s="618">
        <v>124265</v>
      </c>
      <c r="C163" s="157">
        <v>65260</v>
      </c>
      <c r="D163" s="156">
        <v>52.516798776807597</v>
      </c>
      <c r="E163" s="157">
        <v>12481</v>
      </c>
      <c r="F163" s="156">
        <v>10.043857884359999</v>
      </c>
      <c r="G163" s="157">
        <v>37289</v>
      </c>
      <c r="H163" s="156">
        <v>30.007644952319598</v>
      </c>
      <c r="I163" s="157">
        <v>6138</v>
      </c>
      <c r="J163" s="156">
        <v>4.9394439303102198</v>
      </c>
      <c r="K163" s="157">
        <v>3097</v>
      </c>
      <c r="L163" s="681">
        <v>2.49225445620247</v>
      </c>
    </row>
    <row r="164" spans="1:12" ht="14.25" customHeight="1">
      <c r="A164" s="439" t="s">
        <v>70</v>
      </c>
      <c r="B164" s="621">
        <v>32960</v>
      </c>
      <c r="C164" s="151">
        <v>14437</v>
      </c>
      <c r="D164" s="161">
        <v>43.801577669902898</v>
      </c>
      <c r="E164" s="151">
        <v>2577</v>
      </c>
      <c r="F164" s="161">
        <v>7.8185679611650496</v>
      </c>
      <c r="G164" s="151">
        <v>14104</v>
      </c>
      <c r="H164" s="161">
        <v>42.791262135922302</v>
      </c>
      <c r="I164" s="151">
        <v>1179</v>
      </c>
      <c r="J164" s="161">
        <v>3.5770631067961198</v>
      </c>
      <c r="K164" s="151">
        <v>663</v>
      </c>
      <c r="L164" s="682">
        <v>2.0115291262135901</v>
      </c>
    </row>
    <row r="165" spans="1:12" ht="14.25" customHeight="1">
      <c r="A165" s="435" t="s">
        <v>71</v>
      </c>
      <c r="B165" s="618">
        <v>6708</v>
      </c>
      <c r="C165" s="157">
        <v>3331</v>
      </c>
      <c r="D165" s="156">
        <v>49.657125819916502</v>
      </c>
      <c r="E165" s="157">
        <v>769</v>
      </c>
      <c r="F165" s="156">
        <v>11.463923673226001</v>
      </c>
      <c r="G165" s="157">
        <v>2248</v>
      </c>
      <c r="H165" s="156">
        <v>33.512224209898598</v>
      </c>
      <c r="I165" s="157">
        <v>190</v>
      </c>
      <c r="J165" s="156">
        <v>2.8324388789505099</v>
      </c>
      <c r="K165" s="157">
        <v>170</v>
      </c>
      <c r="L165" s="681">
        <v>2.5342874180083501</v>
      </c>
    </row>
    <row r="166" spans="1:12" ht="14.25" customHeight="1">
      <c r="A166" s="439" t="s">
        <v>72</v>
      </c>
      <c r="B166" s="621">
        <v>30191</v>
      </c>
      <c r="C166" s="151">
        <v>7265</v>
      </c>
      <c r="D166" s="161">
        <v>24.063462621311</v>
      </c>
      <c r="E166" s="151">
        <v>15180</v>
      </c>
      <c r="F166" s="161">
        <v>50.279884733861103</v>
      </c>
      <c r="G166" s="151">
        <v>7028</v>
      </c>
      <c r="H166" s="161">
        <v>23.278460468351501</v>
      </c>
      <c r="I166" s="151">
        <v>377</v>
      </c>
      <c r="J166" s="161">
        <v>1.2487165049186799</v>
      </c>
      <c r="K166" s="151">
        <v>341</v>
      </c>
      <c r="L166" s="152">
        <v>1.1294756715577501</v>
      </c>
    </row>
    <row r="167" spans="1:12" ht="14.25" customHeight="1">
      <c r="A167" s="435" t="s">
        <v>73</v>
      </c>
      <c r="B167" s="618">
        <v>16111</v>
      </c>
      <c r="C167" s="157">
        <v>4015</v>
      </c>
      <c r="D167" s="156">
        <v>24.9208615231829</v>
      </c>
      <c r="E167" s="157">
        <v>7125</v>
      </c>
      <c r="F167" s="156">
        <v>44.224442927192598</v>
      </c>
      <c r="G167" s="157">
        <v>4514</v>
      </c>
      <c r="H167" s="156">
        <v>28.018124262926001</v>
      </c>
      <c r="I167" s="157">
        <v>279</v>
      </c>
      <c r="J167" s="156">
        <v>1.7317360809384901</v>
      </c>
      <c r="K167" s="157">
        <v>178</v>
      </c>
      <c r="L167" s="681">
        <v>1.1048352057600399</v>
      </c>
    </row>
    <row r="168" spans="1:12" ht="14.25" customHeight="1">
      <c r="A168" s="439" t="s">
        <v>74</v>
      </c>
      <c r="B168" s="621">
        <v>21039</v>
      </c>
      <c r="C168" s="151">
        <v>6883</v>
      </c>
      <c r="D168" s="161">
        <v>32.715433243024897</v>
      </c>
      <c r="E168" s="151">
        <v>5589</v>
      </c>
      <c r="F168" s="161">
        <v>26.564950805646699</v>
      </c>
      <c r="G168" s="151">
        <v>7158</v>
      </c>
      <c r="H168" s="161">
        <v>34.022529587908203</v>
      </c>
      <c r="I168" s="151">
        <v>861</v>
      </c>
      <c r="J168" s="161">
        <v>4.0923998288892101</v>
      </c>
      <c r="K168" s="151">
        <v>548</v>
      </c>
      <c r="L168" s="682">
        <v>2.6046865345311101</v>
      </c>
    </row>
    <row r="169" spans="1:12" ht="14.25" customHeight="1">
      <c r="A169" s="435" t="s">
        <v>75</v>
      </c>
      <c r="B169" s="618">
        <v>15609</v>
      </c>
      <c r="C169" s="157">
        <v>6000</v>
      </c>
      <c r="D169" s="156">
        <v>38.439361906592403</v>
      </c>
      <c r="E169" s="157">
        <v>6757</v>
      </c>
      <c r="F169" s="156">
        <v>43.289128067140801</v>
      </c>
      <c r="G169" s="157">
        <v>2578</v>
      </c>
      <c r="H169" s="156">
        <v>16.516112499199199</v>
      </c>
      <c r="I169" s="157">
        <v>159</v>
      </c>
      <c r="J169" s="156">
        <v>1.0186430905246999</v>
      </c>
      <c r="K169" s="157">
        <v>115</v>
      </c>
      <c r="L169" s="158">
        <v>0.73675443654301997</v>
      </c>
    </row>
    <row r="170" spans="1:12" ht="14.25" customHeight="1">
      <c r="A170" s="448" t="s">
        <v>76</v>
      </c>
      <c r="B170" s="625">
        <v>511915</v>
      </c>
      <c r="C170" s="165">
        <v>221731</v>
      </c>
      <c r="D170" s="166">
        <v>43.314026742720998</v>
      </c>
      <c r="E170" s="167">
        <v>75871</v>
      </c>
      <c r="F170" s="166">
        <v>14.8210152076028</v>
      </c>
      <c r="G170" s="167">
        <v>164709</v>
      </c>
      <c r="H170" s="166">
        <v>32.175068126544403</v>
      </c>
      <c r="I170" s="167">
        <v>31037</v>
      </c>
      <c r="J170" s="166">
        <v>6.0629206020530804</v>
      </c>
      <c r="K170" s="167">
        <v>18567</v>
      </c>
      <c r="L170" s="168">
        <v>3.6269693210787</v>
      </c>
    </row>
    <row r="171" spans="1:12" ht="14.25" customHeight="1">
      <c r="A171" s="452" t="s">
        <v>77</v>
      </c>
      <c r="B171" s="628">
        <v>125715</v>
      </c>
      <c r="C171" s="173">
        <v>39393</v>
      </c>
      <c r="D171" s="172">
        <v>31.3351628683928</v>
      </c>
      <c r="E171" s="173">
        <v>48960</v>
      </c>
      <c r="F171" s="172">
        <v>38.945233265720098</v>
      </c>
      <c r="G171" s="173">
        <v>33655</v>
      </c>
      <c r="H171" s="172">
        <v>26.770870620053302</v>
      </c>
      <c r="I171" s="173">
        <v>2173</v>
      </c>
      <c r="J171" s="172">
        <v>1.72851290617667</v>
      </c>
      <c r="K171" s="173">
        <v>1534</v>
      </c>
      <c r="L171" s="683">
        <v>1.22022033965716</v>
      </c>
    </row>
    <row r="172" spans="1:12" ht="14.25" customHeight="1">
      <c r="A172" s="456" t="s">
        <v>78</v>
      </c>
      <c r="B172" s="631">
        <v>637630</v>
      </c>
      <c r="C172" s="177">
        <v>261124</v>
      </c>
      <c r="D172" s="251">
        <v>40.952276398538302</v>
      </c>
      <c r="E172" s="177">
        <v>124831</v>
      </c>
      <c r="F172" s="251">
        <v>19.577341091228501</v>
      </c>
      <c r="G172" s="177">
        <v>198364</v>
      </c>
      <c r="H172" s="251">
        <v>31.109577654752801</v>
      </c>
      <c r="I172" s="177">
        <v>33210</v>
      </c>
      <c r="J172" s="251">
        <v>5.2083496698712404</v>
      </c>
      <c r="K172" s="177">
        <v>20101</v>
      </c>
      <c r="L172" s="684">
        <v>3.15245518560921</v>
      </c>
    </row>
    <row r="173" spans="1:12" s="685" customFormat="1" ht="14.25" customHeight="1">
      <c r="A173" s="1001" t="s">
        <v>79</v>
      </c>
      <c r="B173" s="1001"/>
      <c r="C173" s="1001"/>
      <c r="D173" s="1001"/>
      <c r="E173" s="1001"/>
      <c r="F173" s="1001"/>
      <c r="G173" s="1001"/>
      <c r="H173" s="1001"/>
      <c r="I173" s="1001"/>
      <c r="J173" s="1001"/>
      <c r="K173" s="1001"/>
      <c r="L173" s="1001"/>
    </row>
    <row r="174" spans="1:12" s="685" customFormat="1" ht="22.5" customHeight="1">
      <c r="A174" s="960" t="s">
        <v>90</v>
      </c>
      <c r="B174" s="960"/>
      <c r="C174" s="960"/>
      <c r="D174" s="960"/>
      <c r="E174" s="960"/>
      <c r="F174" s="960"/>
      <c r="G174" s="960"/>
      <c r="H174" s="960"/>
      <c r="I174" s="960"/>
      <c r="J174" s="960"/>
      <c r="K174" s="960"/>
      <c r="L174" s="960"/>
    </row>
    <row r="176" spans="1:12" ht="24" customHeight="1">
      <c r="A176" s="956">
        <v>2019</v>
      </c>
      <c r="B176" s="956"/>
      <c r="C176" s="956"/>
      <c r="D176" s="956"/>
      <c r="E176" s="956"/>
      <c r="F176" s="956"/>
      <c r="G176" s="956"/>
      <c r="H176" s="956"/>
      <c r="I176" s="956"/>
      <c r="J176" s="956"/>
      <c r="K176" s="956"/>
      <c r="L176" s="956"/>
    </row>
    <row r="178" spans="1:12" ht="13.5" customHeight="1">
      <c r="A178" s="1087" t="s">
        <v>404</v>
      </c>
      <c r="B178" s="1087"/>
      <c r="C178" s="1087"/>
      <c r="D178" s="1087"/>
      <c r="E178" s="1087"/>
      <c r="F178" s="1087"/>
      <c r="G178" s="1087"/>
      <c r="H178" s="1087"/>
      <c r="I178" s="1087"/>
      <c r="J178" s="1087"/>
      <c r="K178" s="1087"/>
      <c r="L178" s="1087"/>
    </row>
    <row r="179" spans="1:12" ht="15" customHeight="1">
      <c r="A179" s="1088" t="s">
        <v>57</v>
      </c>
      <c r="B179" s="967" t="s">
        <v>58</v>
      </c>
      <c r="C179" s="968" t="s">
        <v>96</v>
      </c>
      <c r="D179" s="968"/>
      <c r="E179" s="968"/>
      <c r="F179" s="968"/>
      <c r="G179" s="968"/>
      <c r="H179" s="968"/>
      <c r="I179" s="968"/>
      <c r="J179" s="968"/>
      <c r="K179" s="968"/>
      <c r="L179" s="968"/>
    </row>
    <row r="180" spans="1:12" ht="33.75" customHeight="1">
      <c r="A180" s="1088"/>
      <c r="B180" s="967"/>
      <c r="C180" s="969" t="s">
        <v>394</v>
      </c>
      <c r="D180" s="969"/>
      <c r="E180" s="969" t="s">
        <v>395</v>
      </c>
      <c r="F180" s="969"/>
      <c r="G180" s="969" t="s">
        <v>396</v>
      </c>
      <c r="H180" s="969"/>
      <c r="I180" s="969" t="s">
        <v>397</v>
      </c>
      <c r="J180" s="969"/>
      <c r="K180" s="998" t="s">
        <v>398</v>
      </c>
      <c r="L180" s="998"/>
    </row>
    <row r="181" spans="1:12" ht="15.75" customHeight="1">
      <c r="A181" s="1088"/>
      <c r="B181" s="970" t="s">
        <v>59</v>
      </c>
      <c r="C181" s="970"/>
      <c r="D181" s="310" t="s">
        <v>99</v>
      </c>
      <c r="E181" s="143" t="s">
        <v>59</v>
      </c>
      <c r="F181" s="310" t="s">
        <v>99</v>
      </c>
      <c r="G181" s="143" t="s">
        <v>59</v>
      </c>
      <c r="H181" s="310" t="s">
        <v>99</v>
      </c>
      <c r="I181" s="308" t="s">
        <v>59</v>
      </c>
      <c r="J181" s="309" t="s">
        <v>99</v>
      </c>
      <c r="K181" s="308" t="s">
        <v>59</v>
      </c>
      <c r="L181" s="679" t="s">
        <v>99</v>
      </c>
    </row>
    <row r="182" spans="1:12" ht="14.25" customHeight="1">
      <c r="A182" s="429" t="s">
        <v>60</v>
      </c>
      <c r="B182" s="614">
        <v>92336</v>
      </c>
      <c r="C182" s="466">
        <v>45865</v>
      </c>
      <c r="D182" s="150">
        <v>49.671850632472697</v>
      </c>
      <c r="E182" s="466">
        <v>7825</v>
      </c>
      <c r="F182" s="150">
        <v>8.4744844914226292</v>
      </c>
      <c r="G182" s="466">
        <v>25701</v>
      </c>
      <c r="H182" s="150">
        <v>27.8342141743199</v>
      </c>
      <c r="I182" s="466">
        <v>7869</v>
      </c>
      <c r="J182" s="150">
        <v>8.5221365447929305</v>
      </c>
      <c r="K182" s="466">
        <v>5076</v>
      </c>
      <c r="L182" s="680">
        <v>5.4973141569918598</v>
      </c>
    </row>
    <row r="183" spans="1:12" ht="14.25" customHeight="1">
      <c r="A183" s="435" t="s">
        <v>61</v>
      </c>
      <c r="B183" s="618">
        <v>91903</v>
      </c>
      <c r="C183" s="157">
        <v>36213</v>
      </c>
      <c r="D183" s="156">
        <v>39.4035015179048</v>
      </c>
      <c r="E183" s="157">
        <v>15619</v>
      </c>
      <c r="F183" s="156">
        <v>16.9950926520353</v>
      </c>
      <c r="G183" s="157">
        <v>28317</v>
      </c>
      <c r="H183" s="156">
        <v>30.811834216510899</v>
      </c>
      <c r="I183" s="157">
        <v>6828</v>
      </c>
      <c r="J183" s="156">
        <v>7.4295724840320796</v>
      </c>
      <c r="K183" s="157">
        <v>4926</v>
      </c>
      <c r="L183" s="681">
        <v>5.3599991295169902</v>
      </c>
    </row>
    <row r="184" spans="1:12" ht="14.25" customHeight="1">
      <c r="A184" s="439" t="s">
        <v>62</v>
      </c>
      <c r="B184" s="621">
        <v>32558</v>
      </c>
      <c r="C184" s="151">
        <v>13806</v>
      </c>
      <c r="D184" s="161">
        <v>42.404324589962499</v>
      </c>
      <c r="E184" s="151">
        <v>6482</v>
      </c>
      <c r="F184" s="161">
        <v>19.9090853246514</v>
      </c>
      <c r="G184" s="151">
        <v>11199</v>
      </c>
      <c r="H184" s="161">
        <v>34.397075987468497</v>
      </c>
      <c r="I184" s="151">
        <v>657</v>
      </c>
      <c r="J184" s="161">
        <v>2.01793721973094</v>
      </c>
      <c r="K184" s="151">
        <v>414</v>
      </c>
      <c r="L184" s="152">
        <v>1.2715768781866199</v>
      </c>
    </row>
    <row r="185" spans="1:12" ht="14.25" customHeight="1">
      <c r="A185" s="435" t="s">
        <v>63</v>
      </c>
      <c r="B185" s="618">
        <v>17494</v>
      </c>
      <c r="C185" s="157">
        <v>3853</v>
      </c>
      <c r="D185" s="156">
        <v>22.024694180861999</v>
      </c>
      <c r="E185" s="157">
        <v>8373</v>
      </c>
      <c r="F185" s="156">
        <v>47.862124156853803</v>
      </c>
      <c r="G185" s="157">
        <v>4648</v>
      </c>
      <c r="H185" s="156">
        <v>26.5691094089402</v>
      </c>
      <c r="I185" s="157">
        <v>401</v>
      </c>
      <c r="J185" s="156">
        <v>2.2922144735337802</v>
      </c>
      <c r="K185" s="157">
        <v>219</v>
      </c>
      <c r="L185" s="681">
        <v>1.25185777981022</v>
      </c>
    </row>
    <row r="186" spans="1:12" ht="14.25" customHeight="1">
      <c r="A186" s="439" t="s">
        <v>64</v>
      </c>
      <c r="B186" s="621">
        <v>5314</v>
      </c>
      <c r="C186" s="151">
        <v>1418</v>
      </c>
      <c r="D186" s="161">
        <v>26.684230334964202</v>
      </c>
      <c r="E186" s="151">
        <v>2081</v>
      </c>
      <c r="F186" s="161">
        <v>39.160707564922802</v>
      </c>
      <c r="G186" s="151">
        <v>1520</v>
      </c>
      <c r="H186" s="161">
        <v>28.6036883703425</v>
      </c>
      <c r="I186" s="151">
        <v>225</v>
      </c>
      <c r="J186" s="161">
        <v>4.2340986074520099</v>
      </c>
      <c r="K186" s="151">
        <v>70</v>
      </c>
      <c r="L186" s="152">
        <v>1.3172751223184</v>
      </c>
    </row>
    <row r="187" spans="1:12" ht="14.25" customHeight="1">
      <c r="A187" s="435" t="s">
        <v>65</v>
      </c>
      <c r="B187" s="618">
        <v>16590</v>
      </c>
      <c r="C187" s="157">
        <v>6020</v>
      </c>
      <c r="D187" s="156">
        <v>36.286919831223599</v>
      </c>
      <c r="E187" s="157">
        <v>3545</v>
      </c>
      <c r="F187" s="156">
        <v>21.368294153104301</v>
      </c>
      <c r="G187" s="157">
        <v>5644</v>
      </c>
      <c r="H187" s="156">
        <v>34.020494273658798</v>
      </c>
      <c r="I187" s="157">
        <v>861</v>
      </c>
      <c r="J187" s="156">
        <v>5.18987341772152</v>
      </c>
      <c r="K187" s="157">
        <v>520</v>
      </c>
      <c r="L187" s="681">
        <v>3.1344183242917398</v>
      </c>
    </row>
    <row r="188" spans="1:12" ht="14.25" customHeight="1">
      <c r="A188" s="439" t="s">
        <v>66</v>
      </c>
      <c r="B188" s="621">
        <v>49481</v>
      </c>
      <c r="C188" s="151">
        <v>18904</v>
      </c>
      <c r="D188" s="161">
        <v>38.204563367757302</v>
      </c>
      <c r="E188" s="151">
        <v>7115</v>
      </c>
      <c r="F188" s="161">
        <v>14.3792566843839</v>
      </c>
      <c r="G188" s="151">
        <v>18509</v>
      </c>
      <c r="H188" s="161">
        <v>37.4062771568885</v>
      </c>
      <c r="I188" s="151">
        <v>3559</v>
      </c>
      <c r="J188" s="161">
        <v>7.1926598088154998</v>
      </c>
      <c r="K188" s="151">
        <v>1394</v>
      </c>
      <c r="L188" s="682">
        <v>2.8172429821547702</v>
      </c>
    </row>
    <row r="189" spans="1:12" ht="14.25" customHeight="1">
      <c r="A189" s="435" t="s">
        <v>67</v>
      </c>
      <c r="B189" s="618">
        <v>10852</v>
      </c>
      <c r="C189" s="157">
        <v>3854</v>
      </c>
      <c r="D189" s="156">
        <v>35.514190932547002</v>
      </c>
      <c r="E189" s="157">
        <v>3914</v>
      </c>
      <c r="F189" s="156">
        <v>36.067084408404</v>
      </c>
      <c r="G189" s="157">
        <v>2638</v>
      </c>
      <c r="H189" s="156">
        <v>24.308883155178801</v>
      </c>
      <c r="I189" s="157">
        <v>251</v>
      </c>
      <c r="J189" s="156">
        <v>2.3129377073350499</v>
      </c>
      <c r="K189" s="157">
        <v>195</v>
      </c>
      <c r="L189" s="681">
        <v>1.7969037965351999</v>
      </c>
    </row>
    <row r="190" spans="1:12" ht="14.25" customHeight="1">
      <c r="A190" s="439" t="s">
        <v>68</v>
      </c>
      <c r="B190" s="621">
        <v>55097</v>
      </c>
      <c r="C190" s="151">
        <v>16302</v>
      </c>
      <c r="D190" s="161">
        <v>29.587817848521698</v>
      </c>
      <c r="E190" s="151">
        <v>15224</v>
      </c>
      <c r="F190" s="161">
        <v>27.631268490117399</v>
      </c>
      <c r="G190" s="151">
        <v>20289</v>
      </c>
      <c r="H190" s="161">
        <v>36.824146505254397</v>
      </c>
      <c r="I190" s="151">
        <v>2011</v>
      </c>
      <c r="J190" s="161">
        <v>3.6499264932754998</v>
      </c>
      <c r="K190" s="151">
        <v>1271</v>
      </c>
      <c r="L190" s="682">
        <v>2.3068406628310099</v>
      </c>
    </row>
    <row r="191" spans="1:12" ht="14.25" customHeight="1">
      <c r="A191" s="435" t="s">
        <v>69</v>
      </c>
      <c r="B191" s="618">
        <v>119264</v>
      </c>
      <c r="C191" s="157">
        <v>63204</v>
      </c>
      <c r="D191" s="156">
        <v>52.995036222162597</v>
      </c>
      <c r="E191" s="157">
        <v>11650</v>
      </c>
      <c r="F191" s="156">
        <v>9.7682452374563997</v>
      </c>
      <c r="G191" s="157">
        <v>35652</v>
      </c>
      <c r="H191" s="156">
        <v>29.893345854574701</v>
      </c>
      <c r="I191" s="157">
        <v>5706</v>
      </c>
      <c r="J191" s="156">
        <v>4.78434397638852</v>
      </c>
      <c r="K191" s="157">
        <v>3052</v>
      </c>
      <c r="L191" s="681">
        <v>2.5590287094177602</v>
      </c>
    </row>
    <row r="192" spans="1:12" ht="14.25" customHeight="1">
      <c r="A192" s="439" t="s">
        <v>70</v>
      </c>
      <c r="B192" s="621">
        <v>31758</v>
      </c>
      <c r="C192" s="151">
        <v>14262</v>
      </c>
      <c r="D192" s="161">
        <v>44.908369544681698</v>
      </c>
      <c r="E192" s="151">
        <v>2383</v>
      </c>
      <c r="F192" s="161">
        <v>7.5036211348321702</v>
      </c>
      <c r="G192" s="151">
        <v>13488</v>
      </c>
      <c r="H192" s="161">
        <v>42.471188361987501</v>
      </c>
      <c r="I192" s="151">
        <v>1054</v>
      </c>
      <c r="J192" s="161">
        <v>3.3188487940046598</v>
      </c>
      <c r="K192" s="151">
        <v>571</v>
      </c>
      <c r="L192" s="682">
        <v>1.7979721644939901</v>
      </c>
    </row>
    <row r="193" spans="1:12" ht="14.25" customHeight="1">
      <c r="A193" s="435" t="s">
        <v>71</v>
      </c>
      <c r="B193" s="618">
        <v>6544</v>
      </c>
      <c r="C193" s="157">
        <v>3163</v>
      </c>
      <c r="D193" s="156">
        <v>48.334352078239597</v>
      </c>
      <c r="E193" s="157">
        <v>761</v>
      </c>
      <c r="F193" s="156">
        <v>11.6289731051345</v>
      </c>
      <c r="G193" s="157">
        <v>2251</v>
      </c>
      <c r="H193" s="156">
        <v>34.397921760391199</v>
      </c>
      <c r="I193" s="157">
        <v>175</v>
      </c>
      <c r="J193" s="156">
        <v>2.6742053789731099</v>
      </c>
      <c r="K193" s="157">
        <v>194</v>
      </c>
      <c r="L193" s="681">
        <v>2.9645476772616099</v>
      </c>
    </row>
    <row r="194" spans="1:12" ht="14.25" customHeight="1">
      <c r="A194" s="439" t="s">
        <v>72</v>
      </c>
      <c r="B194" s="621">
        <v>28820</v>
      </c>
      <c r="C194" s="151">
        <v>7098</v>
      </c>
      <c r="D194" s="161">
        <v>24.628730048577399</v>
      </c>
      <c r="E194" s="151">
        <v>14193</v>
      </c>
      <c r="F194" s="161">
        <v>49.247050659264403</v>
      </c>
      <c r="G194" s="151">
        <v>6905</v>
      </c>
      <c r="H194" s="161">
        <v>23.959056210964601</v>
      </c>
      <c r="I194" s="151">
        <v>374</v>
      </c>
      <c r="J194" s="161">
        <v>1.2977099236641201</v>
      </c>
      <c r="K194" s="151">
        <v>250</v>
      </c>
      <c r="L194" s="152">
        <v>0.86745315752949304</v>
      </c>
    </row>
    <row r="195" spans="1:12" ht="14.25" customHeight="1">
      <c r="A195" s="435" t="s">
        <v>73</v>
      </c>
      <c r="B195" s="618">
        <v>15985</v>
      </c>
      <c r="C195" s="157">
        <v>3781</v>
      </c>
      <c r="D195" s="156">
        <v>23.6</v>
      </c>
      <c r="E195" s="157">
        <v>6787</v>
      </c>
      <c r="F195" s="156">
        <v>42.458554895214299</v>
      </c>
      <c r="G195" s="157">
        <v>4951</v>
      </c>
      <c r="H195" s="156">
        <v>30.972786987801101</v>
      </c>
      <c r="I195" s="157">
        <v>303</v>
      </c>
      <c r="J195" s="156">
        <v>1.89552705661558</v>
      </c>
      <c r="K195" s="157">
        <v>163</v>
      </c>
      <c r="L195" s="681">
        <v>1.01970597435095</v>
      </c>
    </row>
    <row r="196" spans="1:12" ht="14.25" customHeight="1">
      <c r="A196" s="439" t="s">
        <v>74</v>
      </c>
      <c r="B196" s="621">
        <v>20289</v>
      </c>
      <c r="C196" s="151">
        <v>6587</v>
      </c>
      <c r="D196" s="161">
        <v>32.465868204445798</v>
      </c>
      <c r="E196" s="151">
        <v>5263</v>
      </c>
      <c r="F196" s="161">
        <v>25.9401646212233</v>
      </c>
      <c r="G196" s="151">
        <v>7089</v>
      </c>
      <c r="H196" s="161">
        <v>34.940115333431898</v>
      </c>
      <c r="I196" s="151">
        <v>848</v>
      </c>
      <c r="J196" s="161">
        <v>4.1796047119128596</v>
      </c>
      <c r="K196" s="151">
        <v>502</v>
      </c>
      <c r="L196" s="682">
        <v>2.4742471289861498</v>
      </c>
    </row>
    <row r="197" spans="1:12" ht="14.25" customHeight="1">
      <c r="A197" s="435" t="s">
        <v>75</v>
      </c>
      <c r="B197" s="618">
        <v>15415</v>
      </c>
      <c r="C197" s="157">
        <v>5844</v>
      </c>
      <c r="D197" s="156">
        <v>37.911125527084003</v>
      </c>
      <c r="E197" s="157">
        <v>6710</v>
      </c>
      <c r="F197" s="156">
        <v>43.529030165423301</v>
      </c>
      <c r="G197" s="157">
        <v>2585</v>
      </c>
      <c r="H197" s="156">
        <v>16.769380473564699</v>
      </c>
      <c r="I197" s="157">
        <v>169</v>
      </c>
      <c r="J197" s="156">
        <v>1.0963347388906901</v>
      </c>
      <c r="K197" s="157">
        <v>107</v>
      </c>
      <c r="L197" s="158">
        <v>0.69412909503730102</v>
      </c>
    </row>
    <row r="198" spans="1:12" ht="14.25" customHeight="1">
      <c r="A198" s="448" t="s">
        <v>76</v>
      </c>
      <c r="B198" s="625">
        <v>488576</v>
      </c>
      <c r="C198" s="165">
        <v>211938</v>
      </c>
      <c r="D198" s="166">
        <v>43.378716924286103</v>
      </c>
      <c r="E198" s="167">
        <v>71466</v>
      </c>
      <c r="F198" s="166">
        <v>14.6274069950223</v>
      </c>
      <c r="G198" s="167">
        <v>158460</v>
      </c>
      <c r="H198" s="166">
        <v>32.433029866387201</v>
      </c>
      <c r="I198" s="167">
        <v>29136</v>
      </c>
      <c r="J198" s="166">
        <v>5.9634529735394297</v>
      </c>
      <c r="K198" s="167">
        <v>17576</v>
      </c>
      <c r="L198" s="168">
        <v>3.5973932407650002</v>
      </c>
    </row>
    <row r="199" spans="1:12" ht="14.25" customHeight="1">
      <c r="A199" s="452" t="s">
        <v>77</v>
      </c>
      <c r="B199" s="628">
        <v>121124</v>
      </c>
      <c r="C199" s="173">
        <v>38236</v>
      </c>
      <c r="D199" s="172">
        <v>31.567649681318301</v>
      </c>
      <c r="E199" s="173">
        <v>46459</v>
      </c>
      <c r="F199" s="172">
        <v>38.356560219279402</v>
      </c>
      <c r="G199" s="173">
        <v>32926</v>
      </c>
      <c r="H199" s="172">
        <v>27.183712559030401</v>
      </c>
      <c r="I199" s="173">
        <v>2155</v>
      </c>
      <c r="J199" s="172">
        <v>1.7791684554671201</v>
      </c>
      <c r="K199" s="173">
        <v>1348</v>
      </c>
      <c r="L199" s="683">
        <v>1.1129090849047301</v>
      </c>
    </row>
    <row r="200" spans="1:12" ht="14.25" customHeight="1">
      <c r="A200" s="456" t="s">
        <v>78</v>
      </c>
      <c r="B200" s="631">
        <v>609700</v>
      </c>
      <c r="C200" s="177">
        <v>250174</v>
      </c>
      <c r="D200" s="251">
        <v>41.032310972609501</v>
      </c>
      <c r="E200" s="177">
        <v>117925</v>
      </c>
      <c r="F200" s="251">
        <v>19.341479416106299</v>
      </c>
      <c r="G200" s="177">
        <v>191386</v>
      </c>
      <c r="H200" s="251">
        <v>31.390191897654599</v>
      </c>
      <c r="I200" s="177">
        <v>31291</v>
      </c>
      <c r="J200" s="251">
        <v>5.1321961620469096</v>
      </c>
      <c r="K200" s="177">
        <v>18924</v>
      </c>
      <c r="L200" s="684">
        <v>3.1038215515827501</v>
      </c>
    </row>
    <row r="201" spans="1:12" ht="14.25" customHeight="1">
      <c r="A201" s="1086" t="s">
        <v>405</v>
      </c>
      <c r="B201" s="1086"/>
      <c r="C201" s="1086"/>
      <c r="D201" s="1086"/>
      <c r="E201" s="1086"/>
      <c r="F201" s="1086"/>
      <c r="G201" s="1086"/>
      <c r="H201" s="1086"/>
      <c r="I201" s="1086"/>
      <c r="J201" s="1086"/>
      <c r="K201" s="1086"/>
      <c r="L201" s="1086"/>
    </row>
    <row r="202" spans="1:12" ht="22.5" customHeight="1">
      <c r="A202" s="960" t="s">
        <v>92</v>
      </c>
      <c r="B202" s="960"/>
      <c r="C202" s="960"/>
      <c r="D202" s="960"/>
      <c r="E202" s="960"/>
      <c r="F202" s="960"/>
      <c r="G202" s="960"/>
      <c r="H202" s="960"/>
      <c r="I202" s="960"/>
      <c r="J202" s="960"/>
      <c r="K202" s="960"/>
      <c r="L202" s="960"/>
    </row>
    <row r="204" spans="1:12" ht="24" customHeight="1">
      <c r="A204" s="956">
        <v>2018</v>
      </c>
      <c r="B204" s="956"/>
      <c r="C204" s="956"/>
      <c r="D204" s="956"/>
      <c r="E204" s="956"/>
      <c r="F204" s="956"/>
      <c r="G204" s="956"/>
      <c r="H204" s="956"/>
      <c r="I204" s="956"/>
      <c r="J204" s="956"/>
      <c r="K204" s="956"/>
      <c r="L204" s="956"/>
    </row>
    <row r="206" spans="1:12" ht="15" customHeight="1">
      <c r="A206" s="1087" t="s">
        <v>406</v>
      </c>
      <c r="B206" s="1087"/>
      <c r="C206" s="1087"/>
      <c r="D206" s="1087"/>
      <c r="E206" s="1087"/>
      <c r="F206" s="1087"/>
      <c r="G206" s="1087"/>
      <c r="H206" s="1087"/>
      <c r="I206" s="1087"/>
      <c r="J206" s="1087"/>
      <c r="K206" s="1087"/>
      <c r="L206" s="1087"/>
    </row>
    <row r="207" spans="1:12" ht="15" customHeight="1">
      <c r="A207" s="1088" t="s">
        <v>57</v>
      </c>
      <c r="B207" s="967" t="s">
        <v>58</v>
      </c>
      <c r="C207" s="968" t="s">
        <v>96</v>
      </c>
      <c r="D207" s="968"/>
      <c r="E207" s="968"/>
      <c r="F207" s="968"/>
      <c r="G207" s="968"/>
      <c r="H207" s="968"/>
      <c r="I207" s="968"/>
      <c r="J207" s="968"/>
      <c r="K207" s="968"/>
      <c r="L207" s="968"/>
    </row>
    <row r="208" spans="1:12" ht="33.75" customHeight="1">
      <c r="A208" s="1088"/>
      <c r="B208" s="967"/>
      <c r="C208" s="969" t="s">
        <v>394</v>
      </c>
      <c r="D208" s="969"/>
      <c r="E208" s="969" t="s">
        <v>395</v>
      </c>
      <c r="F208" s="969"/>
      <c r="G208" s="969" t="s">
        <v>396</v>
      </c>
      <c r="H208" s="969"/>
      <c r="I208" s="969" t="s">
        <v>397</v>
      </c>
      <c r="J208" s="969"/>
      <c r="K208" s="998" t="s">
        <v>398</v>
      </c>
      <c r="L208" s="998"/>
    </row>
    <row r="209" spans="1:12" ht="15.75" customHeight="1">
      <c r="A209" s="1088"/>
      <c r="B209" s="970" t="s">
        <v>59</v>
      </c>
      <c r="C209" s="970"/>
      <c r="D209" s="310" t="s">
        <v>99</v>
      </c>
      <c r="E209" s="143" t="s">
        <v>59</v>
      </c>
      <c r="F209" s="310" t="s">
        <v>99</v>
      </c>
      <c r="G209" s="143" t="s">
        <v>59</v>
      </c>
      <c r="H209" s="310" t="s">
        <v>99</v>
      </c>
      <c r="I209" s="308" t="s">
        <v>59</v>
      </c>
      <c r="J209" s="309" t="s">
        <v>99</v>
      </c>
      <c r="K209" s="308" t="s">
        <v>59</v>
      </c>
      <c r="L209" s="679" t="s">
        <v>99</v>
      </c>
    </row>
    <row r="210" spans="1:12" ht="14.25" customHeight="1">
      <c r="A210" s="429" t="s">
        <v>60</v>
      </c>
      <c r="B210" s="614">
        <v>89453</v>
      </c>
      <c r="C210" s="466">
        <v>44080</v>
      </c>
      <c r="D210" s="686">
        <v>49.277274099247698</v>
      </c>
      <c r="E210" s="466">
        <v>7490</v>
      </c>
      <c r="F210" s="686">
        <v>8.3731121370999304</v>
      </c>
      <c r="G210" s="466">
        <v>25384</v>
      </c>
      <c r="H210" s="686">
        <v>28.376913015773599</v>
      </c>
      <c r="I210" s="466">
        <v>7585</v>
      </c>
      <c r="J210" s="686">
        <v>8.4793131588655495</v>
      </c>
      <c r="K210" s="466">
        <v>4914</v>
      </c>
      <c r="L210" s="687">
        <v>5.4933875890132198</v>
      </c>
    </row>
    <row r="211" spans="1:12" ht="14.25" customHeight="1">
      <c r="A211" s="435" t="s">
        <v>61</v>
      </c>
      <c r="B211" s="618">
        <v>87737</v>
      </c>
      <c r="C211" s="157">
        <v>34951</v>
      </c>
      <c r="D211" s="688">
        <v>39.836101074803103</v>
      </c>
      <c r="E211" s="157">
        <v>14439</v>
      </c>
      <c r="F211" s="688">
        <v>16.457138949360001</v>
      </c>
      <c r="G211" s="157">
        <v>27053</v>
      </c>
      <c r="H211" s="688">
        <v>30.834197658912402</v>
      </c>
      <c r="I211" s="157">
        <v>6547</v>
      </c>
      <c r="J211" s="688">
        <v>7.4620741534358404</v>
      </c>
      <c r="K211" s="157">
        <v>4747</v>
      </c>
      <c r="L211" s="689">
        <v>5.4104881634886102</v>
      </c>
    </row>
    <row r="212" spans="1:12" ht="14.25" customHeight="1">
      <c r="A212" s="439" t="s">
        <v>62</v>
      </c>
      <c r="B212" s="621">
        <v>30545</v>
      </c>
      <c r="C212" s="151">
        <v>13470</v>
      </c>
      <c r="D212" s="690">
        <v>44.098870518906502</v>
      </c>
      <c r="E212" s="151">
        <v>6029</v>
      </c>
      <c r="F212" s="690">
        <v>19.738091340644999</v>
      </c>
      <c r="G212" s="151">
        <v>9999</v>
      </c>
      <c r="H212" s="690">
        <v>32.735308561139298</v>
      </c>
      <c r="I212" s="151">
        <v>649</v>
      </c>
      <c r="J212" s="690">
        <v>2.12473399901784</v>
      </c>
      <c r="K212" s="151">
        <v>398</v>
      </c>
      <c r="L212" s="691">
        <v>1.30299558029137</v>
      </c>
    </row>
    <row r="213" spans="1:12" ht="14.25" customHeight="1">
      <c r="A213" s="435" t="s">
        <v>63</v>
      </c>
      <c r="B213" s="618">
        <v>16761</v>
      </c>
      <c r="C213" s="157">
        <v>3695</v>
      </c>
      <c r="D213" s="688">
        <v>22.045224031979</v>
      </c>
      <c r="E213" s="157">
        <v>7981</v>
      </c>
      <c r="F213" s="688">
        <v>47.6164906628483</v>
      </c>
      <c r="G213" s="157">
        <v>4510</v>
      </c>
      <c r="H213" s="688">
        <v>26.907702404391198</v>
      </c>
      <c r="I213" s="157">
        <v>358</v>
      </c>
      <c r="J213" s="688">
        <v>2.1359107451822701</v>
      </c>
      <c r="K213" s="157">
        <v>217</v>
      </c>
      <c r="L213" s="689">
        <v>1.2946721555993099</v>
      </c>
    </row>
    <row r="214" spans="1:12" ht="14.25" customHeight="1">
      <c r="A214" s="439" t="s">
        <v>64</v>
      </c>
      <c r="B214" s="621">
        <v>4757</v>
      </c>
      <c r="C214" s="151">
        <v>1281</v>
      </c>
      <c r="D214" s="690">
        <v>26.928736598696702</v>
      </c>
      <c r="E214" s="151">
        <v>1865</v>
      </c>
      <c r="F214" s="690">
        <v>39.205381542989301</v>
      </c>
      <c r="G214" s="151">
        <v>1318</v>
      </c>
      <c r="H214" s="690">
        <v>27.7065377338659</v>
      </c>
      <c r="I214" s="151">
        <v>226</v>
      </c>
      <c r="J214" s="690">
        <v>4.7508934202228303</v>
      </c>
      <c r="K214" s="151">
        <v>67</v>
      </c>
      <c r="L214" s="691">
        <v>1.40845070422535</v>
      </c>
    </row>
    <row r="215" spans="1:12" ht="14.25" customHeight="1">
      <c r="A215" s="435" t="s">
        <v>65</v>
      </c>
      <c r="B215" s="618">
        <v>15217</v>
      </c>
      <c r="C215" s="157">
        <v>5633</v>
      </c>
      <c r="D215" s="688">
        <v>37.017809029375002</v>
      </c>
      <c r="E215" s="157">
        <v>3181</v>
      </c>
      <c r="F215" s="688">
        <v>20.904251823618299</v>
      </c>
      <c r="G215" s="157">
        <v>5121</v>
      </c>
      <c r="H215" s="688">
        <v>33.653151081027801</v>
      </c>
      <c r="I215" s="157">
        <v>766</v>
      </c>
      <c r="J215" s="688">
        <v>5.0338437274101304</v>
      </c>
      <c r="K215" s="157">
        <v>516</v>
      </c>
      <c r="L215" s="689">
        <v>3.3909443385687101</v>
      </c>
    </row>
    <row r="216" spans="1:12" ht="14.25" customHeight="1">
      <c r="A216" s="439" t="s">
        <v>66</v>
      </c>
      <c r="B216" s="621">
        <v>47577</v>
      </c>
      <c r="C216" s="151">
        <v>18103</v>
      </c>
      <c r="D216" s="690">
        <v>38.049898059987001</v>
      </c>
      <c r="E216" s="151">
        <v>6685</v>
      </c>
      <c r="F216" s="690">
        <v>14.0509069508376</v>
      </c>
      <c r="G216" s="151">
        <v>18049</v>
      </c>
      <c r="H216" s="690">
        <v>37.936397839292098</v>
      </c>
      <c r="I216" s="151">
        <v>3407</v>
      </c>
      <c r="J216" s="690">
        <v>7.1610231834710101</v>
      </c>
      <c r="K216" s="151">
        <v>1333</v>
      </c>
      <c r="L216" s="692">
        <v>2.8017739664123398</v>
      </c>
    </row>
    <row r="217" spans="1:12" ht="14.25" customHeight="1">
      <c r="A217" s="435" t="s">
        <v>67</v>
      </c>
      <c r="B217" s="618">
        <v>10582</v>
      </c>
      <c r="C217" s="157">
        <v>3798</v>
      </c>
      <c r="D217" s="688">
        <v>35.891135891135903</v>
      </c>
      <c r="E217" s="157">
        <v>3810</v>
      </c>
      <c r="F217" s="688">
        <v>36.004536004536</v>
      </c>
      <c r="G217" s="157">
        <v>2575</v>
      </c>
      <c r="H217" s="688">
        <v>24.333774333774301</v>
      </c>
      <c r="I217" s="157">
        <v>228</v>
      </c>
      <c r="J217" s="688">
        <v>2.1546021546021499</v>
      </c>
      <c r="K217" s="157">
        <v>171</v>
      </c>
      <c r="L217" s="689">
        <v>1.6159516159516201</v>
      </c>
    </row>
    <row r="218" spans="1:12" ht="14.25" customHeight="1">
      <c r="A218" s="439" t="s">
        <v>68</v>
      </c>
      <c r="B218" s="621">
        <v>52425</v>
      </c>
      <c r="C218" s="151">
        <v>15033</v>
      </c>
      <c r="D218" s="690">
        <v>28.675250357653798</v>
      </c>
      <c r="E218" s="151">
        <v>14207</v>
      </c>
      <c r="F218" s="690">
        <v>27.099666189794899</v>
      </c>
      <c r="G218" s="151">
        <v>19979</v>
      </c>
      <c r="H218" s="690">
        <v>38.109680495946598</v>
      </c>
      <c r="I218" s="151">
        <v>1952</v>
      </c>
      <c r="J218" s="690">
        <v>3.7234144015259898</v>
      </c>
      <c r="K218" s="151">
        <v>1254</v>
      </c>
      <c r="L218" s="692">
        <v>2.3919885550786799</v>
      </c>
    </row>
    <row r="219" spans="1:12" ht="14.25" customHeight="1">
      <c r="A219" s="435" t="s">
        <v>69</v>
      </c>
      <c r="B219" s="618">
        <v>114224</v>
      </c>
      <c r="C219" s="157">
        <v>60779</v>
      </c>
      <c r="D219" s="688">
        <v>53.210358593640599</v>
      </c>
      <c r="E219" s="157">
        <v>10985</v>
      </c>
      <c r="F219" s="688">
        <v>9.6170682168370902</v>
      </c>
      <c r="G219" s="157">
        <v>34261</v>
      </c>
      <c r="H219" s="688">
        <v>29.994572068917201</v>
      </c>
      <c r="I219" s="157">
        <v>5400</v>
      </c>
      <c r="J219" s="688">
        <v>4.7275528785544196</v>
      </c>
      <c r="K219" s="157">
        <v>2799</v>
      </c>
      <c r="L219" s="689">
        <v>2.4504482420507099</v>
      </c>
    </row>
    <row r="220" spans="1:12" ht="14.25" customHeight="1">
      <c r="A220" s="439" t="s">
        <v>70</v>
      </c>
      <c r="B220" s="621">
        <v>30674</v>
      </c>
      <c r="C220" s="151">
        <v>13989</v>
      </c>
      <c r="D220" s="690">
        <v>45.605398709004398</v>
      </c>
      <c r="E220" s="151">
        <v>2265</v>
      </c>
      <c r="F220" s="690">
        <v>7.3841038012649101</v>
      </c>
      <c r="G220" s="151">
        <v>12993</v>
      </c>
      <c r="H220" s="690">
        <v>42.358349090434899</v>
      </c>
      <c r="I220" s="151">
        <v>920</v>
      </c>
      <c r="J220" s="690">
        <v>2.9992827802047302</v>
      </c>
      <c r="K220" s="151">
        <v>507</v>
      </c>
      <c r="L220" s="692">
        <v>1.65286561909109</v>
      </c>
    </row>
    <row r="221" spans="1:12" ht="14.25" customHeight="1">
      <c r="A221" s="435" t="s">
        <v>71</v>
      </c>
      <c r="B221" s="618">
        <v>6396</v>
      </c>
      <c r="C221" s="157">
        <v>3091</v>
      </c>
      <c r="D221" s="688">
        <v>48.327079424640402</v>
      </c>
      <c r="E221" s="157">
        <v>695</v>
      </c>
      <c r="F221" s="688">
        <v>10.866166353971201</v>
      </c>
      <c r="G221" s="157">
        <v>2239</v>
      </c>
      <c r="H221" s="688">
        <v>35.006253908692898</v>
      </c>
      <c r="I221" s="157">
        <v>189</v>
      </c>
      <c r="J221" s="688">
        <v>2.9549718574108801</v>
      </c>
      <c r="K221" s="157">
        <v>182</v>
      </c>
      <c r="L221" s="689">
        <v>2.8455284552845499</v>
      </c>
    </row>
    <row r="222" spans="1:12" ht="14.25" customHeight="1">
      <c r="A222" s="439" t="s">
        <v>72</v>
      </c>
      <c r="B222" s="621">
        <v>27455</v>
      </c>
      <c r="C222" s="151">
        <v>6744</v>
      </c>
      <c r="D222" s="690">
        <v>24.563831724640298</v>
      </c>
      <c r="E222" s="151">
        <v>13348</v>
      </c>
      <c r="F222" s="690">
        <v>48.617738116918602</v>
      </c>
      <c r="G222" s="151">
        <v>6725</v>
      </c>
      <c r="H222" s="690">
        <v>24.494627572391199</v>
      </c>
      <c r="I222" s="151">
        <v>390</v>
      </c>
      <c r="J222" s="690">
        <v>1.42050628300856</v>
      </c>
      <c r="K222" s="151">
        <v>248</v>
      </c>
      <c r="L222" s="691">
        <v>0.90329630304134101</v>
      </c>
    </row>
    <row r="223" spans="1:12" ht="14.25" customHeight="1">
      <c r="A223" s="435" t="s">
        <v>73</v>
      </c>
      <c r="B223" s="618">
        <v>15665</v>
      </c>
      <c r="C223" s="157">
        <v>3810</v>
      </c>
      <c r="D223" s="688">
        <v>24.321736354931399</v>
      </c>
      <c r="E223" s="157">
        <v>6663</v>
      </c>
      <c r="F223" s="688">
        <v>42.534312160868197</v>
      </c>
      <c r="G223" s="157">
        <v>4685</v>
      </c>
      <c r="H223" s="688">
        <v>29.907436961378899</v>
      </c>
      <c r="I223" s="157">
        <v>334</v>
      </c>
      <c r="J223" s="688">
        <v>2.1321417172039601</v>
      </c>
      <c r="K223" s="157">
        <v>173</v>
      </c>
      <c r="L223" s="689">
        <v>1.1043728056176201</v>
      </c>
    </row>
    <row r="224" spans="1:12" ht="14.25" customHeight="1">
      <c r="A224" s="439" t="s">
        <v>74</v>
      </c>
      <c r="B224" s="621">
        <v>19310</v>
      </c>
      <c r="C224" s="151">
        <v>6253</v>
      </c>
      <c r="D224" s="690">
        <v>32.382185396167799</v>
      </c>
      <c r="E224" s="151">
        <v>4976</v>
      </c>
      <c r="F224" s="690">
        <v>25.769031589849799</v>
      </c>
      <c r="G224" s="151">
        <v>6757</v>
      </c>
      <c r="H224" s="690">
        <v>34.992232004142899</v>
      </c>
      <c r="I224" s="151">
        <v>848</v>
      </c>
      <c r="J224" s="690">
        <v>4.3915069911962696</v>
      </c>
      <c r="K224" s="151">
        <v>476</v>
      </c>
      <c r="L224" s="692">
        <v>2.4650440186431899</v>
      </c>
    </row>
    <row r="225" spans="1:12" ht="14.25" customHeight="1">
      <c r="A225" s="435" t="s">
        <v>75</v>
      </c>
      <c r="B225" s="618">
        <v>15199</v>
      </c>
      <c r="C225" s="157">
        <v>5774</v>
      </c>
      <c r="D225" s="688">
        <v>37.989341404039699</v>
      </c>
      <c r="E225" s="157">
        <v>6524</v>
      </c>
      <c r="F225" s="688">
        <v>42.923876570826998</v>
      </c>
      <c r="G225" s="157">
        <v>2603</v>
      </c>
      <c r="H225" s="688">
        <v>17.126126718863102</v>
      </c>
      <c r="I225" s="157">
        <v>172</v>
      </c>
      <c r="J225" s="688">
        <v>1.13165339824988</v>
      </c>
      <c r="K225" s="157">
        <v>126</v>
      </c>
      <c r="L225" s="693">
        <v>0.82900190802026497</v>
      </c>
    </row>
    <row r="226" spans="1:12" ht="14.25" customHeight="1">
      <c r="A226" s="448" t="s">
        <v>76</v>
      </c>
      <c r="B226" s="625">
        <v>467770</v>
      </c>
      <c r="C226" s="167">
        <v>203193</v>
      </c>
      <c r="D226" s="694">
        <v>43.438655749620501</v>
      </c>
      <c r="E226" s="167">
        <v>66788</v>
      </c>
      <c r="F226" s="694">
        <v>14.2779571156765</v>
      </c>
      <c r="G226" s="167">
        <v>153154</v>
      </c>
      <c r="H226" s="694">
        <v>32.741304487248001</v>
      </c>
      <c r="I226" s="167">
        <v>27840</v>
      </c>
      <c r="J226" s="694">
        <v>5.9516429014259202</v>
      </c>
      <c r="K226" s="167">
        <v>16795</v>
      </c>
      <c r="L226" s="695">
        <v>3.59043974602903</v>
      </c>
    </row>
    <row r="227" spans="1:12" ht="14.25" customHeight="1">
      <c r="A227" s="452" t="s">
        <v>77</v>
      </c>
      <c r="B227" s="628">
        <v>116207</v>
      </c>
      <c r="C227" s="171">
        <v>37291</v>
      </c>
      <c r="D227" s="696">
        <v>32.090149474644399</v>
      </c>
      <c r="E227" s="173">
        <v>44355</v>
      </c>
      <c r="F227" s="696">
        <v>38.168957119622704</v>
      </c>
      <c r="G227" s="173">
        <v>31097</v>
      </c>
      <c r="H227" s="696">
        <v>26.760005851626801</v>
      </c>
      <c r="I227" s="173">
        <v>2131</v>
      </c>
      <c r="J227" s="696">
        <v>1.8337965871247</v>
      </c>
      <c r="K227" s="173">
        <v>1333</v>
      </c>
      <c r="L227" s="697">
        <v>1.1470909669813401</v>
      </c>
    </row>
    <row r="228" spans="1:12" ht="14.25" customHeight="1">
      <c r="A228" s="456" t="s">
        <v>78</v>
      </c>
      <c r="B228" s="631">
        <v>583977</v>
      </c>
      <c r="C228" s="177">
        <v>240484</v>
      </c>
      <c r="D228" s="698">
        <v>41.180388953674502</v>
      </c>
      <c r="E228" s="177">
        <v>111143</v>
      </c>
      <c r="F228" s="698">
        <v>19.032085167737801</v>
      </c>
      <c r="G228" s="177">
        <v>184251</v>
      </c>
      <c r="H228" s="698">
        <v>31.5510713606872</v>
      </c>
      <c r="I228" s="177">
        <v>29971</v>
      </c>
      <c r="J228" s="698">
        <v>5.1322226731532199</v>
      </c>
      <c r="K228" s="177">
        <v>18128</v>
      </c>
      <c r="L228" s="699">
        <v>3.1042318447473098</v>
      </c>
    </row>
    <row r="229" spans="1:12" ht="14.25" customHeight="1">
      <c r="A229" s="1001" t="s">
        <v>160</v>
      </c>
      <c r="B229" s="1001"/>
      <c r="C229" s="1001"/>
      <c r="D229" s="1001"/>
      <c r="E229" s="1001"/>
      <c r="F229" s="1001"/>
      <c r="G229" s="1001"/>
      <c r="H229" s="1001"/>
      <c r="I229" s="1001"/>
      <c r="J229" s="1001"/>
      <c r="K229" s="1001"/>
      <c r="L229" s="1001"/>
    </row>
    <row r="230" spans="1:12" ht="22.5" customHeight="1">
      <c r="A230" s="960" t="s">
        <v>94</v>
      </c>
      <c r="B230" s="960"/>
      <c r="C230" s="960"/>
      <c r="D230" s="960"/>
      <c r="E230" s="960"/>
      <c r="F230" s="960"/>
      <c r="G230" s="960"/>
      <c r="H230" s="960"/>
      <c r="I230" s="960"/>
      <c r="J230" s="960"/>
      <c r="K230" s="960"/>
      <c r="L230" s="960"/>
    </row>
  </sheetData>
  <mergeCells count="109">
    <mergeCell ref="A3:L3"/>
    <mergeCell ref="A5:L5"/>
    <mergeCell ref="A6:A8"/>
    <mergeCell ref="B6:B7"/>
    <mergeCell ref="C6:L6"/>
    <mergeCell ref="C7:D7"/>
    <mergeCell ref="E7:F7"/>
    <mergeCell ref="G7:H7"/>
    <mergeCell ref="I7:J7"/>
    <mergeCell ref="K7:L7"/>
    <mergeCell ref="B8:C8"/>
    <mergeCell ref="A28:L28"/>
    <mergeCell ref="A29:L29"/>
    <mergeCell ref="A30:L30"/>
    <mergeCell ref="A32:L32"/>
    <mergeCell ref="A34:L34"/>
    <mergeCell ref="A35:A37"/>
    <mergeCell ref="B35:B36"/>
    <mergeCell ref="C35:L35"/>
    <mergeCell ref="C36:D36"/>
    <mergeCell ref="E36:F36"/>
    <mergeCell ref="G36:H36"/>
    <mergeCell ref="I36:J36"/>
    <mergeCell ref="K36:L36"/>
    <mergeCell ref="B37:C37"/>
    <mergeCell ref="A57:L57"/>
    <mergeCell ref="A58:L58"/>
    <mergeCell ref="A59:L59"/>
    <mergeCell ref="A61:L61"/>
    <mergeCell ref="A63:L63"/>
    <mergeCell ref="A64:A66"/>
    <mergeCell ref="B64:B65"/>
    <mergeCell ref="C64:L64"/>
    <mergeCell ref="C65:D65"/>
    <mergeCell ref="E65:F65"/>
    <mergeCell ref="G65:H65"/>
    <mergeCell ref="I65:J65"/>
    <mergeCell ref="K65:L65"/>
    <mergeCell ref="B66:C66"/>
    <mergeCell ref="A86:L86"/>
    <mergeCell ref="A87:L87"/>
    <mergeCell ref="A88:L88"/>
    <mergeCell ref="A90:L90"/>
    <mergeCell ref="A92:L92"/>
    <mergeCell ref="A93:A95"/>
    <mergeCell ref="B93:B94"/>
    <mergeCell ref="C93:L93"/>
    <mergeCell ref="C94:D94"/>
    <mergeCell ref="E94:F94"/>
    <mergeCell ref="G94:H94"/>
    <mergeCell ref="I94:J94"/>
    <mergeCell ref="K94:L94"/>
    <mergeCell ref="B95:C95"/>
    <mergeCell ref="A115:L115"/>
    <mergeCell ref="A116:L116"/>
    <mergeCell ref="A117:L117"/>
    <mergeCell ref="A119:L119"/>
    <mergeCell ref="A121:L121"/>
    <mergeCell ref="A122:A124"/>
    <mergeCell ref="B122:B123"/>
    <mergeCell ref="C122:L122"/>
    <mergeCell ref="C123:D123"/>
    <mergeCell ref="E123:F123"/>
    <mergeCell ref="G123:H123"/>
    <mergeCell ref="I123:J123"/>
    <mergeCell ref="K123:L123"/>
    <mergeCell ref="B124:C124"/>
    <mergeCell ref="A144:L144"/>
    <mergeCell ref="A145:L145"/>
    <mergeCell ref="A146:L146"/>
    <mergeCell ref="A148:L148"/>
    <mergeCell ref="A150:L150"/>
    <mergeCell ref="A151:A153"/>
    <mergeCell ref="B151:B152"/>
    <mergeCell ref="C151:L151"/>
    <mergeCell ref="C152:D152"/>
    <mergeCell ref="E152:F152"/>
    <mergeCell ref="G152:H152"/>
    <mergeCell ref="I152:J152"/>
    <mergeCell ref="K152:L152"/>
    <mergeCell ref="B153:C153"/>
    <mergeCell ref="A173:L173"/>
    <mergeCell ref="A174:L174"/>
    <mergeCell ref="A176:L176"/>
    <mergeCell ref="A178:L178"/>
    <mergeCell ref="A179:A181"/>
    <mergeCell ref="B179:B180"/>
    <mergeCell ref="C179:L179"/>
    <mergeCell ref="C180:D180"/>
    <mergeCell ref="E180:F180"/>
    <mergeCell ref="G180:H180"/>
    <mergeCell ref="I180:J180"/>
    <mergeCell ref="K180:L180"/>
    <mergeCell ref="B181:C181"/>
    <mergeCell ref="A229:L229"/>
    <mergeCell ref="A230:L230"/>
    <mergeCell ref="A201:L201"/>
    <mergeCell ref="A202:L202"/>
    <mergeCell ref="A204:L204"/>
    <mergeCell ref="A206:L206"/>
    <mergeCell ref="A207:A209"/>
    <mergeCell ref="B207:B208"/>
    <mergeCell ref="C207:L207"/>
    <mergeCell ref="C208:D208"/>
    <mergeCell ref="E208:F208"/>
    <mergeCell ref="G208:H208"/>
    <mergeCell ref="I208:J208"/>
    <mergeCell ref="K208:L208"/>
    <mergeCell ref="B209:C209"/>
  </mergeCells>
  <hyperlinks>
    <hyperlink ref="A1" location="Inhalt!A9" display="Zurück zum Inhalt" xr:uid="{00000000-0004-0000-1100-000000000000}"/>
  </hyperlinks>
  <pageMargins left="0.7" right="0.7" top="0.78749999999999998" bottom="0.78749999999999998"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38"/>
  <sheetViews>
    <sheetView showGridLines="0" zoomScale="80" zoomScaleNormal="80" workbookViewId="0"/>
  </sheetViews>
  <sheetFormatPr baseColWidth="10" defaultColWidth="11.5" defaultRowHeight="15" customHeight="1"/>
  <cols>
    <col min="1" max="1" width="23.5" style="700" customWidth="1"/>
    <col min="2" max="6" width="11.08203125" style="700" customWidth="1"/>
    <col min="7" max="16384" width="11.5" style="700"/>
  </cols>
  <sheetData>
    <row r="1" spans="1:9" ht="14.25" customHeight="1">
      <c r="A1" s="107" t="s">
        <v>55</v>
      </c>
      <c r="D1" s="701"/>
      <c r="F1" s="701"/>
    </row>
    <row r="2" spans="1:9" ht="14.25" customHeight="1">
      <c r="A2" s="108"/>
      <c r="D2" s="701"/>
      <c r="F2" s="701"/>
    </row>
    <row r="3" spans="1:9" customFormat="1" ht="23.5">
      <c r="A3" s="1098">
        <v>2025</v>
      </c>
      <c r="B3" s="1098"/>
      <c r="C3" s="1098"/>
      <c r="D3" s="1098"/>
      <c r="E3" s="1098"/>
      <c r="F3" s="1098"/>
      <c r="G3" s="702"/>
      <c r="H3" s="702"/>
      <c r="I3" s="702"/>
    </row>
    <row r="4" spans="1:9" customFormat="1" ht="14.5">
      <c r="A4" s="141"/>
      <c r="B4" s="702"/>
      <c r="C4" s="702"/>
      <c r="D4" s="703"/>
      <c r="E4" s="702"/>
      <c r="F4" s="703"/>
      <c r="G4" s="702"/>
      <c r="H4" s="702"/>
      <c r="I4" s="702"/>
    </row>
    <row r="5" spans="1:9" customFormat="1" ht="39.75" customHeight="1">
      <c r="A5" s="1099" t="s">
        <v>407</v>
      </c>
      <c r="B5" s="1099"/>
      <c r="C5" s="1099"/>
      <c r="D5" s="1099"/>
      <c r="E5" s="1099"/>
      <c r="F5" s="1099"/>
      <c r="G5" s="702"/>
      <c r="H5" s="702"/>
      <c r="I5" s="702"/>
    </row>
    <row r="6" spans="1:9" customFormat="1" ht="15" customHeight="1">
      <c r="A6" s="1092" t="s">
        <v>57</v>
      </c>
      <c r="B6" s="1093" t="s">
        <v>58</v>
      </c>
      <c r="C6" s="1094" t="s">
        <v>96</v>
      </c>
      <c r="D6" s="1094"/>
      <c r="E6" s="1094"/>
      <c r="F6" s="1094"/>
      <c r="G6" s="702"/>
      <c r="H6" s="702"/>
      <c r="I6" s="702"/>
    </row>
    <row r="7" spans="1:9" customFormat="1" ht="15" customHeight="1">
      <c r="A7" s="1092"/>
      <c r="B7" s="1093"/>
      <c r="C7" s="1095" t="s">
        <v>408</v>
      </c>
      <c r="D7" s="1095"/>
      <c r="E7" s="1096" t="s">
        <v>409</v>
      </c>
      <c r="F7" s="1096"/>
      <c r="G7" s="702"/>
      <c r="H7" s="702"/>
      <c r="I7" s="702"/>
    </row>
    <row r="8" spans="1:9" customFormat="1" ht="15" customHeight="1" thickBot="1">
      <c r="A8" s="1092"/>
      <c r="B8" s="1097" t="s">
        <v>59</v>
      </c>
      <c r="C8" s="1097"/>
      <c r="D8" s="704" t="s">
        <v>99</v>
      </c>
      <c r="E8" s="705" t="s">
        <v>59</v>
      </c>
      <c r="F8" s="706" t="s">
        <v>99</v>
      </c>
      <c r="G8" s="702"/>
      <c r="H8" s="707"/>
      <c r="I8" s="707"/>
    </row>
    <row r="9" spans="1:9" customFormat="1" ht="14.5">
      <c r="A9" s="147" t="s">
        <v>60</v>
      </c>
      <c r="B9" s="824">
        <v>110314</v>
      </c>
      <c r="C9" s="708">
        <v>96215</v>
      </c>
      <c r="D9" s="709">
        <f>C9/B9*100</f>
        <v>87.219210616966109</v>
      </c>
      <c r="E9" s="710">
        <v>14099</v>
      </c>
      <c r="F9" s="711">
        <f>E9/B9*100</f>
        <v>12.780789383033886</v>
      </c>
      <c r="G9" s="823"/>
      <c r="H9" s="707"/>
      <c r="I9" s="707"/>
    </row>
    <row r="10" spans="1:9" customFormat="1" ht="14.5">
      <c r="A10" s="153" t="s">
        <v>61</v>
      </c>
      <c r="B10" s="825">
        <v>115110</v>
      </c>
      <c r="C10" s="712">
        <v>97051</v>
      </c>
      <c r="D10" s="713">
        <f t="shared" ref="D10:D27" si="0">C10/B10*100</f>
        <v>84.31152810355313</v>
      </c>
      <c r="E10" s="712">
        <v>18059</v>
      </c>
      <c r="F10" s="714">
        <f t="shared" ref="F10:F27" si="1">E10/B10*100</f>
        <v>15.688471896446876</v>
      </c>
      <c r="G10" s="823"/>
      <c r="H10" s="707"/>
      <c r="I10" s="707"/>
    </row>
    <row r="11" spans="1:9" customFormat="1" ht="14.5">
      <c r="A11" s="159" t="s">
        <v>62</v>
      </c>
      <c r="B11" s="826">
        <v>35458</v>
      </c>
      <c r="C11" s="715">
        <v>29316</v>
      </c>
      <c r="D11" s="716">
        <f t="shared" si="0"/>
        <v>82.678098031473851</v>
      </c>
      <c r="E11" s="715">
        <v>6142</v>
      </c>
      <c r="F11" s="717">
        <f t="shared" si="1"/>
        <v>17.321901968526142</v>
      </c>
      <c r="G11" s="823"/>
      <c r="H11" s="707"/>
      <c r="I11" s="707"/>
    </row>
    <row r="12" spans="1:9" customFormat="1" ht="14.5">
      <c r="A12" s="153" t="s">
        <v>63</v>
      </c>
      <c r="B12" s="825">
        <v>19640</v>
      </c>
      <c r="C12" s="712">
        <v>18004</v>
      </c>
      <c r="D12" s="713">
        <f t="shared" si="0"/>
        <v>91.670061099796328</v>
      </c>
      <c r="E12" s="712">
        <v>1636</v>
      </c>
      <c r="F12" s="714">
        <f t="shared" si="1"/>
        <v>8.3299389002036666</v>
      </c>
      <c r="G12" s="823"/>
      <c r="H12" s="707"/>
      <c r="I12" s="707"/>
    </row>
    <row r="13" spans="1:9" customFormat="1" ht="14.5">
      <c r="A13" s="159" t="s">
        <v>64</v>
      </c>
      <c r="B13" s="826">
        <v>6080</v>
      </c>
      <c r="C13" s="715">
        <v>5592</v>
      </c>
      <c r="D13" s="716">
        <f t="shared" si="0"/>
        <v>91.973684210526315</v>
      </c>
      <c r="E13" s="715">
        <v>488</v>
      </c>
      <c r="F13" s="717">
        <f t="shared" si="1"/>
        <v>8.026315789473685</v>
      </c>
      <c r="G13" s="823"/>
      <c r="H13" s="707"/>
      <c r="I13" s="707"/>
    </row>
    <row r="14" spans="1:9" customFormat="1" ht="14.5">
      <c r="A14" s="153" t="s">
        <v>65</v>
      </c>
      <c r="B14" s="827">
        <v>16923</v>
      </c>
      <c r="C14" s="712">
        <v>15446</v>
      </c>
      <c r="D14" s="713">
        <f t="shared" si="0"/>
        <v>91.272233055604801</v>
      </c>
      <c r="E14" s="712">
        <v>1477</v>
      </c>
      <c r="F14" s="714">
        <f t="shared" si="1"/>
        <v>8.7277669443952011</v>
      </c>
      <c r="G14" s="823"/>
      <c r="H14" s="707"/>
      <c r="I14" s="707"/>
    </row>
    <row r="15" spans="1:9" customFormat="1" ht="14.5">
      <c r="A15" s="159" t="s">
        <v>66</v>
      </c>
      <c r="B15" s="826">
        <v>55820</v>
      </c>
      <c r="C15" s="715">
        <v>47551</v>
      </c>
      <c r="D15" s="716">
        <f t="shared" si="0"/>
        <v>85.186313149408804</v>
      </c>
      <c r="E15" s="715">
        <v>8269</v>
      </c>
      <c r="F15" s="717">
        <f t="shared" si="1"/>
        <v>14.813686850591187</v>
      </c>
      <c r="G15" s="823"/>
      <c r="H15" s="707"/>
      <c r="I15" s="707"/>
    </row>
    <row r="16" spans="1:9" customFormat="1" ht="14.5">
      <c r="A16" s="153" t="s">
        <v>67</v>
      </c>
      <c r="B16" s="827">
        <v>11754</v>
      </c>
      <c r="C16" s="712" t="s">
        <v>104</v>
      </c>
      <c r="D16" s="713" t="s">
        <v>104</v>
      </c>
      <c r="E16" s="712" t="s">
        <v>104</v>
      </c>
      <c r="F16" s="714" t="s">
        <v>104</v>
      </c>
      <c r="G16" s="823"/>
      <c r="H16" s="707"/>
      <c r="I16" s="707"/>
    </row>
    <row r="17" spans="1:13" customFormat="1" ht="14.5">
      <c r="A17" s="159" t="s">
        <v>68</v>
      </c>
      <c r="B17" s="826">
        <v>69213</v>
      </c>
      <c r="C17" s="715">
        <v>63261</v>
      </c>
      <c r="D17" s="716">
        <f t="shared" si="0"/>
        <v>91.400459451259152</v>
      </c>
      <c r="E17" s="715">
        <v>5952</v>
      </c>
      <c r="F17" s="717">
        <f t="shared" si="1"/>
        <v>8.5995405487408423</v>
      </c>
      <c r="G17" s="823"/>
      <c r="H17" s="707"/>
      <c r="I17" s="707"/>
    </row>
    <row r="18" spans="1:13" customFormat="1" ht="14.5">
      <c r="A18" s="153" t="s">
        <v>69</v>
      </c>
      <c r="B18" s="825">
        <v>133375</v>
      </c>
      <c r="C18" s="712">
        <v>116947</v>
      </c>
      <c r="D18" s="713">
        <f t="shared" si="0"/>
        <v>87.682849109653233</v>
      </c>
      <c r="E18" s="712">
        <v>16428</v>
      </c>
      <c r="F18" s="714">
        <f t="shared" si="1"/>
        <v>12.317150890346767</v>
      </c>
      <c r="G18" s="823"/>
      <c r="H18" s="707"/>
      <c r="I18" s="707"/>
    </row>
    <row r="19" spans="1:13" customFormat="1" ht="14.5">
      <c r="A19" s="159" t="s">
        <v>70</v>
      </c>
      <c r="B19" s="826">
        <v>35589</v>
      </c>
      <c r="C19" s="715">
        <v>29057</v>
      </c>
      <c r="D19" s="716">
        <f t="shared" si="0"/>
        <v>81.646014217876299</v>
      </c>
      <c r="E19" s="715">
        <v>6532</v>
      </c>
      <c r="F19" s="717">
        <f t="shared" si="1"/>
        <v>18.35398578212369</v>
      </c>
      <c r="G19" s="823"/>
      <c r="H19" s="707"/>
      <c r="I19" s="707"/>
    </row>
    <row r="20" spans="1:13" customFormat="1" ht="14.5">
      <c r="A20" s="153" t="s">
        <v>71</v>
      </c>
      <c r="B20" s="825">
        <v>7385</v>
      </c>
      <c r="C20" s="712">
        <v>6438</v>
      </c>
      <c r="D20" s="713">
        <f t="shared" si="0"/>
        <v>87.176709546377793</v>
      </c>
      <c r="E20" s="712">
        <v>947</v>
      </c>
      <c r="F20" s="714">
        <f t="shared" si="1"/>
        <v>12.823290453622208</v>
      </c>
      <c r="G20" s="823"/>
      <c r="H20" s="707"/>
      <c r="I20" s="707"/>
    </row>
    <row r="21" spans="1:13" customFormat="1" ht="14.5">
      <c r="A21" s="159" t="s">
        <v>72</v>
      </c>
      <c r="B21" s="826">
        <v>28894</v>
      </c>
      <c r="C21" s="715">
        <v>26043</v>
      </c>
      <c r="D21" s="716">
        <f t="shared" si="0"/>
        <v>90.132899563923303</v>
      </c>
      <c r="E21" s="715">
        <v>2851</v>
      </c>
      <c r="F21" s="717">
        <f t="shared" si="1"/>
        <v>9.8671004360766936</v>
      </c>
      <c r="G21" s="823"/>
      <c r="H21" s="707"/>
      <c r="I21" s="707"/>
    </row>
    <row r="22" spans="1:13" customFormat="1" ht="14.5">
      <c r="A22" s="153" t="s">
        <v>73</v>
      </c>
      <c r="B22" s="825">
        <v>15385</v>
      </c>
      <c r="C22" s="712">
        <v>14080</v>
      </c>
      <c r="D22" s="713">
        <f t="shared" si="0"/>
        <v>91.51771205719858</v>
      </c>
      <c r="E22" s="712">
        <v>1305</v>
      </c>
      <c r="F22" s="714">
        <f t="shared" si="1"/>
        <v>8.4822879428014293</v>
      </c>
      <c r="G22" s="823"/>
      <c r="H22" s="707"/>
      <c r="I22" s="707"/>
    </row>
    <row r="23" spans="1:13" customFormat="1" ht="14.5">
      <c r="A23" s="159" t="s">
        <v>74</v>
      </c>
      <c r="B23" s="826">
        <v>24501</v>
      </c>
      <c r="C23" s="715">
        <v>21655</v>
      </c>
      <c r="D23" s="716">
        <f t="shared" si="0"/>
        <v>88.384147585812826</v>
      </c>
      <c r="E23" s="715">
        <v>2846</v>
      </c>
      <c r="F23" s="717">
        <f t="shared" si="1"/>
        <v>11.615852414187176</v>
      </c>
      <c r="G23" s="823"/>
      <c r="H23" s="707"/>
      <c r="I23" s="707"/>
    </row>
    <row r="24" spans="1:13" customFormat="1" thickBot="1">
      <c r="A24" s="162" t="s">
        <v>75</v>
      </c>
      <c r="B24" s="827">
        <v>15367</v>
      </c>
      <c r="C24" s="719" t="s">
        <v>104</v>
      </c>
      <c r="D24" s="720" t="s">
        <v>104</v>
      </c>
      <c r="E24" s="719" t="s">
        <v>104</v>
      </c>
      <c r="F24" s="721" t="s">
        <v>104</v>
      </c>
      <c r="G24" s="823"/>
      <c r="H24" s="707"/>
      <c r="I24" s="707"/>
    </row>
    <row r="25" spans="1:13" customFormat="1" ht="14.5">
      <c r="A25" s="324" t="s">
        <v>76</v>
      </c>
      <c r="B25" s="828">
        <v>574310</v>
      </c>
      <c r="C25" s="722">
        <v>499213</v>
      </c>
      <c r="D25" s="723">
        <f t="shared" si="0"/>
        <v>86.923960927025476</v>
      </c>
      <c r="E25" s="722">
        <v>75097</v>
      </c>
      <c r="F25" s="724">
        <f t="shared" si="1"/>
        <v>13.076039072974527</v>
      </c>
      <c r="G25" s="823"/>
      <c r="H25" s="707"/>
      <c r="I25" s="707"/>
    </row>
    <row r="26" spans="1:13" customFormat="1" ht="14.5">
      <c r="A26" s="324" t="s">
        <v>77</v>
      </c>
      <c r="B26" s="829">
        <v>126498</v>
      </c>
      <c r="C26" s="725">
        <v>111675</v>
      </c>
      <c r="D26" s="726">
        <f t="shared" si="0"/>
        <v>88.282028174358487</v>
      </c>
      <c r="E26" s="725">
        <v>14823</v>
      </c>
      <c r="F26" s="724">
        <f t="shared" si="1"/>
        <v>11.717971825641513</v>
      </c>
      <c r="G26" s="823"/>
      <c r="H26" s="304"/>
      <c r="I26" s="304"/>
      <c r="J26" s="304"/>
      <c r="K26" s="304"/>
      <c r="L26" s="304"/>
      <c r="M26" s="304"/>
    </row>
    <row r="27" spans="1:13" customFormat="1" ht="14.5">
      <c r="A27" s="331" t="s">
        <v>78</v>
      </c>
      <c r="B27" s="830">
        <v>700808</v>
      </c>
      <c r="C27" s="727">
        <v>610888</v>
      </c>
      <c r="D27" s="728">
        <f t="shared" si="0"/>
        <v>87.169096243193565</v>
      </c>
      <c r="E27" s="727">
        <v>89920</v>
      </c>
      <c r="F27" s="729">
        <f t="shared" si="1"/>
        <v>12.83090375680643</v>
      </c>
      <c r="G27" s="823"/>
      <c r="H27" s="707"/>
      <c r="I27" s="707"/>
    </row>
    <row r="28" spans="1:13" customFormat="1" ht="15" customHeight="1">
      <c r="A28" s="1090" t="s">
        <v>410</v>
      </c>
      <c r="B28" s="1090"/>
      <c r="C28" s="1090"/>
      <c r="D28" s="1090"/>
      <c r="E28" s="1090"/>
      <c r="F28" s="1090"/>
      <c r="G28" s="702"/>
      <c r="H28" s="702"/>
      <c r="I28" s="702"/>
    </row>
    <row r="29" spans="1:13" customFormat="1" ht="34.5" customHeight="1">
      <c r="A29" s="1090" t="s">
        <v>411</v>
      </c>
      <c r="B29" s="1090"/>
      <c r="C29" s="1090"/>
      <c r="D29" s="1090"/>
      <c r="E29" s="1090"/>
      <c r="F29" s="1090"/>
      <c r="G29" s="702"/>
      <c r="H29" s="702"/>
      <c r="I29" s="702"/>
    </row>
    <row r="30" spans="1:13" customFormat="1" ht="15" customHeight="1">
      <c r="A30" s="1091" t="s">
        <v>102</v>
      </c>
      <c r="B30" s="1091"/>
      <c r="C30" s="1091"/>
      <c r="D30" s="1091"/>
      <c r="E30" s="1091"/>
      <c r="F30" s="1091"/>
      <c r="G30" s="702"/>
      <c r="H30" s="702"/>
      <c r="I30" s="702"/>
    </row>
    <row r="31" spans="1:13" customFormat="1" ht="33.75" customHeight="1">
      <c r="A31" s="1091" t="s">
        <v>80</v>
      </c>
      <c r="B31" s="1091"/>
      <c r="C31" s="1091"/>
      <c r="D31" s="1091"/>
      <c r="E31" s="1091"/>
      <c r="F31" s="1091"/>
      <c r="G31" s="702"/>
      <c r="H31" s="702"/>
      <c r="I31" s="702"/>
    </row>
    <row r="32" spans="1:13" ht="14.25" customHeight="1">
      <c r="A32" s="108"/>
      <c r="D32" s="701"/>
      <c r="F32" s="701"/>
    </row>
    <row r="33" spans="1:9" s="702" customFormat="1" ht="23.5">
      <c r="A33" s="1098">
        <v>2024</v>
      </c>
      <c r="B33" s="1098"/>
      <c r="C33" s="1098"/>
      <c r="D33" s="1098"/>
      <c r="E33" s="1098"/>
      <c r="F33" s="1098"/>
    </row>
    <row r="34" spans="1:9" s="702" customFormat="1" ht="14.5">
      <c r="A34" s="141"/>
      <c r="D34" s="703"/>
      <c r="F34" s="703"/>
    </row>
    <row r="35" spans="1:9" s="702" customFormat="1" ht="39.75" customHeight="1">
      <c r="A35" s="1099" t="s">
        <v>412</v>
      </c>
      <c r="B35" s="1099"/>
      <c r="C35" s="1099"/>
      <c r="D35" s="1099"/>
      <c r="E35" s="1099"/>
      <c r="F35" s="1099"/>
    </row>
    <row r="36" spans="1:9" s="702" customFormat="1" ht="15" customHeight="1">
      <c r="A36" s="1092" t="s">
        <v>57</v>
      </c>
      <c r="B36" s="1093" t="s">
        <v>58</v>
      </c>
      <c r="C36" s="1094" t="s">
        <v>96</v>
      </c>
      <c r="D36" s="1094"/>
      <c r="E36" s="1094"/>
      <c r="F36" s="1094"/>
    </row>
    <row r="37" spans="1:9" s="702" customFormat="1" ht="15" customHeight="1">
      <c r="A37" s="1092"/>
      <c r="B37" s="1093"/>
      <c r="C37" s="1095" t="s">
        <v>408</v>
      </c>
      <c r="D37" s="1095"/>
      <c r="E37" s="1096" t="s">
        <v>409</v>
      </c>
      <c r="F37" s="1096"/>
    </row>
    <row r="38" spans="1:9" s="702" customFormat="1" ht="15" customHeight="1">
      <c r="A38" s="1092"/>
      <c r="B38" s="1097" t="s">
        <v>59</v>
      </c>
      <c r="C38" s="1097"/>
      <c r="D38" s="704" t="s">
        <v>99</v>
      </c>
      <c r="E38" s="705" t="s">
        <v>59</v>
      </c>
      <c r="F38" s="706" t="s">
        <v>99</v>
      </c>
      <c r="H38" s="707"/>
      <c r="I38" s="707"/>
    </row>
    <row r="39" spans="1:9" s="702" customFormat="1" ht="14.5">
      <c r="A39" s="147" t="s">
        <v>60</v>
      </c>
      <c r="B39" s="148">
        <v>105317</v>
      </c>
      <c r="C39" s="708">
        <v>92414</v>
      </c>
      <c r="D39" s="709">
        <v>87.748416684865703</v>
      </c>
      <c r="E39" s="710">
        <v>12903</v>
      </c>
      <c r="F39" s="711">
        <v>12.251583315134299</v>
      </c>
      <c r="H39" s="707"/>
      <c r="I39" s="707"/>
    </row>
    <row r="40" spans="1:9" s="702" customFormat="1" ht="14.5">
      <c r="A40" s="153" t="s">
        <v>61</v>
      </c>
      <c r="B40" s="154">
        <v>110481</v>
      </c>
      <c r="C40" s="712">
        <v>93409</v>
      </c>
      <c r="D40" s="713">
        <v>84.547569265303494</v>
      </c>
      <c r="E40" s="712">
        <v>17072</v>
      </c>
      <c r="F40" s="714">
        <v>15.452430734696501</v>
      </c>
      <c r="H40" s="707"/>
      <c r="I40" s="707"/>
    </row>
    <row r="41" spans="1:9" s="702" customFormat="1" ht="14.5">
      <c r="A41" s="159" t="s">
        <v>62</v>
      </c>
      <c r="B41" s="160">
        <v>35398</v>
      </c>
      <c r="C41" s="715">
        <v>29206</v>
      </c>
      <c r="D41" s="716">
        <v>82.507486298660893</v>
      </c>
      <c r="E41" s="715">
        <v>6192</v>
      </c>
      <c r="F41" s="717">
        <v>17.492513701339099</v>
      </c>
      <c r="H41" s="707"/>
      <c r="I41" s="707"/>
    </row>
    <row r="42" spans="1:9" s="702" customFormat="1" ht="14.5">
      <c r="A42" s="153" t="s">
        <v>63</v>
      </c>
      <c r="B42" s="154">
        <v>19841</v>
      </c>
      <c r="C42" s="712">
        <v>18218</v>
      </c>
      <c r="D42" s="713">
        <v>91.819968751575004</v>
      </c>
      <c r="E42" s="712">
        <v>1623</v>
      </c>
      <c r="F42" s="714">
        <v>8.1800312484249798</v>
      </c>
      <c r="H42" s="707"/>
      <c r="I42" s="707"/>
    </row>
    <row r="43" spans="1:9" s="702" customFormat="1" ht="14.5">
      <c r="A43" s="159" t="s">
        <v>64</v>
      </c>
      <c r="B43" s="160">
        <v>5983</v>
      </c>
      <c r="C43" s="715">
        <v>5512</v>
      </c>
      <c r="D43" s="716">
        <v>92.127695136219302</v>
      </c>
      <c r="E43" s="715">
        <v>471</v>
      </c>
      <c r="F43" s="717">
        <v>7.8723048637807098</v>
      </c>
      <c r="H43" s="707"/>
      <c r="I43" s="707"/>
    </row>
    <row r="44" spans="1:9" s="702" customFormat="1" ht="14.5">
      <c r="A44" s="153" t="s">
        <v>65</v>
      </c>
      <c r="B44" s="718">
        <v>18062</v>
      </c>
      <c r="C44" s="712">
        <v>16301</v>
      </c>
      <c r="D44" s="713">
        <v>90.250249141844805</v>
      </c>
      <c r="E44" s="712">
        <v>1761</v>
      </c>
      <c r="F44" s="714">
        <v>9.7497508581552399</v>
      </c>
      <c r="H44" s="707"/>
      <c r="I44" s="707"/>
    </row>
    <row r="45" spans="1:9" s="702" customFormat="1" ht="14.5">
      <c r="A45" s="159" t="s">
        <v>66</v>
      </c>
      <c r="B45" s="160">
        <v>54686</v>
      </c>
      <c r="C45" s="715">
        <v>46703</v>
      </c>
      <c r="D45" s="716">
        <v>85.4021138865523</v>
      </c>
      <c r="E45" s="715">
        <v>7983</v>
      </c>
      <c r="F45" s="717">
        <v>14.5978861134477</v>
      </c>
      <c r="H45" s="707"/>
      <c r="I45" s="707"/>
    </row>
    <row r="46" spans="1:9" s="702" customFormat="1" ht="14.5">
      <c r="A46" s="153" t="s">
        <v>67</v>
      </c>
      <c r="B46" s="718">
        <v>11725</v>
      </c>
      <c r="C46" s="712" t="s">
        <v>104</v>
      </c>
      <c r="D46" s="713" t="s">
        <v>104</v>
      </c>
      <c r="E46" s="712" t="s">
        <v>104</v>
      </c>
      <c r="F46" s="714" t="s">
        <v>104</v>
      </c>
      <c r="H46" s="707"/>
      <c r="I46" s="707"/>
    </row>
    <row r="47" spans="1:9" s="702" customFormat="1" ht="14.5">
      <c r="A47" s="159" t="s">
        <v>68</v>
      </c>
      <c r="B47" s="160">
        <v>66995</v>
      </c>
      <c r="C47" s="715">
        <v>61307</v>
      </c>
      <c r="D47" s="716">
        <v>91.509814165236193</v>
      </c>
      <c r="E47" s="715">
        <v>5688</v>
      </c>
      <c r="F47" s="717">
        <v>8.4901858347637909</v>
      </c>
      <c r="H47" s="707"/>
      <c r="I47" s="707"/>
    </row>
    <row r="48" spans="1:9" s="702" customFormat="1" ht="14.5">
      <c r="A48" s="153" t="s">
        <v>69</v>
      </c>
      <c r="B48" s="154">
        <v>129518</v>
      </c>
      <c r="C48" s="712">
        <v>113010</v>
      </c>
      <c r="D48" s="713">
        <v>87.254281258203505</v>
      </c>
      <c r="E48" s="712">
        <v>16508</v>
      </c>
      <c r="F48" s="714">
        <v>12.7457187417965</v>
      </c>
      <c r="H48" s="707"/>
      <c r="I48" s="707"/>
    </row>
    <row r="49" spans="1:9" s="702" customFormat="1" ht="14.5">
      <c r="A49" s="159" t="s">
        <v>70</v>
      </c>
      <c r="B49" s="160">
        <v>34286</v>
      </c>
      <c r="C49" s="715">
        <v>28114</v>
      </c>
      <c r="D49" s="716">
        <v>81.998483345972105</v>
      </c>
      <c r="E49" s="715">
        <v>6172</v>
      </c>
      <c r="F49" s="717">
        <v>18.001516654027899</v>
      </c>
      <c r="H49" s="707"/>
      <c r="I49" s="707"/>
    </row>
    <row r="50" spans="1:9" s="702" customFormat="1" ht="14.5">
      <c r="A50" s="153" t="s">
        <v>71</v>
      </c>
      <c r="B50" s="154">
        <v>7197</v>
      </c>
      <c r="C50" s="712">
        <v>6276</v>
      </c>
      <c r="D50" s="713">
        <v>87.203001250521098</v>
      </c>
      <c r="E50" s="712">
        <v>921</v>
      </c>
      <c r="F50" s="714">
        <v>12.796998749479</v>
      </c>
      <c r="H50" s="707"/>
      <c r="I50" s="707"/>
    </row>
    <row r="51" spans="1:9" s="702" customFormat="1" ht="14.5">
      <c r="A51" s="159" t="s">
        <v>72</v>
      </c>
      <c r="B51" s="160">
        <v>29849</v>
      </c>
      <c r="C51" s="715">
        <v>26989</v>
      </c>
      <c r="D51" s="716">
        <v>90.418439478709502</v>
      </c>
      <c r="E51" s="715">
        <v>2860</v>
      </c>
      <c r="F51" s="717">
        <v>9.5815605212905002</v>
      </c>
      <c r="H51" s="707"/>
      <c r="I51" s="707"/>
    </row>
    <row r="52" spans="1:9" s="702" customFormat="1" ht="14.5">
      <c r="A52" s="153" t="s">
        <v>73</v>
      </c>
      <c r="B52" s="154">
        <v>15739</v>
      </c>
      <c r="C52" s="712">
        <v>14491</v>
      </c>
      <c r="D52" s="713">
        <v>92.070652519219806</v>
      </c>
      <c r="E52" s="712">
        <v>1248</v>
      </c>
      <c r="F52" s="714">
        <v>7.9293474807802298</v>
      </c>
      <c r="H52" s="707"/>
      <c r="I52" s="707"/>
    </row>
    <row r="53" spans="1:9" s="702" customFormat="1" ht="14.5">
      <c r="A53" s="159" t="s">
        <v>74</v>
      </c>
      <c r="B53" s="160">
        <v>23740</v>
      </c>
      <c r="C53" s="715">
        <v>21213</v>
      </c>
      <c r="D53" s="716">
        <v>89.355518112889598</v>
      </c>
      <c r="E53" s="715">
        <v>2527</v>
      </c>
      <c r="F53" s="717">
        <v>10.6444818871104</v>
      </c>
      <c r="H53" s="707"/>
      <c r="I53" s="707"/>
    </row>
    <row r="54" spans="1:9" s="702" customFormat="1" ht="14.5">
      <c r="A54" s="162" t="s">
        <v>75</v>
      </c>
      <c r="B54" s="718">
        <v>15411</v>
      </c>
      <c r="C54" s="719" t="s">
        <v>104</v>
      </c>
      <c r="D54" s="720" t="s">
        <v>104</v>
      </c>
      <c r="E54" s="719" t="s">
        <v>104</v>
      </c>
      <c r="F54" s="721" t="s">
        <v>104</v>
      </c>
      <c r="H54" s="707"/>
      <c r="I54" s="707"/>
    </row>
    <row r="55" spans="1:9" s="702" customFormat="1" ht="14.5">
      <c r="A55" s="324" t="s">
        <v>76</v>
      </c>
      <c r="B55" s="164">
        <v>556265</v>
      </c>
      <c r="C55" s="722">
        <v>484259</v>
      </c>
      <c r="D55" s="723">
        <v>87.055450190107194</v>
      </c>
      <c r="E55" s="722">
        <v>72006</v>
      </c>
      <c r="F55" s="724">
        <v>12.9445498098928</v>
      </c>
      <c r="H55" s="707"/>
      <c r="I55" s="707"/>
    </row>
    <row r="56" spans="1:9" s="702" customFormat="1" ht="14.5">
      <c r="A56" s="324" t="s">
        <v>77</v>
      </c>
      <c r="B56" s="170">
        <v>127963</v>
      </c>
      <c r="C56" s="725">
        <v>113595</v>
      </c>
      <c r="D56" s="726">
        <v>88.771754335237503</v>
      </c>
      <c r="E56" s="725">
        <v>14368</v>
      </c>
      <c r="F56" s="724">
        <v>11.2282456647625</v>
      </c>
      <c r="H56" s="707"/>
      <c r="I56" s="707"/>
    </row>
    <row r="57" spans="1:9" s="702" customFormat="1" ht="14.5">
      <c r="A57" s="331" t="s">
        <v>78</v>
      </c>
      <c r="B57" s="176">
        <v>684228</v>
      </c>
      <c r="C57" s="727">
        <v>597854</v>
      </c>
      <c r="D57" s="728">
        <v>87.376430078862597</v>
      </c>
      <c r="E57" s="727">
        <v>86374</v>
      </c>
      <c r="F57" s="729">
        <v>12.623569921137401</v>
      </c>
      <c r="H57" s="707"/>
      <c r="I57" s="707"/>
    </row>
    <row r="58" spans="1:9" s="702" customFormat="1" ht="15" customHeight="1">
      <c r="A58" s="1090" t="s">
        <v>410</v>
      </c>
      <c r="B58" s="1090"/>
      <c r="C58" s="1090"/>
      <c r="D58" s="1090"/>
      <c r="E58" s="1090"/>
      <c r="F58" s="1090"/>
    </row>
    <row r="59" spans="1:9" s="702" customFormat="1" ht="34.5" customHeight="1">
      <c r="A59" s="1090" t="s">
        <v>411</v>
      </c>
      <c r="B59" s="1090"/>
      <c r="C59" s="1090"/>
      <c r="D59" s="1090"/>
      <c r="E59" s="1090"/>
      <c r="F59" s="1090"/>
    </row>
    <row r="60" spans="1:9" s="702" customFormat="1" ht="15" customHeight="1">
      <c r="A60" s="1091" t="s">
        <v>102</v>
      </c>
      <c r="B60" s="1091"/>
      <c r="C60" s="1091"/>
      <c r="D60" s="1091"/>
      <c r="E60" s="1091"/>
      <c r="F60" s="1091"/>
    </row>
    <row r="61" spans="1:9" s="702" customFormat="1" ht="33.75" customHeight="1">
      <c r="A61" s="1091" t="s">
        <v>82</v>
      </c>
      <c r="B61" s="1091"/>
      <c r="C61" s="1091"/>
      <c r="D61" s="1091"/>
      <c r="E61" s="1091"/>
      <c r="F61" s="1091"/>
    </row>
    <row r="62" spans="1:9" ht="14.25" customHeight="1">
      <c r="A62" s="108"/>
      <c r="D62" s="701"/>
      <c r="F62" s="701"/>
    </row>
    <row r="63" spans="1:9" s="702" customFormat="1" ht="23.5">
      <c r="A63" s="1098">
        <v>2023</v>
      </c>
      <c r="B63" s="1098"/>
      <c r="C63" s="1098"/>
      <c r="D63" s="1098"/>
      <c r="E63" s="1098"/>
      <c r="F63" s="1098"/>
    </row>
    <row r="64" spans="1:9" s="702" customFormat="1" ht="14.5">
      <c r="A64" s="141"/>
      <c r="D64" s="703"/>
      <c r="F64" s="703"/>
    </row>
    <row r="65" spans="1:9" s="702" customFormat="1" ht="39.75" customHeight="1">
      <c r="A65" s="1099" t="s">
        <v>413</v>
      </c>
      <c r="B65" s="1099"/>
      <c r="C65" s="1099"/>
      <c r="D65" s="1099"/>
      <c r="E65" s="1099"/>
      <c r="F65" s="1099"/>
    </row>
    <row r="66" spans="1:9" s="702" customFormat="1" ht="15" customHeight="1">
      <c r="A66" s="1092" t="s">
        <v>57</v>
      </c>
      <c r="B66" s="1093" t="s">
        <v>58</v>
      </c>
      <c r="C66" s="1094" t="s">
        <v>96</v>
      </c>
      <c r="D66" s="1094"/>
      <c r="E66" s="1094"/>
      <c r="F66" s="1094"/>
    </row>
    <row r="67" spans="1:9" s="702" customFormat="1" ht="15" customHeight="1">
      <c r="A67" s="1092"/>
      <c r="B67" s="1093"/>
      <c r="C67" s="1095" t="s">
        <v>408</v>
      </c>
      <c r="D67" s="1095"/>
      <c r="E67" s="1096" t="s">
        <v>409</v>
      </c>
      <c r="F67" s="1096"/>
    </row>
    <row r="68" spans="1:9" s="702" customFormat="1" ht="15" customHeight="1">
      <c r="A68" s="1092"/>
      <c r="B68" s="1097" t="s">
        <v>59</v>
      </c>
      <c r="C68" s="1097"/>
      <c r="D68" s="704" t="s">
        <v>99</v>
      </c>
      <c r="E68" s="705" t="s">
        <v>59</v>
      </c>
      <c r="F68" s="706" t="s">
        <v>99</v>
      </c>
      <c r="H68" s="707"/>
      <c r="I68" s="707"/>
    </row>
    <row r="69" spans="1:9" s="702" customFormat="1" ht="14.5">
      <c r="A69" s="147" t="s">
        <v>60</v>
      </c>
      <c r="B69" s="148">
        <v>101238</v>
      </c>
      <c r="C69" s="708">
        <v>88834</v>
      </c>
      <c r="D69" s="709">
        <v>87.747683676090006</v>
      </c>
      <c r="E69" s="710">
        <v>12404</v>
      </c>
      <c r="F69" s="711">
        <v>12.25231632391</v>
      </c>
      <c r="H69" s="707"/>
      <c r="I69" s="707"/>
    </row>
    <row r="70" spans="1:9" s="702" customFormat="1" ht="14.5">
      <c r="A70" s="153" t="s">
        <v>61</v>
      </c>
      <c r="B70" s="154">
        <v>100122</v>
      </c>
      <c r="C70" s="712">
        <v>88289</v>
      </c>
      <c r="D70" s="713">
        <v>88.181418669223604</v>
      </c>
      <c r="E70" s="712">
        <v>11833</v>
      </c>
      <c r="F70" s="714">
        <v>11.8185813307765</v>
      </c>
      <c r="H70" s="707"/>
      <c r="I70" s="707"/>
    </row>
    <row r="71" spans="1:9" s="702" customFormat="1" ht="14.5">
      <c r="A71" s="159" t="s">
        <v>62</v>
      </c>
      <c r="B71" s="160">
        <v>35037</v>
      </c>
      <c r="C71" s="715">
        <v>28806</v>
      </c>
      <c r="D71" s="716">
        <v>82.215943145817306</v>
      </c>
      <c r="E71" s="715">
        <v>6231</v>
      </c>
      <c r="F71" s="717">
        <v>17.784056854182701</v>
      </c>
      <c r="H71" s="707"/>
      <c r="I71" s="707"/>
    </row>
    <row r="72" spans="1:9" s="702" customFormat="1" ht="14.5">
      <c r="A72" s="153" t="s">
        <v>63</v>
      </c>
      <c r="B72" s="154">
        <v>19507</v>
      </c>
      <c r="C72" s="712">
        <v>17872</v>
      </c>
      <c r="D72" s="713">
        <v>91.618393397242002</v>
      </c>
      <c r="E72" s="712">
        <v>1635</v>
      </c>
      <c r="F72" s="714">
        <v>8.3816066027579907</v>
      </c>
      <c r="H72" s="707"/>
      <c r="I72" s="707"/>
    </row>
    <row r="73" spans="1:9" s="702" customFormat="1" ht="14.5">
      <c r="A73" s="159" t="s">
        <v>64</v>
      </c>
      <c r="B73" s="160">
        <v>5586</v>
      </c>
      <c r="C73" s="715">
        <v>5134</v>
      </c>
      <c r="D73" s="716">
        <v>91.908342284282099</v>
      </c>
      <c r="E73" s="715">
        <v>452</v>
      </c>
      <c r="F73" s="717">
        <v>8.0916577157178704</v>
      </c>
      <c r="H73" s="707"/>
      <c r="I73" s="707"/>
    </row>
    <row r="74" spans="1:9" s="702" customFormat="1" ht="14.5">
      <c r="A74" s="153" t="s">
        <v>65</v>
      </c>
      <c r="B74" s="718">
        <v>17230</v>
      </c>
      <c r="C74" s="712">
        <v>15536</v>
      </c>
      <c r="D74" s="713">
        <v>90.168311085316304</v>
      </c>
      <c r="E74" s="712">
        <v>1694</v>
      </c>
      <c r="F74" s="714">
        <v>9.8316889146836903</v>
      </c>
      <c r="H74" s="707"/>
      <c r="I74" s="707"/>
    </row>
    <row r="75" spans="1:9" s="702" customFormat="1" ht="14.5">
      <c r="A75" s="159" t="s">
        <v>66</v>
      </c>
      <c r="B75" s="160">
        <v>52618</v>
      </c>
      <c r="C75" s="715">
        <v>44419</v>
      </c>
      <c r="D75" s="716">
        <v>84.4178798129917</v>
      </c>
      <c r="E75" s="715">
        <v>8199</v>
      </c>
      <c r="F75" s="717">
        <v>15.582120187008201</v>
      </c>
      <c r="H75" s="707"/>
      <c r="I75" s="707"/>
    </row>
    <row r="76" spans="1:9" s="702" customFormat="1" ht="14.5">
      <c r="A76" s="153" t="s">
        <v>67</v>
      </c>
      <c r="B76" s="718">
        <v>11323</v>
      </c>
      <c r="C76" s="712" t="s">
        <v>104</v>
      </c>
      <c r="D76" s="713" t="s">
        <v>104</v>
      </c>
      <c r="E76" s="712" t="s">
        <v>104</v>
      </c>
      <c r="F76" s="714" t="s">
        <v>104</v>
      </c>
      <c r="H76" s="707"/>
      <c r="I76" s="707"/>
    </row>
    <row r="77" spans="1:9" s="702" customFormat="1" ht="14.5">
      <c r="A77" s="159" t="s">
        <v>68</v>
      </c>
      <c r="B77" s="160">
        <v>64735</v>
      </c>
      <c r="C77" s="715">
        <v>58721</v>
      </c>
      <c r="D77" s="716">
        <v>90.709816946010704</v>
      </c>
      <c r="E77" s="715">
        <v>6014</v>
      </c>
      <c r="F77" s="717">
        <v>9.29018305398934</v>
      </c>
      <c r="H77" s="707"/>
      <c r="I77" s="707"/>
    </row>
    <row r="78" spans="1:9" s="702" customFormat="1" ht="14.5">
      <c r="A78" s="153" t="s">
        <v>69</v>
      </c>
      <c r="B78" s="154">
        <v>125733</v>
      </c>
      <c r="C78" s="712">
        <v>108865</v>
      </c>
      <c r="D78" s="713">
        <v>86.584269841648606</v>
      </c>
      <c r="E78" s="712">
        <v>16868</v>
      </c>
      <c r="F78" s="714">
        <v>13.415730158351399</v>
      </c>
      <c r="H78" s="707"/>
      <c r="I78" s="707"/>
    </row>
    <row r="79" spans="1:9" s="702" customFormat="1" ht="14.5">
      <c r="A79" s="159" t="s">
        <v>70</v>
      </c>
      <c r="B79" s="160">
        <v>33031</v>
      </c>
      <c r="C79" s="715">
        <v>27396</v>
      </c>
      <c r="D79" s="716">
        <v>82.9402682328721</v>
      </c>
      <c r="E79" s="715">
        <v>5635</v>
      </c>
      <c r="F79" s="717">
        <v>17.0597317671279</v>
      </c>
      <c r="H79" s="707"/>
      <c r="I79" s="707"/>
    </row>
    <row r="80" spans="1:9" s="702" customFormat="1" ht="14.5">
      <c r="A80" s="153" t="s">
        <v>71</v>
      </c>
      <c r="B80" s="154">
        <v>6748</v>
      </c>
      <c r="C80" s="712">
        <v>5860</v>
      </c>
      <c r="D80" s="713">
        <v>86.840545346769403</v>
      </c>
      <c r="E80" s="712">
        <v>888</v>
      </c>
      <c r="F80" s="714">
        <v>13.1594546532306</v>
      </c>
      <c r="H80" s="707"/>
      <c r="I80" s="707"/>
    </row>
    <row r="81" spans="1:9" s="702" customFormat="1" ht="14.5">
      <c r="A81" s="159" t="s">
        <v>72</v>
      </c>
      <c r="B81" s="160">
        <v>30063</v>
      </c>
      <c r="C81" s="715">
        <v>27232</v>
      </c>
      <c r="D81" s="716">
        <v>90.583108804843206</v>
      </c>
      <c r="E81" s="715">
        <v>2831</v>
      </c>
      <c r="F81" s="717">
        <v>9.4168911951568397</v>
      </c>
      <c r="H81" s="707"/>
      <c r="I81" s="707"/>
    </row>
    <row r="82" spans="1:9" s="702" customFormat="1" ht="14.5">
      <c r="A82" s="153" t="s">
        <v>73</v>
      </c>
      <c r="B82" s="154">
        <v>15856</v>
      </c>
      <c r="C82" s="712">
        <v>14549</v>
      </c>
      <c r="D82" s="713">
        <v>91.757063572149406</v>
      </c>
      <c r="E82" s="712">
        <v>1307</v>
      </c>
      <c r="F82" s="714">
        <v>8.2429364278506601</v>
      </c>
      <c r="H82" s="707"/>
      <c r="I82" s="707"/>
    </row>
    <row r="83" spans="1:9" s="702" customFormat="1" ht="14.5">
      <c r="A83" s="159" t="s">
        <v>74</v>
      </c>
      <c r="B83" s="160">
        <v>22877</v>
      </c>
      <c r="C83" s="715">
        <v>20438</v>
      </c>
      <c r="D83" s="716">
        <v>89.338637059055003</v>
      </c>
      <c r="E83" s="715">
        <v>2439</v>
      </c>
      <c r="F83" s="717">
        <v>10.6613629409451</v>
      </c>
      <c r="H83" s="707"/>
      <c r="I83" s="707"/>
    </row>
    <row r="84" spans="1:9" s="702" customFormat="1" ht="14.5">
      <c r="A84" s="162" t="s">
        <v>75</v>
      </c>
      <c r="B84" s="718">
        <v>15595</v>
      </c>
      <c r="C84" s="719" t="s">
        <v>104</v>
      </c>
      <c r="D84" s="720" t="s">
        <v>104</v>
      </c>
      <c r="E84" s="719" t="s">
        <v>104</v>
      </c>
      <c r="F84" s="721" t="s">
        <v>104</v>
      </c>
      <c r="H84" s="707"/>
      <c r="I84" s="707"/>
    </row>
    <row r="85" spans="1:9" s="702" customFormat="1" ht="14.5">
      <c r="A85" s="324" t="s">
        <v>76</v>
      </c>
      <c r="B85" s="164">
        <v>529918</v>
      </c>
      <c r="C85" s="722">
        <v>463492</v>
      </c>
      <c r="D85" s="723">
        <v>87.464853052736501</v>
      </c>
      <c r="E85" s="722">
        <v>66426</v>
      </c>
      <c r="F85" s="724">
        <v>12.535146947263501</v>
      </c>
      <c r="H85" s="707"/>
      <c r="I85" s="707"/>
    </row>
    <row r="86" spans="1:9" s="702" customFormat="1" ht="14.5">
      <c r="A86" s="324" t="s">
        <v>77</v>
      </c>
      <c r="B86" s="170">
        <v>127381</v>
      </c>
      <c r="C86" s="725">
        <v>113460</v>
      </c>
      <c r="D86" s="726">
        <v>89.071368571451004</v>
      </c>
      <c r="E86" s="725">
        <v>13921</v>
      </c>
      <c r="F86" s="724">
        <v>10.928631428549</v>
      </c>
      <c r="H86" s="707"/>
      <c r="I86" s="707"/>
    </row>
    <row r="87" spans="1:9" s="702" customFormat="1" ht="14.5">
      <c r="A87" s="331" t="s">
        <v>78</v>
      </c>
      <c r="B87" s="176">
        <v>657299</v>
      </c>
      <c r="C87" s="727">
        <v>576952</v>
      </c>
      <c r="D87" s="728">
        <v>87.776187092936397</v>
      </c>
      <c r="E87" s="727">
        <v>80347</v>
      </c>
      <c r="F87" s="729">
        <v>12.2238129070636</v>
      </c>
      <c r="H87" s="707"/>
      <c r="I87" s="707"/>
    </row>
    <row r="88" spans="1:9" s="702" customFormat="1" ht="15" customHeight="1">
      <c r="A88" s="1090" t="s">
        <v>410</v>
      </c>
      <c r="B88" s="1090"/>
      <c r="C88" s="1090"/>
      <c r="D88" s="1090"/>
      <c r="E88" s="1090"/>
      <c r="F88" s="1090"/>
    </row>
    <row r="89" spans="1:9" s="702" customFormat="1" ht="34.5" customHeight="1">
      <c r="A89" s="1090" t="s">
        <v>411</v>
      </c>
      <c r="B89" s="1090"/>
      <c r="C89" s="1090"/>
      <c r="D89" s="1090"/>
      <c r="E89" s="1090"/>
      <c r="F89" s="1090"/>
    </row>
    <row r="90" spans="1:9" s="702" customFormat="1" ht="15" customHeight="1">
      <c r="A90" s="1091" t="s">
        <v>102</v>
      </c>
      <c r="B90" s="1091"/>
      <c r="C90" s="1091"/>
      <c r="D90" s="1091"/>
      <c r="E90" s="1091"/>
      <c r="F90" s="1091"/>
    </row>
    <row r="91" spans="1:9" s="702" customFormat="1" ht="33.75" customHeight="1">
      <c r="A91" s="1091" t="s">
        <v>84</v>
      </c>
      <c r="B91" s="1091"/>
      <c r="C91" s="1091"/>
      <c r="D91" s="1091"/>
      <c r="E91" s="1091"/>
      <c r="F91" s="1091"/>
    </row>
    <row r="93" spans="1:9" ht="24" customHeight="1">
      <c r="A93" s="1098">
        <v>2022</v>
      </c>
      <c r="B93" s="1098"/>
      <c r="C93" s="1098"/>
      <c r="D93" s="1098"/>
      <c r="E93" s="1098"/>
      <c r="F93" s="1098"/>
    </row>
    <row r="95" spans="1:9" ht="36" customHeight="1">
      <c r="A95" s="1099" t="s">
        <v>414</v>
      </c>
      <c r="B95" s="1099"/>
      <c r="C95" s="1099"/>
      <c r="D95" s="1099"/>
      <c r="E95" s="1099"/>
      <c r="F95" s="1099"/>
    </row>
    <row r="96" spans="1:9" ht="15" customHeight="1">
      <c r="A96" s="1092" t="s">
        <v>57</v>
      </c>
      <c r="B96" s="1093" t="s">
        <v>58</v>
      </c>
      <c r="C96" s="1094" t="s">
        <v>96</v>
      </c>
      <c r="D96" s="1094"/>
      <c r="E96" s="1094"/>
      <c r="F96" s="1094"/>
    </row>
    <row r="97" spans="1:8" ht="15" customHeight="1">
      <c r="A97" s="1092"/>
      <c r="B97" s="1093"/>
      <c r="C97" s="1095" t="s">
        <v>408</v>
      </c>
      <c r="D97" s="1095"/>
      <c r="E97" s="1096" t="s">
        <v>409</v>
      </c>
      <c r="F97" s="1096"/>
    </row>
    <row r="98" spans="1:8" ht="15.75" customHeight="1">
      <c r="A98" s="1092"/>
      <c r="B98" s="1097" t="s">
        <v>59</v>
      </c>
      <c r="C98" s="1097"/>
      <c r="D98" s="704" t="s">
        <v>99</v>
      </c>
      <c r="E98" s="705" t="s">
        <v>59</v>
      </c>
      <c r="F98" s="706" t="s">
        <v>99</v>
      </c>
    </row>
    <row r="99" spans="1:8" ht="14.25" customHeight="1">
      <c r="A99" s="147" t="s">
        <v>60</v>
      </c>
      <c r="B99" s="730">
        <v>96788</v>
      </c>
      <c r="C99" s="708">
        <v>84839</v>
      </c>
      <c r="D99" s="709">
        <v>87.654461296855004</v>
      </c>
      <c r="E99" s="710">
        <v>11949</v>
      </c>
      <c r="F99" s="711">
        <v>12.345538703144999</v>
      </c>
      <c r="G99" s="731"/>
      <c r="H99" s="732"/>
    </row>
    <row r="100" spans="1:8" ht="14.25" customHeight="1">
      <c r="A100" s="153" t="s">
        <v>61</v>
      </c>
      <c r="B100" s="503">
        <v>95294</v>
      </c>
      <c r="C100" s="712">
        <v>82402</v>
      </c>
      <c r="D100" s="713">
        <v>86.471341322643596</v>
      </c>
      <c r="E100" s="712">
        <v>12892</v>
      </c>
      <c r="F100" s="714">
        <v>13.5286586773564</v>
      </c>
      <c r="G100" s="731"/>
      <c r="H100" s="732"/>
    </row>
    <row r="101" spans="1:8" ht="14.25" customHeight="1">
      <c r="A101" s="159" t="s">
        <v>62</v>
      </c>
      <c r="B101" s="502">
        <v>34392</v>
      </c>
      <c r="C101" s="715">
        <v>28422</v>
      </c>
      <c r="D101" s="716">
        <v>82.6413119330077</v>
      </c>
      <c r="E101" s="715">
        <v>5970</v>
      </c>
      <c r="F101" s="717">
        <v>17.3586880669923</v>
      </c>
      <c r="G101" s="731"/>
      <c r="H101" s="732"/>
    </row>
    <row r="102" spans="1:8" ht="14.25" customHeight="1">
      <c r="A102" s="153" t="s">
        <v>63</v>
      </c>
      <c r="B102" s="503">
        <v>18793</v>
      </c>
      <c r="C102" s="712">
        <v>17127</v>
      </c>
      <c r="D102" s="713">
        <v>91.134997073378401</v>
      </c>
      <c r="E102" s="712">
        <v>1666</v>
      </c>
      <c r="F102" s="714">
        <v>8.8650029266216102</v>
      </c>
      <c r="G102" s="731"/>
      <c r="H102" s="732"/>
    </row>
    <row r="103" spans="1:8" ht="14.25" customHeight="1">
      <c r="A103" s="159" t="s">
        <v>64</v>
      </c>
      <c r="B103" s="502">
        <v>5460</v>
      </c>
      <c r="C103" s="715">
        <v>5002</v>
      </c>
      <c r="D103" s="716">
        <v>91.611721611721606</v>
      </c>
      <c r="E103" s="715">
        <v>458</v>
      </c>
      <c r="F103" s="717">
        <v>8.3882783882783905</v>
      </c>
      <c r="G103" s="731"/>
      <c r="H103" s="732"/>
    </row>
    <row r="104" spans="1:8" ht="14.25" customHeight="1">
      <c r="A104" s="153" t="s">
        <v>65</v>
      </c>
      <c r="B104" s="733">
        <v>17403</v>
      </c>
      <c r="C104" s="712">
        <v>15453</v>
      </c>
      <c r="D104" s="713">
        <v>88.795035338734706</v>
      </c>
      <c r="E104" s="712">
        <v>1950</v>
      </c>
      <c r="F104" s="714">
        <v>11.204964661265301</v>
      </c>
      <c r="G104" s="731"/>
      <c r="H104" s="732"/>
    </row>
    <row r="105" spans="1:8" ht="14.25" customHeight="1">
      <c r="A105" s="159" t="s">
        <v>66</v>
      </c>
      <c r="B105" s="502">
        <v>50503</v>
      </c>
      <c r="C105" s="715">
        <v>42520</v>
      </c>
      <c r="D105" s="716">
        <v>84.193018236540397</v>
      </c>
      <c r="E105" s="715">
        <v>7983</v>
      </c>
      <c r="F105" s="717">
        <v>15.8069817634596</v>
      </c>
      <c r="G105" s="731"/>
      <c r="H105" s="732"/>
    </row>
    <row r="106" spans="1:8" ht="14.25" customHeight="1">
      <c r="A106" s="153" t="s">
        <v>67</v>
      </c>
      <c r="B106" s="733">
        <v>11015</v>
      </c>
      <c r="C106" s="712" t="s">
        <v>104</v>
      </c>
      <c r="D106" s="713" t="s">
        <v>104</v>
      </c>
      <c r="E106" s="712" t="s">
        <v>104</v>
      </c>
      <c r="F106" s="714" t="s">
        <v>104</v>
      </c>
      <c r="G106" s="731"/>
      <c r="H106" s="732"/>
    </row>
    <row r="107" spans="1:8" ht="14.25" customHeight="1">
      <c r="A107" s="159" t="s">
        <v>68</v>
      </c>
      <c r="B107" s="502">
        <v>62186</v>
      </c>
      <c r="C107" s="715">
        <v>55941</v>
      </c>
      <c r="D107" s="716">
        <v>89.957546714694601</v>
      </c>
      <c r="E107" s="715">
        <v>6245</v>
      </c>
      <c r="F107" s="717">
        <v>10.042453285305401</v>
      </c>
      <c r="G107" s="731"/>
      <c r="H107" s="732"/>
    </row>
    <row r="108" spans="1:8" ht="14.25" customHeight="1">
      <c r="A108" s="153" t="s">
        <v>69</v>
      </c>
      <c r="B108" s="503">
        <v>122758</v>
      </c>
      <c r="C108" s="712">
        <v>105271</v>
      </c>
      <c r="D108" s="713">
        <v>85.754899884325297</v>
      </c>
      <c r="E108" s="712">
        <v>17487</v>
      </c>
      <c r="F108" s="714">
        <v>14.245100115674701</v>
      </c>
      <c r="G108" s="731"/>
      <c r="H108" s="732"/>
    </row>
    <row r="109" spans="1:8" ht="14.25" customHeight="1">
      <c r="A109" s="159" t="s">
        <v>70</v>
      </c>
      <c r="B109" s="502">
        <v>31338</v>
      </c>
      <c r="C109" s="715">
        <v>26501</v>
      </c>
      <c r="D109" s="716">
        <v>84.565064777586301</v>
      </c>
      <c r="E109" s="715">
        <v>4837</v>
      </c>
      <c r="F109" s="717">
        <v>15.434935222413699</v>
      </c>
      <c r="G109" s="731"/>
      <c r="H109" s="732"/>
    </row>
    <row r="110" spans="1:8" ht="14.25" customHeight="1">
      <c r="A110" s="153" t="s">
        <v>71</v>
      </c>
      <c r="B110" s="503">
        <v>6443</v>
      </c>
      <c r="C110" s="712">
        <v>5625</v>
      </c>
      <c r="D110" s="713">
        <v>87.304050907962093</v>
      </c>
      <c r="E110" s="712">
        <v>818</v>
      </c>
      <c r="F110" s="714">
        <v>12.6959490920379</v>
      </c>
      <c r="G110" s="731"/>
      <c r="H110" s="732"/>
    </row>
    <row r="111" spans="1:8" ht="14.25" customHeight="1">
      <c r="A111" s="159" t="s">
        <v>72</v>
      </c>
      <c r="B111" s="502">
        <v>29928</v>
      </c>
      <c r="C111" s="715">
        <v>27066</v>
      </c>
      <c r="D111" s="716">
        <v>90.437048917401796</v>
      </c>
      <c r="E111" s="715">
        <v>2862</v>
      </c>
      <c r="F111" s="717">
        <v>9.5629510825982393</v>
      </c>
      <c r="G111" s="731"/>
      <c r="H111" s="732"/>
    </row>
    <row r="112" spans="1:8" ht="14.25" customHeight="1">
      <c r="A112" s="153" t="s">
        <v>73</v>
      </c>
      <c r="B112" s="503">
        <v>15756</v>
      </c>
      <c r="C112" s="712">
        <v>14495</v>
      </c>
      <c r="D112" s="713">
        <v>91.996699669967001</v>
      </c>
      <c r="E112" s="712">
        <v>1261</v>
      </c>
      <c r="F112" s="714">
        <v>8.0033003300329995</v>
      </c>
      <c r="G112" s="731"/>
      <c r="H112" s="732"/>
    </row>
    <row r="113" spans="1:8" ht="14.25" customHeight="1">
      <c r="A113" s="159" t="s">
        <v>74</v>
      </c>
      <c r="B113" s="502">
        <v>22231</v>
      </c>
      <c r="C113" s="715">
        <v>19994</v>
      </c>
      <c r="D113" s="716">
        <v>89.937474697494494</v>
      </c>
      <c r="E113" s="715">
        <v>2237</v>
      </c>
      <c r="F113" s="717">
        <v>10.062525302505501</v>
      </c>
      <c r="G113" s="731"/>
      <c r="H113" s="732"/>
    </row>
    <row r="114" spans="1:8" ht="14.25" customHeight="1">
      <c r="A114" s="162" t="s">
        <v>75</v>
      </c>
      <c r="B114" s="733">
        <v>15448</v>
      </c>
      <c r="C114" s="719" t="s">
        <v>104</v>
      </c>
      <c r="D114" s="720" t="s">
        <v>104</v>
      </c>
      <c r="E114" s="719" t="s">
        <v>104</v>
      </c>
      <c r="F114" s="721" t="s">
        <v>104</v>
      </c>
      <c r="G114" s="731"/>
      <c r="H114" s="732"/>
    </row>
    <row r="115" spans="1:8" ht="14.25" customHeight="1">
      <c r="A115" s="324" t="s">
        <v>76</v>
      </c>
      <c r="B115" s="164">
        <v>510404</v>
      </c>
      <c r="C115" s="722">
        <v>443548</v>
      </c>
      <c r="D115" s="723">
        <v>86.901356572440704</v>
      </c>
      <c r="E115" s="722">
        <v>66856</v>
      </c>
      <c r="F115" s="724">
        <v>13.098643427559299</v>
      </c>
      <c r="G115" s="731"/>
      <c r="H115" s="732"/>
    </row>
    <row r="116" spans="1:8" ht="14.25" customHeight="1">
      <c r="A116" s="324" t="s">
        <v>77</v>
      </c>
      <c r="B116" s="170">
        <v>125332</v>
      </c>
      <c r="C116" s="725">
        <v>111745</v>
      </c>
      <c r="D116" s="726">
        <v>89.159193182906193</v>
      </c>
      <c r="E116" s="725">
        <v>13587</v>
      </c>
      <c r="F116" s="724">
        <v>10.840806817093799</v>
      </c>
      <c r="G116" s="731"/>
      <c r="H116" s="732"/>
    </row>
    <row r="117" spans="1:8" ht="14.25" customHeight="1">
      <c r="A117" s="331" t="s">
        <v>78</v>
      </c>
      <c r="B117" s="176">
        <v>635736</v>
      </c>
      <c r="C117" s="727">
        <v>555293</v>
      </c>
      <c r="D117" s="728">
        <v>87.346477154038794</v>
      </c>
      <c r="E117" s="727">
        <v>80443</v>
      </c>
      <c r="F117" s="729">
        <v>12.6535228459612</v>
      </c>
      <c r="G117" s="731"/>
      <c r="H117" s="732"/>
    </row>
    <row r="118" spans="1:8" ht="14.25" customHeight="1">
      <c r="A118" s="1090" t="s">
        <v>410</v>
      </c>
      <c r="B118" s="1090"/>
      <c r="C118" s="1090"/>
      <c r="D118" s="1090"/>
      <c r="E118" s="1090"/>
      <c r="F118" s="1090"/>
    </row>
    <row r="119" spans="1:8" ht="24.75" customHeight="1">
      <c r="A119" s="1090" t="s">
        <v>411</v>
      </c>
      <c r="B119" s="1090"/>
      <c r="C119" s="1090"/>
      <c r="D119" s="1090"/>
      <c r="E119" s="1090"/>
      <c r="F119" s="1090"/>
    </row>
    <row r="120" spans="1:8" ht="15" customHeight="1">
      <c r="A120" s="1091" t="s">
        <v>102</v>
      </c>
      <c r="B120" s="1091"/>
      <c r="C120" s="1091"/>
      <c r="D120" s="1091"/>
      <c r="E120" s="1091"/>
      <c r="F120" s="1091"/>
    </row>
    <row r="121" spans="1:8" ht="37.5" customHeight="1">
      <c r="A121" s="1091" t="s">
        <v>86</v>
      </c>
      <c r="B121" s="1091"/>
      <c r="C121" s="1091"/>
      <c r="D121" s="1091"/>
      <c r="E121" s="1091"/>
      <c r="F121" s="1091"/>
      <c r="G121" s="734"/>
    </row>
    <row r="122" spans="1:8" ht="15" customHeight="1">
      <c r="A122" s="735"/>
      <c r="B122" s="735"/>
      <c r="C122" s="735"/>
      <c r="D122" s="735"/>
      <c r="E122" s="735"/>
      <c r="F122" s="735"/>
      <c r="G122" s="734"/>
    </row>
    <row r="123" spans="1:8" ht="24" customHeight="1">
      <c r="A123" s="1098">
        <v>2021</v>
      </c>
      <c r="B123" s="1098"/>
      <c r="C123" s="1098"/>
      <c r="D123" s="1098"/>
      <c r="E123" s="1098"/>
      <c r="F123" s="1098"/>
    </row>
    <row r="124" spans="1:8" ht="14.5">
      <c r="A124" s="128"/>
      <c r="D124" s="701"/>
      <c r="F124" s="701"/>
    </row>
    <row r="125" spans="1:8" ht="39.75" customHeight="1">
      <c r="A125" s="1099" t="s">
        <v>415</v>
      </c>
      <c r="B125" s="1099"/>
      <c r="C125" s="1099"/>
      <c r="D125" s="1099"/>
      <c r="E125" s="1099"/>
      <c r="F125" s="1099"/>
    </row>
    <row r="126" spans="1:8" ht="30" customHeight="1">
      <c r="A126" s="1092" t="s">
        <v>57</v>
      </c>
      <c r="B126" s="1093" t="s">
        <v>58</v>
      </c>
      <c r="C126" s="1094" t="s">
        <v>96</v>
      </c>
      <c r="D126" s="1094"/>
      <c r="E126" s="1094"/>
      <c r="F126" s="1094"/>
    </row>
    <row r="127" spans="1:8" ht="15.75" customHeight="1">
      <c r="A127" s="1092"/>
      <c r="B127" s="1093"/>
      <c r="C127" s="1095" t="s">
        <v>408</v>
      </c>
      <c r="D127" s="1095"/>
      <c r="E127" s="1096" t="s">
        <v>409</v>
      </c>
      <c r="F127" s="1096"/>
    </row>
    <row r="128" spans="1:8" ht="16.5" customHeight="1">
      <c r="A128" s="1092"/>
      <c r="B128" s="1097" t="s">
        <v>59</v>
      </c>
      <c r="C128" s="1097"/>
      <c r="D128" s="704" t="s">
        <v>99</v>
      </c>
      <c r="E128" s="705" t="s">
        <v>59</v>
      </c>
      <c r="F128" s="706" t="s">
        <v>99</v>
      </c>
    </row>
    <row r="129" spans="1:7" ht="14.25" customHeight="1">
      <c r="A129" s="147" t="s">
        <v>60</v>
      </c>
      <c r="B129" s="730">
        <v>92613</v>
      </c>
      <c r="C129" s="708">
        <v>80244</v>
      </c>
      <c r="D129" s="709">
        <v>86.644423569045401</v>
      </c>
      <c r="E129" s="710">
        <v>12369</v>
      </c>
      <c r="F129" s="711">
        <v>13.355576430954599</v>
      </c>
    </row>
    <row r="130" spans="1:7" ht="14.25" customHeight="1">
      <c r="A130" s="153" t="s">
        <v>61</v>
      </c>
      <c r="B130" s="503">
        <v>91218</v>
      </c>
      <c r="C130" s="712">
        <v>78154</v>
      </c>
      <c r="D130" s="713">
        <v>85.678265254664694</v>
      </c>
      <c r="E130" s="712">
        <v>13064</v>
      </c>
      <c r="F130" s="714">
        <v>14.3217347453354</v>
      </c>
      <c r="G130" s="731"/>
    </row>
    <row r="131" spans="1:7" ht="14.25" customHeight="1">
      <c r="A131" s="159" t="s">
        <v>62</v>
      </c>
      <c r="B131" s="502">
        <v>33809</v>
      </c>
      <c r="C131" s="715">
        <v>27817</v>
      </c>
      <c r="D131" s="716">
        <v>82.276908515483996</v>
      </c>
      <c r="E131" s="715">
        <v>5992</v>
      </c>
      <c r="F131" s="717">
        <v>17.723091484516001</v>
      </c>
      <c r="G131" s="731"/>
    </row>
    <row r="132" spans="1:7" ht="14.25" customHeight="1">
      <c r="A132" s="153" t="s">
        <v>63</v>
      </c>
      <c r="B132" s="503">
        <v>18504</v>
      </c>
      <c r="C132" s="712">
        <v>16687</v>
      </c>
      <c r="D132" s="713">
        <v>90.1805015131863</v>
      </c>
      <c r="E132" s="712">
        <v>1817</v>
      </c>
      <c r="F132" s="714">
        <v>9.8194984868136608</v>
      </c>
      <c r="G132" s="731"/>
    </row>
    <row r="133" spans="1:7" ht="14.25" customHeight="1">
      <c r="A133" s="159" t="s">
        <v>64</v>
      </c>
      <c r="B133" s="502" t="s">
        <v>104</v>
      </c>
      <c r="C133" s="715" t="s">
        <v>104</v>
      </c>
      <c r="D133" s="716" t="s">
        <v>104</v>
      </c>
      <c r="E133" s="715" t="s">
        <v>104</v>
      </c>
      <c r="F133" s="717" t="s">
        <v>104</v>
      </c>
      <c r="G133" s="731"/>
    </row>
    <row r="134" spans="1:7" ht="14.25" customHeight="1">
      <c r="A134" s="153" t="s">
        <v>65</v>
      </c>
      <c r="B134" s="733" t="s">
        <v>104</v>
      </c>
      <c r="C134" s="712" t="s">
        <v>104</v>
      </c>
      <c r="D134" s="713" t="s">
        <v>104</v>
      </c>
      <c r="E134" s="712" t="s">
        <v>104</v>
      </c>
      <c r="F134" s="714" t="s">
        <v>104</v>
      </c>
      <c r="G134" s="731"/>
    </row>
    <row r="135" spans="1:7" ht="14.25" customHeight="1">
      <c r="A135" s="159" t="s">
        <v>66</v>
      </c>
      <c r="B135" s="502">
        <v>48635</v>
      </c>
      <c r="C135" s="715">
        <v>41061</v>
      </c>
      <c r="D135" s="716">
        <v>84.426853089339005</v>
      </c>
      <c r="E135" s="715">
        <v>7574</v>
      </c>
      <c r="F135" s="717">
        <v>15.573146910661</v>
      </c>
      <c r="G135" s="731"/>
    </row>
    <row r="136" spans="1:7" ht="14.25" customHeight="1">
      <c r="A136" s="153" t="s">
        <v>67</v>
      </c>
      <c r="B136" s="733" t="s">
        <v>104</v>
      </c>
      <c r="C136" s="712" t="s">
        <v>104</v>
      </c>
      <c r="D136" s="713" t="s">
        <v>104</v>
      </c>
      <c r="E136" s="712" t="s">
        <v>104</v>
      </c>
      <c r="F136" s="714" t="s">
        <v>104</v>
      </c>
      <c r="G136" s="731"/>
    </row>
    <row r="137" spans="1:7" ht="14.25" customHeight="1">
      <c r="A137" s="159" t="s">
        <v>68</v>
      </c>
      <c r="B137" s="502">
        <v>59545</v>
      </c>
      <c r="C137" s="715">
        <v>53124</v>
      </c>
      <c r="D137" s="716">
        <v>89.2165589050298</v>
      </c>
      <c r="E137" s="715">
        <v>6421</v>
      </c>
      <c r="F137" s="717">
        <v>10.7834410949702</v>
      </c>
      <c r="G137" s="731"/>
    </row>
    <row r="138" spans="1:7" ht="14.25" customHeight="1">
      <c r="A138" s="153" t="s">
        <v>69</v>
      </c>
      <c r="B138" s="503">
        <v>119274</v>
      </c>
      <c r="C138" s="712">
        <v>101180</v>
      </c>
      <c r="D138" s="713">
        <v>84.829887485956704</v>
      </c>
      <c r="E138" s="712">
        <v>18094</v>
      </c>
      <c r="F138" s="714">
        <v>15.1701125140433</v>
      </c>
      <c r="G138" s="731"/>
    </row>
    <row r="139" spans="1:7" ht="14.25" customHeight="1">
      <c r="A139" s="159" t="s">
        <v>70</v>
      </c>
      <c r="B139" s="502">
        <v>30317</v>
      </c>
      <c r="C139" s="715">
        <v>25212</v>
      </c>
      <c r="D139" s="716">
        <v>83.161262657914705</v>
      </c>
      <c r="E139" s="715">
        <v>5105</v>
      </c>
      <c r="F139" s="717">
        <v>16.838737342085299</v>
      </c>
      <c r="G139" s="731"/>
    </row>
    <row r="140" spans="1:7" ht="14.25" customHeight="1">
      <c r="A140" s="153" t="s">
        <v>71</v>
      </c>
      <c r="B140" s="503">
        <v>6326</v>
      </c>
      <c r="C140" s="712">
        <v>5497</v>
      </c>
      <c r="D140" s="713">
        <v>86.895352513436606</v>
      </c>
      <c r="E140" s="712">
        <v>829</v>
      </c>
      <c r="F140" s="714">
        <v>13.104647486563399</v>
      </c>
      <c r="G140" s="731"/>
    </row>
    <row r="141" spans="1:7" ht="14.25" customHeight="1">
      <c r="A141" s="159" t="s">
        <v>72</v>
      </c>
      <c r="B141" s="502">
        <v>29725</v>
      </c>
      <c r="C141" s="715">
        <v>27023</v>
      </c>
      <c r="D141" s="716">
        <v>90.910008410428901</v>
      </c>
      <c r="E141" s="715">
        <v>2702</v>
      </c>
      <c r="F141" s="717">
        <v>9.0899915895710706</v>
      </c>
      <c r="G141" s="731"/>
    </row>
    <row r="142" spans="1:7" ht="14.25" customHeight="1">
      <c r="A142" s="153" t="s">
        <v>73</v>
      </c>
      <c r="B142" s="503">
        <v>15616</v>
      </c>
      <c r="C142" s="712">
        <v>14424</v>
      </c>
      <c r="D142" s="713">
        <v>92.366803278688494</v>
      </c>
      <c r="E142" s="712">
        <v>1192</v>
      </c>
      <c r="F142" s="714">
        <v>7.63319672131147</v>
      </c>
      <c r="G142" s="731"/>
    </row>
    <row r="143" spans="1:7" ht="14.25" customHeight="1">
      <c r="A143" s="159" t="s">
        <v>74</v>
      </c>
      <c r="B143" s="502">
        <v>21148</v>
      </c>
      <c r="C143" s="715">
        <v>19097</v>
      </c>
      <c r="D143" s="716">
        <v>90.301683374314393</v>
      </c>
      <c r="E143" s="715">
        <v>2051</v>
      </c>
      <c r="F143" s="717">
        <v>9.6983166256856403</v>
      </c>
      <c r="G143" s="731"/>
    </row>
    <row r="144" spans="1:7" ht="14.25" customHeight="1">
      <c r="A144" s="162" t="s">
        <v>75</v>
      </c>
      <c r="B144" s="733" t="s">
        <v>104</v>
      </c>
      <c r="C144" s="719" t="s">
        <v>104</v>
      </c>
      <c r="D144" s="720" t="s">
        <v>104</v>
      </c>
      <c r="E144" s="719" t="s">
        <v>104</v>
      </c>
      <c r="F144" s="721" t="s">
        <v>104</v>
      </c>
      <c r="G144" s="731"/>
    </row>
    <row r="145" spans="1:7" ht="14.25" customHeight="1">
      <c r="A145" s="324" t="s">
        <v>76</v>
      </c>
      <c r="B145" s="164">
        <v>491490</v>
      </c>
      <c r="C145" s="722">
        <v>423555</v>
      </c>
      <c r="D145" s="723">
        <v>86.177745223707504</v>
      </c>
      <c r="E145" s="722">
        <v>67935</v>
      </c>
      <c r="F145" s="724">
        <v>13.8222547762925</v>
      </c>
      <c r="G145" s="731"/>
    </row>
    <row r="146" spans="1:7" ht="14.25" customHeight="1">
      <c r="A146" s="324" t="s">
        <v>77</v>
      </c>
      <c r="B146" s="170">
        <v>123850</v>
      </c>
      <c r="C146" s="725">
        <v>110250</v>
      </c>
      <c r="D146" s="726">
        <v>89.018974566007302</v>
      </c>
      <c r="E146" s="725">
        <v>13600</v>
      </c>
      <c r="F146" s="724">
        <v>10.9810254339927</v>
      </c>
      <c r="G146" s="731"/>
    </row>
    <row r="147" spans="1:7" ht="14.25" customHeight="1">
      <c r="A147" s="331" t="s">
        <v>78</v>
      </c>
      <c r="B147" s="176">
        <v>615340</v>
      </c>
      <c r="C147" s="727">
        <v>533805</v>
      </c>
      <c r="D147" s="728">
        <v>86.7496018461338</v>
      </c>
      <c r="E147" s="727">
        <v>81535</v>
      </c>
      <c r="F147" s="729">
        <v>13.2503981538662</v>
      </c>
      <c r="G147" s="731"/>
    </row>
    <row r="148" spans="1:7" ht="14.25" customHeight="1">
      <c r="A148" s="1090" t="s">
        <v>410</v>
      </c>
      <c r="B148" s="1090"/>
      <c r="C148" s="1090"/>
      <c r="D148" s="1090"/>
      <c r="E148" s="1090"/>
      <c r="F148" s="1090"/>
      <c r="G148" s="731"/>
    </row>
    <row r="149" spans="1:7" ht="28.5" customHeight="1">
      <c r="A149" s="1090" t="s">
        <v>411</v>
      </c>
      <c r="B149" s="1090"/>
      <c r="C149" s="1090"/>
      <c r="D149" s="1090"/>
      <c r="E149" s="1090"/>
      <c r="F149" s="1090"/>
    </row>
    <row r="150" spans="1:7" ht="14.25" customHeight="1">
      <c r="A150" s="1091" t="s">
        <v>102</v>
      </c>
      <c r="B150" s="1091"/>
      <c r="C150" s="1091"/>
      <c r="D150" s="1091"/>
      <c r="E150" s="1091"/>
      <c r="F150" s="1091"/>
    </row>
    <row r="151" spans="1:7" ht="37.5" customHeight="1">
      <c r="A151" s="1091" t="s">
        <v>88</v>
      </c>
      <c r="B151" s="1091"/>
      <c r="C151" s="1091"/>
      <c r="D151" s="1091"/>
      <c r="E151" s="1091"/>
      <c r="F151" s="1091"/>
    </row>
    <row r="152" spans="1:7" ht="14.25" customHeight="1">
      <c r="A152" s="735"/>
      <c r="B152" s="735"/>
      <c r="C152" s="735"/>
      <c r="D152" s="735"/>
      <c r="E152" s="735"/>
      <c r="F152" s="735"/>
    </row>
    <row r="153" spans="1:7" ht="24" customHeight="1">
      <c r="A153" s="1098">
        <v>2020</v>
      </c>
      <c r="B153" s="1098"/>
      <c r="C153" s="1098"/>
      <c r="D153" s="1098"/>
      <c r="E153" s="1098"/>
      <c r="F153" s="1098"/>
    </row>
    <row r="154" spans="1:7" ht="14.5">
      <c r="A154" s="128"/>
      <c r="D154" s="701"/>
      <c r="F154" s="701"/>
    </row>
    <row r="155" spans="1:7" ht="39.75" customHeight="1">
      <c r="A155" s="1099" t="s">
        <v>416</v>
      </c>
      <c r="B155" s="1099"/>
      <c r="C155" s="1099"/>
      <c r="D155" s="1099"/>
      <c r="E155" s="1099"/>
      <c r="F155" s="1099"/>
    </row>
    <row r="156" spans="1:7" ht="30" customHeight="1">
      <c r="A156" s="1092" t="s">
        <v>57</v>
      </c>
      <c r="B156" s="1093" t="s">
        <v>58</v>
      </c>
      <c r="C156" s="1094" t="s">
        <v>96</v>
      </c>
      <c r="D156" s="1094"/>
      <c r="E156" s="1094"/>
      <c r="F156" s="1094"/>
    </row>
    <row r="157" spans="1:7" ht="15.75" customHeight="1">
      <c r="A157" s="1092"/>
      <c r="B157" s="1093"/>
      <c r="C157" s="1095" t="s">
        <v>408</v>
      </c>
      <c r="D157" s="1095"/>
      <c r="E157" s="1096" t="s">
        <v>409</v>
      </c>
      <c r="F157" s="1096"/>
    </row>
    <row r="158" spans="1:7" ht="16.5" customHeight="1">
      <c r="A158" s="1092"/>
      <c r="B158" s="1097" t="s">
        <v>59</v>
      </c>
      <c r="C158" s="1097"/>
      <c r="D158" s="704" t="s">
        <v>99</v>
      </c>
      <c r="E158" s="705" t="s">
        <v>59</v>
      </c>
      <c r="F158" s="706" t="s">
        <v>99</v>
      </c>
    </row>
    <row r="159" spans="1:7" ht="14.25" customHeight="1">
      <c r="A159" s="147" t="s">
        <v>60</v>
      </c>
      <c r="B159" s="148">
        <f t="shared" ref="B159:B177" si="2">SUM(C159,E159)</f>
        <v>89803</v>
      </c>
      <c r="C159" s="708">
        <v>77618</v>
      </c>
      <c r="D159" s="709">
        <f t="shared" ref="D159:D177" si="3">C159/$B159*100</f>
        <v>86.431410977361551</v>
      </c>
      <c r="E159" s="710">
        <v>12185</v>
      </c>
      <c r="F159" s="711">
        <f t="shared" ref="F159:F177" si="4">E159/$B159*100</f>
        <v>13.568589022638442</v>
      </c>
    </row>
    <row r="160" spans="1:7" ht="14.25" customHeight="1">
      <c r="A160" s="467" t="s">
        <v>61</v>
      </c>
      <c r="B160" s="154">
        <f t="shared" si="2"/>
        <v>88104</v>
      </c>
      <c r="C160" s="712">
        <v>74349</v>
      </c>
      <c r="D160" s="713">
        <f t="shared" si="3"/>
        <v>84.387769000272399</v>
      </c>
      <c r="E160" s="712">
        <v>13755</v>
      </c>
      <c r="F160" s="714">
        <f t="shared" si="4"/>
        <v>15.612230999727593</v>
      </c>
    </row>
    <row r="161" spans="1:6" ht="14.25" customHeight="1">
      <c r="A161" s="468" t="s">
        <v>62</v>
      </c>
      <c r="B161" s="160">
        <f t="shared" si="2"/>
        <v>32923</v>
      </c>
      <c r="C161" s="715">
        <v>26882</v>
      </c>
      <c r="D161" s="716">
        <f t="shared" si="3"/>
        <v>81.651125353096617</v>
      </c>
      <c r="E161" s="715">
        <v>6041</v>
      </c>
      <c r="F161" s="717">
        <f t="shared" si="4"/>
        <v>18.348874646903383</v>
      </c>
    </row>
    <row r="162" spans="1:6" ht="14.25" customHeight="1">
      <c r="A162" s="467" t="s">
        <v>63</v>
      </c>
      <c r="B162" s="154">
        <f t="shared" si="2"/>
        <v>17875</v>
      </c>
      <c r="C162" s="712">
        <v>15980</v>
      </c>
      <c r="D162" s="713">
        <f t="shared" si="3"/>
        <v>89.3986013986014</v>
      </c>
      <c r="E162" s="712">
        <v>1895</v>
      </c>
      <c r="F162" s="714">
        <f t="shared" si="4"/>
        <v>10.601398601398602</v>
      </c>
    </row>
    <row r="163" spans="1:6" ht="14.25" customHeight="1">
      <c r="A163" s="468" t="s">
        <v>64</v>
      </c>
      <c r="B163" s="160">
        <f t="shared" si="2"/>
        <v>5315</v>
      </c>
      <c r="C163" s="715">
        <v>4807</v>
      </c>
      <c r="D163" s="716">
        <f t="shared" si="3"/>
        <v>90.442144873000942</v>
      </c>
      <c r="E163" s="715">
        <v>508</v>
      </c>
      <c r="F163" s="717">
        <f t="shared" si="4"/>
        <v>9.5578551269990601</v>
      </c>
    </row>
    <row r="164" spans="1:6" ht="14.25" customHeight="1">
      <c r="A164" s="467" t="s">
        <v>65</v>
      </c>
      <c r="B164" s="154">
        <f t="shared" si="2"/>
        <v>16654</v>
      </c>
      <c r="C164" s="712">
        <v>14602</v>
      </c>
      <c r="D164" s="713">
        <f t="shared" si="3"/>
        <v>87.678635763180012</v>
      </c>
      <c r="E164" s="712">
        <v>2052</v>
      </c>
      <c r="F164" s="714">
        <f t="shared" si="4"/>
        <v>12.321364236819983</v>
      </c>
    </row>
    <row r="165" spans="1:6" ht="14.25" customHeight="1">
      <c r="A165" s="468" t="s">
        <v>66</v>
      </c>
      <c r="B165" s="160">
        <f t="shared" si="2"/>
        <v>46719</v>
      </c>
      <c r="C165" s="715">
        <v>39641</v>
      </c>
      <c r="D165" s="716">
        <f t="shared" si="3"/>
        <v>84.849846957340688</v>
      </c>
      <c r="E165" s="715">
        <v>7078</v>
      </c>
      <c r="F165" s="717">
        <f t="shared" si="4"/>
        <v>15.150153042659303</v>
      </c>
    </row>
    <row r="166" spans="1:6" ht="14.25" customHeight="1">
      <c r="A166" s="467" t="s">
        <v>67</v>
      </c>
      <c r="B166" s="154">
        <f t="shared" si="2"/>
        <v>10746</v>
      </c>
      <c r="C166" s="712">
        <v>10119</v>
      </c>
      <c r="D166" s="713">
        <f t="shared" si="3"/>
        <v>94.165270798436623</v>
      </c>
      <c r="E166" s="712">
        <v>627</v>
      </c>
      <c r="F166" s="714">
        <f t="shared" si="4"/>
        <v>5.8347292015633725</v>
      </c>
    </row>
    <row r="167" spans="1:6" ht="14.25" customHeight="1">
      <c r="A167" s="468" t="s">
        <v>68</v>
      </c>
      <c r="B167" s="160">
        <f t="shared" si="2"/>
        <v>56523</v>
      </c>
      <c r="C167" s="715">
        <v>50340</v>
      </c>
      <c r="D167" s="716">
        <f t="shared" si="3"/>
        <v>89.061090175680704</v>
      </c>
      <c r="E167" s="715">
        <v>6183</v>
      </c>
      <c r="F167" s="717">
        <f t="shared" si="4"/>
        <v>10.938909824319303</v>
      </c>
    </row>
    <row r="168" spans="1:6" ht="14.25" customHeight="1">
      <c r="A168" s="467" t="s">
        <v>69</v>
      </c>
      <c r="B168" s="154">
        <f t="shared" si="2"/>
        <v>115230</v>
      </c>
      <c r="C168" s="712">
        <v>96682</v>
      </c>
      <c r="D168" s="713">
        <f t="shared" si="3"/>
        <v>83.903497353119846</v>
      </c>
      <c r="E168" s="712">
        <v>18548</v>
      </c>
      <c r="F168" s="714">
        <f t="shared" si="4"/>
        <v>16.096502646880154</v>
      </c>
    </row>
    <row r="169" spans="1:6" ht="14.25" customHeight="1">
      <c r="A169" s="468" t="s">
        <v>70</v>
      </c>
      <c r="B169" s="160">
        <f t="shared" si="2"/>
        <v>29708</v>
      </c>
      <c r="C169" s="715">
        <v>25002</v>
      </c>
      <c r="D169" s="716">
        <f t="shared" si="3"/>
        <v>84.159149050760746</v>
      </c>
      <c r="E169" s="715">
        <v>4706</v>
      </c>
      <c r="F169" s="717">
        <f t="shared" si="4"/>
        <v>15.840850949239263</v>
      </c>
    </row>
    <row r="170" spans="1:6" ht="14.25" customHeight="1">
      <c r="A170" s="467" t="s">
        <v>71</v>
      </c>
      <c r="B170" s="154">
        <f t="shared" si="2"/>
        <v>6128</v>
      </c>
      <c r="C170" s="712">
        <v>5387</v>
      </c>
      <c r="D170" s="713">
        <f t="shared" si="3"/>
        <v>87.907963446475208</v>
      </c>
      <c r="E170" s="712">
        <v>741</v>
      </c>
      <c r="F170" s="714">
        <f t="shared" si="4"/>
        <v>12.092036553524805</v>
      </c>
    </row>
    <row r="171" spans="1:6" ht="14.25" customHeight="1">
      <c r="A171" s="468" t="s">
        <v>72</v>
      </c>
      <c r="B171" s="160">
        <f t="shared" si="2"/>
        <v>29251</v>
      </c>
      <c r="C171" s="715">
        <v>26390</v>
      </c>
      <c r="D171" s="716">
        <f t="shared" si="3"/>
        <v>90.219137807254455</v>
      </c>
      <c r="E171" s="715">
        <v>2861</v>
      </c>
      <c r="F171" s="717">
        <f t="shared" si="4"/>
        <v>9.7808621927455466</v>
      </c>
    </row>
    <row r="172" spans="1:6" ht="14.25" customHeight="1">
      <c r="A172" s="467" t="s">
        <v>73</v>
      </c>
      <c r="B172" s="154">
        <f t="shared" si="2"/>
        <v>15601</v>
      </c>
      <c r="C172" s="712">
        <v>14312</v>
      </c>
      <c r="D172" s="713">
        <f t="shared" si="3"/>
        <v>91.737709121210173</v>
      </c>
      <c r="E172" s="712">
        <v>1289</v>
      </c>
      <c r="F172" s="714">
        <f t="shared" si="4"/>
        <v>8.2622908787898215</v>
      </c>
    </row>
    <row r="173" spans="1:6" ht="14.25" customHeight="1">
      <c r="A173" s="468" t="s">
        <v>74</v>
      </c>
      <c r="B173" s="160">
        <f t="shared" si="2"/>
        <v>20131</v>
      </c>
      <c r="C173" s="715">
        <v>18074</v>
      </c>
      <c r="D173" s="716">
        <f t="shared" si="3"/>
        <v>89.781928369181855</v>
      </c>
      <c r="E173" s="715">
        <v>2057</v>
      </c>
      <c r="F173" s="717">
        <f t="shared" si="4"/>
        <v>10.218071630818141</v>
      </c>
    </row>
    <row r="174" spans="1:6" ht="14.25" customHeight="1">
      <c r="A174" s="469" t="s">
        <v>75</v>
      </c>
      <c r="B174" s="260">
        <f t="shared" si="2"/>
        <v>15150</v>
      </c>
      <c r="C174" s="719">
        <v>13869</v>
      </c>
      <c r="D174" s="720">
        <f t="shared" si="3"/>
        <v>91.544554455445549</v>
      </c>
      <c r="E174" s="719">
        <v>1281</v>
      </c>
      <c r="F174" s="721">
        <f t="shared" si="4"/>
        <v>8.4554455445544559</v>
      </c>
    </row>
    <row r="175" spans="1:6" ht="14.25" customHeight="1">
      <c r="A175" s="324" t="s">
        <v>76</v>
      </c>
      <c r="B175" s="164">
        <f t="shared" si="2"/>
        <v>474315</v>
      </c>
      <c r="C175" s="722">
        <v>406502</v>
      </c>
      <c r="D175" s="723">
        <f t="shared" si="3"/>
        <v>85.702961112340958</v>
      </c>
      <c r="E175" s="722">
        <v>67813</v>
      </c>
      <c r="F175" s="724">
        <f t="shared" si="4"/>
        <v>14.297038887659044</v>
      </c>
    </row>
    <row r="176" spans="1:6" ht="14.25" customHeight="1">
      <c r="A176" s="324" t="s">
        <v>77</v>
      </c>
      <c r="B176" s="170">
        <f t="shared" si="2"/>
        <v>121546</v>
      </c>
      <c r="C176" s="725">
        <v>107552</v>
      </c>
      <c r="D176" s="726">
        <f t="shared" si="3"/>
        <v>88.486663485429389</v>
      </c>
      <c r="E176" s="725">
        <v>13994</v>
      </c>
      <c r="F176" s="724">
        <f t="shared" si="4"/>
        <v>11.513336514570616</v>
      </c>
    </row>
    <row r="177" spans="1:6" ht="14.25" customHeight="1">
      <c r="A177" s="331" t="s">
        <v>78</v>
      </c>
      <c r="B177" s="176">
        <f t="shared" si="2"/>
        <v>595861</v>
      </c>
      <c r="C177" s="727">
        <v>514054</v>
      </c>
      <c r="D177" s="728">
        <f t="shared" si="3"/>
        <v>86.270791342276127</v>
      </c>
      <c r="E177" s="727">
        <v>81807</v>
      </c>
      <c r="F177" s="729">
        <f t="shared" si="4"/>
        <v>13.729208657723865</v>
      </c>
    </row>
    <row r="178" spans="1:6" ht="14.25" customHeight="1">
      <c r="A178" s="1090" t="s">
        <v>410</v>
      </c>
      <c r="B178" s="1090"/>
      <c r="C178" s="1090"/>
      <c r="D178" s="1090"/>
      <c r="E178" s="1090"/>
      <c r="F178" s="1090"/>
    </row>
    <row r="179" spans="1:6" ht="25.5" customHeight="1">
      <c r="A179" s="1090" t="s">
        <v>411</v>
      </c>
      <c r="B179" s="1090"/>
      <c r="C179" s="1090"/>
      <c r="D179" s="1090"/>
      <c r="E179" s="1090"/>
      <c r="F179" s="1090"/>
    </row>
    <row r="180" spans="1:6" ht="37.5" customHeight="1">
      <c r="A180" s="1091" t="s">
        <v>90</v>
      </c>
      <c r="B180" s="1091"/>
      <c r="C180" s="1091"/>
      <c r="D180" s="1091"/>
      <c r="E180" s="1091"/>
      <c r="F180" s="1091"/>
    </row>
    <row r="182" spans="1:6" ht="24" customHeight="1">
      <c r="A182" s="1098">
        <v>2019</v>
      </c>
      <c r="B182" s="1098"/>
      <c r="C182" s="1098"/>
      <c r="D182" s="1098"/>
      <c r="E182" s="1098"/>
      <c r="F182" s="1098"/>
    </row>
    <row r="183" spans="1:6" ht="14.5">
      <c r="D183" s="701"/>
      <c r="F183" s="701"/>
    </row>
    <row r="184" spans="1:6" ht="39.75" customHeight="1">
      <c r="A184" s="1099" t="s">
        <v>417</v>
      </c>
      <c r="B184" s="1099"/>
      <c r="C184" s="1099"/>
      <c r="D184" s="1099"/>
      <c r="E184" s="1099"/>
      <c r="F184" s="1099"/>
    </row>
    <row r="185" spans="1:6" ht="15" customHeight="1">
      <c r="A185" s="1092" t="s">
        <v>57</v>
      </c>
      <c r="B185" s="1093" t="s">
        <v>58</v>
      </c>
      <c r="C185" s="1094" t="s">
        <v>96</v>
      </c>
      <c r="D185" s="1094"/>
      <c r="E185" s="1094"/>
      <c r="F185" s="1094"/>
    </row>
    <row r="186" spans="1:6" ht="15.75" customHeight="1">
      <c r="A186" s="1092"/>
      <c r="B186" s="1093"/>
      <c r="C186" s="1095" t="s">
        <v>408</v>
      </c>
      <c r="D186" s="1095"/>
      <c r="E186" s="1096" t="s">
        <v>409</v>
      </c>
      <c r="F186" s="1096"/>
    </row>
    <row r="187" spans="1:6" ht="16.5" customHeight="1">
      <c r="A187" s="1092"/>
      <c r="B187" s="1097" t="s">
        <v>59</v>
      </c>
      <c r="C187" s="1097"/>
      <c r="D187" s="704" t="s">
        <v>99</v>
      </c>
      <c r="E187" s="705" t="s">
        <v>59</v>
      </c>
      <c r="F187" s="706" t="s">
        <v>99</v>
      </c>
    </row>
    <row r="188" spans="1:6" ht="14.25" customHeight="1">
      <c r="A188" s="147" t="s">
        <v>60</v>
      </c>
      <c r="B188" s="148">
        <v>86095</v>
      </c>
      <c r="C188" s="708">
        <v>73714</v>
      </c>
      <c r="D188" s="709">
        <v>85.619373947383707</v>
      </c>
      <c r="E188" s="710">
        <v>12381</v>
      </c>
      <c r="F188" s="711">
        <v>14.3806260526163</v>
      </c>
    </row>
    <row r="189" spans="1:6" ht="14.25" customHeight="1">
      <c r="A189" s="467" t="s">
        <v>61</v>
      </c>
      <c r="B189" s="154">
        <v>83374</v>
      </c>
      <c r="C189" s="712">
        <v>69226</v>
      </c>
      <c r="D189" s="713">
        <v>83.030681027658503</v>
      </c>
      <c r="E189" s="712">
        <v>14148</v>
      </c>
      <c r="F189" s="714">
        <v>16.969318972341501</v>
      </c>
    </row>
    <row r="190" spans="1:6" ht="14.25" customHeight="1">
      <c r="A190" s="468" t="s">
        <v>62</v>
      </c>
      <c r="B190" s="160">
        <v>31407</v>
      </c>
      <c r="C190" s="715">
        <v>25829</v>
      </c>
      <c r="D190" s="716">
        <v>82.239628108383499</v>
      </c>
      <c r="E190" s="715">
        <v>5578</v>
      </c>
      <c r="F190" s="717">
        <v>17.760371891616501</v>
      </c>
    </row>
    <row r="191" spans="1:6" ht="14.25" customHeight="1">
      <c r="A191" s="467" t="s">
        <v>63</v>
      </c>
      <c r="B191" s="154">
        <v>16897</v>
      </c>
      <c r="C191" s="712">
        <v>15108</v>
      </c>
      <c r="D191" s="713">
        <v>89.412321713913698</v>
      </c>
      <c r="E191" s="712">
        <v>1789</v>
      </c>
      <c r="F191" s="714">
        <v>10.5876782860863</v>
      </c>
    </row>
    <row r="192" spans="1:6" ht="14.25" customHeight="1">
      <c r="A192" s="468" t="s">
        <v>64</v>
      </c>
      <c r="B192" s="160">
        <v>4983</v>
      </c>
      <c r="C192" s="715">
        <v>4474</v>
      </c>
      <c r="D192" s="716">
        <v>89.7852699177202</v>
      </c>
      <c r="E192" s="715">
        <v>509</v>
      </c>
      <c r="F192" s="717">
        <v>10.2147300822798</v>
      </c>
    </row>
    <row r="193" spans="1:6" ht="14.25" customHeight="1">
      <c r="A193" s="467" t="s">
        <v>65</v>
      </c>
      <c r="B193" s="154">
        <v>15657</v>
      </c>
      <c r="C193" s="712">
        <v>13723</v>
      </c>
      <c r="D193" s="713">
        <v>87.647697515488304</v>
      </c>
      <c r="E193" s="712">
        <v>1934</v>
      </c>
      <c r="F193" s="714">
        <v>12.3523024845117</v>
      </c>
    </row>
    <row r="194" spans="1:6" ht="14.25" customHeight="1">
      <c r="A194" s="468" t="s">
        <v>66</v>
      </c>
      <c r="B194" s="160">
        <v>45081</v>
      </c>
      <c r="C194" s="715">
        <v>38171</v>
      </c>
      <c r="D194" s="716">
        <v>84.672034781837098</v>
      </c>
      <c r="E194" s="715">
        <v>6910</v>
      </c>
      <c r="F194" s="717">
        <v>15.3279652181629</v>
      </c>
    </row>
    <row r="195" spans="1:6" ht="14.25" customHeight="1">
      <c r="A195" s="467" t="s">
        <v>67</v>
      </c>
      <c r="B195" s="154">
        <v>10464</v>
      </c>
      <c r="C195" s="712">
        <v>9858</v>
      </c>
      <c r="D195" s="713">
        <v>94.208715596330293</v>
      </c>
      <c r="E195" s="712">
        <v>606</v>
      </c>
      <c r="F195" s="714">
        <v>5.79128440366972</v>
      </c>
    </row>
    <row r="196" spans="1:6" ht="14.25" customHeight="1">
      <c r="A196" s="468" t="s">
        <v>68</v>
      </c>
      <c r="B196" s="160">
        <v>53081</v>
      </c>
      <c r="C196" s="715">
        <v>46842</v>
      </c>
      <c r="D196" s="716">
        <v>88.246265141952904</v>
      </c>
      <c r="E196" s="715">
        <v>6239</v>
      </c>
      <c r="F196" s="717">
        <v>11.7537348580471</v>
      </c>
    </row>
    <row r="197" spans="1:6" ht="14.25" customHeight="1">
      <c r="A197" s="467" t="s">
        <v>69</v>
      </c>
      <c r="B197" s="154">
        <v>111115</v>
      </c>
      <c r="C197" s="712">
        <v>91202</v>
      </c>
      <c r="D197" s="713">
        <v>82.078927237546694</v>
      </c>
      <c r="E197" s="712">
        <v>19913</v>
      </c>
      <c r="F197" s="714">
        <v>17.921072762453299</v>
      </c>
    </row>
    <row r="198" spans="1:6" ht="14.25" customHeight="1">
      <c r="A198" s="468" t="s">
        <v>70</v>
      </c>
      <c r="B198" s="160">
        <v>28858</v>
      </c>
      <c r="C198" s="715">
        <v>24325</v>
      </c>
      <c r="D198" s="716">
        <v>84.292050731166398</v>
      </c>
      <c r="E198" s="715">
        <v>4533</v>
      </c>
      <c r="F198" s="717">
        <v>15.7079492688336</v>
      </c>
    </row>
    <row r="199" spans="1:6" ht="14.25" customHeight="1">
      <c r="A199" s="467" t="s">
        <v>71</v>
      </c>
      <c r="B199" s="154">
        <v>5817</v>
      </c>
      <c r="C199" s="712">
        <v>5159</v>
      </c>
      <c r="D199" s="713">
        <v>88.688327316486195</v>
      </c>
      <c r="E199" s="712">
        <v>658</v>
      </c>
      <c r="F199" s="714">
        <v>11.3116726835138</v>
      </c>
    </row>
    <row r="200" spans="1:6" ht="14.25" customHeight="1">
      <c r="A200" s="468" t="s">
        <v>72</v>
      </c>
      <c r="B200" s="160">
        <v>27930</v>
      </c>
      <c r="C200" s="715">
        <v>25024</v>
      </c>
      <c r="D200" s="716">
        <v>89.595417114214101</v>
      </c>
      <c r="E200" s="715">
        <v>2906</v>
      </c>
      <c r="F200" s="717">
        <v>10.404582885785899</v>
      </c>
    </row>
    <row r="201" spans="1:6" ht="14.25" customHeight="1">
      <c r="A201" s="467" t="s">
        <v>73</v>
      </c>
      <c r="B201" s="154">
        <v>15424</v>
      </c>
      <c r="C201" s="712">
        <v>14094</v>
      </c>
      <c r="D201" s="713">
        <v>91.377074688796696</v>
      </c>
      <c r="E201" s="712">
        <v>1330</v>
      </c>
      <c r="F201" s="714">
        <v>8.6229253112033195</v>
      </c>
    </row>
    <row r="202" spans="1:6" ht="14.25" customHeight="1">
      <c r="A202" s="468" t="s">
        <v>74</v>
      </c>
      <c r="B202" s="160">
        <v>19364</v>
      </c>
      <c r="C202" s="715">
        <v>17194</v>
      </c>
      <c r="D202" s="716">
        <v>88.793637678165695</v>
      </c>
      <c r="E202" s="715">
        <v>2170</v>
      </c>
      <c r="F202" s="717">
        <v>11.2063623218343</v>
      </c>
    </row>
    <row r="203" spans="1:6" ht="14.25" customHeight="1">
      <c r="A203" s="469" t="s">
        <v>75</v>
      </c>
      <c r="B203" s="260">
        <v>15005</v>
      </c>
      <c r="C203" s="719">
        <v>13449</v>
      </c>
      <c r="D203" s="720">
        <v>89.630123292235893</v>
      </c>
      <c r="E203" s="719">
        <v>1556</v>
      </c>
      <c r="F203" s="721">
        <v>10.369876707764099</v>
      </c>
    </row>
    <row r="204" spans="1:6" ht="14.25" customHeight="1">
      <c r="A204" s="324" t="s">
        <v>76</v>
      </c>
      <c r="B204" s="164">
        <v>453425</v>
      </c>
      <c r="C204" s="722">
        <v>384030</v>
      </c>
      <c r="D204" s="723">
        <v>84.695374097149497</v>
      </c>
      <c r="E204" s="722">
        <v>69395</v>
      </c>
      <c r="F204" s="724">
        <v>15.3046259028505</v>
      </c>
    </row>
    <row r="205" spans="1:6" ht="14.25" customHeight="1">
      <c r="A205" s="324" t="s">
        <v>77</v>
      </c>
      <c r="B205" s="170">
        <v>117127</v>
      </c>
      <c r="C205" s="725">
        <v>103362</v>
      </c>
      <c r="D205" s="726">
        <v>88.247799397235497</v>
      </c>
      <c r="E205" s="725">
        <v>13765</v>
      </c>
      <c r="F205" s="724">
        <v>11.7522006027645</v>
      </c>
    </row>
    <row r="206" spans="1:6" ht="14.25" customHeight="1">
      <c r="A206" s="331" t="s">
        <v>78</v>
      </c>
      <c r="B206" s="176">
        <v>570552</v>
      </c>
      <c r="C206" s="727">
        <v>487392</v>
      </c>
      <c r="D206" s="728">
        <v>85.4246413999075</v>
      </c>
      <c r="E206" s="727">
        <v>83160</v>
      </c>
      <c r="F206" s="729">
        <v>14.5753586000925</v>
      </c>
    </row>
    <row r="207" spans="1:6" ht="14.25" customHeight="1">
      <c r="A207" s="1090" t="s">
        <v>410</v>
      </c>
      <c r="B207" s="1090"/>
      <c r="C207" s="1090"/>
      <c r="D207" s="1090"/>
      <c r="E207" s="1090"/>
      <c r="F207" s="1090"/>
    </row>
    <row r="208" spans="1:6" ht="26.25" customHeight="1">
      <c r="A208" s="1090" t="s">
        <v>411</v>
      </c>
      <c r="B208" s="1090"/>
      <c r="C208" s="1090"/>
      <c r="D208" s="1090"/>
      <c r="E208" s="1090"/>
      <c r="F208" s="1090"/>
    </row>
    <row r="209" spans="1:6" ht="37.5" customHeight="1">
      <c r="A209" s="1091" t="s">
        <v>92</v>
      </c>
      <c r="B209" s="1091"/>
      <c r="C209" s="1091"/>
      <c r="D209" s="1091"/>
      <c r="E209" s="1091"/>
      <c r="F209" s="1091"/>
    </row>
    <row r="211" spans="1:6" ht="24" customHeight="1">
      <c r="A211" s="1098">
        <v>2018</v>
      </c>
      <c r="B211" s="1098"/>
      <c r="C211" s="1098"/>
      <c r="D211" s="1098"/>
      <c r="E211" s="1098"/>
      <c r="F211" s="1098"/>
    </row>
    <row r="213" spans="1:6" ht="33.75" customHeight="1">
      <c r="A213" s="1099" t="s">
        <v>418</v>
      </c>
      <c r="B213" s="1099"/>
      <c r="C213" s="1099"/>
      <c r="D213" s="1099"/>
      <c r="E213" s="1099"/>
      <c r="F213" s="1099"/>
    </row>
    <row r="214" spans="1:6" ht="15" customHeight="1">
      <c r="A214" s="1092" t="s">
        <v>57</v>
      </c>
      <c r="B214" s="1093" t="s">
        <v>58</v>
      </c>
      <c r="C214" s="1094" t="s">
        <v>96</v>
      </c>
      <c r="D214" s="1094"/>
      <c r="E214" s="1094"/>
      <c r="F214" s="1094"/>
    </row>
    <row r="215" spans="1:6" ht="15.75" customHeight="1">
      <c r="A215" s="1092"/>
      <c r="B215" s="1093"/>
      <c r="C215" s="1095" t="s">
        <v>408</v>
      </c>
      <c r="D215" s="1095"/>
      <c r="E215" s="1096" t="s">
        <v>409</v>
      </c>
      <c r="F215" s="1096"/>
    </row>
    <row r="216" spans="1:6" ht="16.5" customHeight="1">
      <c r="A216" s="1092"/>
      <c r="B216" s="1097" t="s">
        <v>59</v>
      </c>
      <c r="C216" s="1097"/>
      <c r="D216" s="704" t="s">
        <v>99</v>
      </c>
      <c r="E216" s="705" t="s">
        <v>59</v>
      </c>
      <c r="F216" s="706" t="s">
        <v>99</v>
      </c>
    </row>
    <row r="217" spans="1:6" ht="14.25" customHeight="1">
      <c r="A217" s="147" t="s">
        <v>60</v>
      </c>
      <c r="B217" s="148">
        <v>85046</v>
      </c>
      <c r="C217" s="708">
        <v>73347</v>
      </c>
      <c r="D217" s="709">
        <v>86.243915057733503</v>
      </c>
      <c r="E217" s="710">
        <v>11699</v>
      </c>
      <c r="F217" s="711">
        <v>13.756084942266501</v>
      </c>
    </row>
    <row r="218" spans="1:6" ht="14.25" customHeight="1">
      <c r="A218" s="467" t="s">
        <v>61</v>
      </c>
      <c r="B218" s="154">
        <v>79639</v>
      </c>
      <c r="C218" s="712">
        <v>65034</v>
      </c>
      <c r="D218" s="713">
        <v>81.660995241025105</v>
      </c>
      <c r="E218" s="712">
        <v>14605</v>
      </c>
      <c r="F218" s="714">
        <v>18.339004758974902</v>
      </c>
    </row>
    <row r="219" spans="1:6" ht="14.25" customHeight="1">
      <c r="A219" s="468" t="s">
        <v>62</v>
      </c>
      <c r="B219" s="160">
        <v>29322</v>
      </c>
      <c r="C219" s="715">
        <v>24064</v>
      </c>
      <c r="D219" s="716">
        <v>82.068071754996296</v>
      </c>
      <c r="E219" s="715">
        <v>5258</v>
      </c>
      <c r="F219" s="717">
        <v>17.9319282450038</v>
      </c>
    </row>
    <row r="220" spans="1:6" ht="14.25" customHeight="1">
      <c r="A220" s="467" t="s">
        <v>63</v>
      </c>
      <c r="B220" s="154">
        <v>16276</v>
      </c>
      <c r="C220" s="712">
        <v>14261</v>
      </c>
      <c r="D220" s="713">
        <v>87.619808306709302</v>
      </c>
      <c r="E220" s="712">
        <v>2015</v>
      </c>
      <c r="F220" s="714">
        <v>12.380191693290699</v>
      </c>
    </row>
    <row r="221" spans="1:6" ht="14.25" customHeight="1">
      <c r="A221" s="468" t="s">
        <v>64</v>
      </c>
      <c r="B221" s="160">
        <v>4475</v>
      </c>
      <c r="C221" s="715">
        <v>3916</v>
      </c>
      <c r="D221" s="716">
        <v>87.508379888268195</v>
      </c>
      <c r="E221" s="715">
        <v>559</v>
      </c>
      <c r="F221" s="717">
        <v>12.4916201117318</v>
      </c>
    </row>
    <row r="222" spans="1:6" ht="14.25" customHeight="1">
      <c r="A222" s="467" t="s">
        <v>65</v>
      </c>
      <c r="B222" s="154">
        <v>14331</v>
      </c>
      <c r="C222" s="712">
        <v>12486</v>
      </c>
      <c r="D222" s="713">
        <v>87.125811178564007</v>
      </c>
      <c r="E222" s="712">
        <v>1845</v>
      </c>
      <c r="F222" s="714">
        <v>12.874188821436</v>
      </c>
    </row>
    <row r="223" spans="1:6" ht="14.25" customHeight="1">
      <c r="A223" s="468" t="s">
        <v>66</v>
      </c>
      <c r="B223" s="160">
        <v>43315</v>
      </c>
      <c r="C223" s="715">
        <v>36572</v>
      </c>
      <c r="D223" s="716">
        <v>84.432644580399398</v>
      </c>
      <c r="E223" s="715">
        <v>6743</v>
      </c>
      <c r="F223" s="717">
        <v>15.567355419600601</v>
      </c>
    </row>
    <row r="224" spans="1:6" ht="14.25" customHeight="1">
      <c r="A224" s="467" t="s">
        <v>67</v>
      </c>
      <c r="B224" s="154">
        <v>10240</v>
      </c>
      <c r="C224" s="712">
        <v>9549</v>
      </c>
      <c r="D224" s="713">
        <v>93.251953125</v>
      </c>
      <c r="E224" s="712">
        <v>691</v>
      </c>
      <c r="F224" s="714">
        <v>6.748046875</v>
      </c>
    </row>
    <row r="225" spans="1:6" ht="14.25" customHeight="1">
      <c r="A225" s="468" t="s">
        <v>68</v>
      </c>
      <c r="B225" s="160">
        <v>50406</v>
      </c>
      <c r="C225" s="715">
        <v>44365</v>
      </c>
      <c r="D225" s="716">
        <v>88.0153156370273</v>
      </c>
      <c r="E225" s="715">
        <v>6041</v>
      </c>
      <c r="F225" s="717">
        <v>11.9846843629727</v>
      </c>
    </row>
    <row r="226" spans="1:6" ht="14.25" customHeight="1">
      <c r="A226" s="467" t="s">
        <v>69</v>
      </c>
      <c r="B226" s="154">
        <v>106386</v>
      </c>
      <c r="C226" s="712">
        <v>86149</v>
      </c>
      <c r="D226" s="713">
        <v>80.977760231609395</v>
      </c>
      <c r="E226" s="712">
        <v>20237</v>
      </c>
      <c r="F226" s="714">
        <v>19.022239768390602</v>
      </c>
    </row>
    <row r="227" spans="1:6" ht="14.25" customHeight="1">
      <c r="A227" s="468" t="s">
        <v>70</v>
      </c>
      <c r="B227" s="160">
        <v>27963</v>
      </c>
      <c r="C227" s="715">
        <v>23634</v>
      </c>
      <c r="D227" s="716">
        <v>84.518828451882797</v>
      </c>
      <c r="E227" s="715">
        <v>4329</v>
      </c>
      <c r="F227" s="717">
        <v>15.481171548117199</v>
      </c>
    </row>
    <row r="228" spans="1:6" ht="14.25" customHeight="1">
      <c r="A228" s="467" t="s">
        <v>71</v>
      </c>
      <c r="B228" s="154">
        <v>5773</v>
      </c>
      <c r="C228" s="712">
        <v>5084</v>
      </c>
      <c r="D228" s="713">
        <v>88.065130781222905</v>
      </c>
      <c r="E228" s="712">
        <v>689</v>
      </c>
      <c r="F228" s="714">
        <v>11.9348692187771</v>
      </c>
    </row>
    <row r="229" spans="1:6" ht="14.25" customHeight="1">
      <c r="A229" s="468" t="s">
        <v>72</v>
      </c>
      <c r="B229" s="160">
        <v>26615</v>
      </c>
      <c r="C229" s="715">
        <v>23737</v>
      </c>
      <c r="D229" s="716">
        <v>89.186548938568507</v>
      </c>
      <c r="E229" s="715">
        <v>2878</v>
      </c>
      <c r="F229" s="717">
        <v>10.8134510614315</v>
      </c>
    </row>
    <row r="230" spans="1:6" ht="14.25" customHeight="1">
      <c r="A230" s="467" t="s">
        <v>73</v>
      </c>
      <c r="B230" s="154">
        <v>15151</v>
      </c>
      <c r="C230" s="712">
        <v>13712</v>
      </c>
      <c r="D230" s="713">
        <v>90.502277077420601</v>
      </c>
      <c r="E230" s="712">
        <v>1439</v>
      </c>
      <c r="F230" s="714">
        <v>9.4977229225793707</v>
      </c>
    </row>
    <row r="231" spans="1:6" ht="14.25" customHeight="1">
      <c r="A231" s="468" t="s">
        <v>74</v>
      </c>
      <c r="B231" s="160">
        <v>18500</v>
      </c>
      <c r="C231" s="715">
        <v>16268</v>
      </c>
      <c r="D231" s="716">
        <v>87.935135135135098</v>
      </c>
      <c r="E231" s="715">
        <v>2232</v>
      </c>
      <c r="F231" s="717">
        <v>12.0648648648649</v>
      </c>
    </row>
    <row r="232" spans="1:6" ht="14.25" customHeight="1">
      <c r="A232" s="469" t="s">
        <v>75</v>
      </c>
      <c r="B232" s="260">
        <v>14713</v>
      </c>
      <c r="C232" s="719">
        <v>13132</v>
      </c>
      <c r="D232" s="720">
        <v>89.254400869978895</v>
      </c>
      <c r="E232" s="719">
        <v>1581</v>
      </c>
      <c r="F232" s="721">
        <v>10.7455991300211</v>
      </c>
    </row>
    <row r="233" spans="1:6" ht="14.25" customHeight="1">
      <c r="A233" s="324" t="s">
        <v>76</v>
      </c>
      <c r="B233" s="164">
        <v>435834</v>
      </c>
      <c r="C233" s="722">
        <v>366855</v>
      </c>
      <c r="D233" s="723">
        <v>84.173102603284704</v>
      </c>
      <c r="E233" s="722">
        <v>68979</v>
      </c>
      <c r="F233" s="724">
        <v>15.826897396715299</v>
      </c>
    </row>
    <row r="234" spans="1:6" ht="14.25" customHeight="1">
      <c r="A234" s="324" t="s">
        <v>77</v>
      </c>
      <c r="B234" s="170">
        <v>112317</v>
      </c>
      <c r="C234" s="725">
        <v>98455</v>
      </c>
      <c r="D234" s="726">
        <v>87.658146139943199</v>
      </c>
      <c r="E234" s="725">
        <v>13862</v>
      </c>
      <c r="F234" s="724">
        <v>12.3418538600568</v>
      </c>
    </row>
    <row r="235" spans="1:6" ht="14.25" customHeight="1">
      <c r="A235" s="331" t="s">
        <v>78</v>
      </c>
      <c r="B235" s="176">
        <v>548151</v>
      </c>
      <c r="C235" s="727">
        <v>465310</v>
      </c>
      <c r="D235" s="728">
        <v>84.887193492304107</v>
      </c>
      <c r="E235" s="727">
        <v>82841</v>
      </c>
      <c r="F235" s="729">
        <v>15.1128065076959</v>
      </c>
    </row>
    <row r="236" spans="1:6" ht="14.25" customHeight="1">
      <c r="A236" s="1090" t="s">
        <v>410</v>
      </c>
      <c r="B236" s="1090"/>
      <c r="C236" s="1090"/>
      <c r="D236" s="1090"/>
      <c r="E236" s="1090"/>
      <c r="F236" s="1090"/>
    </row>
    <row r="237" spans="1:6" ht="26.25" customHeight="1">
      <c r="A237" s="1090" t="s">
        <v>411</v>
      </c>
      <c r="B237" s="1090"/>
      <c r="C237" s="1090"/>
      <c r="D237" s="1090"/>
      <c r="E237" s="1090"/>
      <c r="F237" s="1090"/>
    </row>
    <row r="238" spans="1:6" ht="37.5" customHeight="1">
      <c r="A238" s="1091" t="s">
        <v>94</v>
      </c>
      <c r="B238" s="1091"/>
      <c r="C238" s="1091"/>
      <c r="D238" s="1091"/>
      <c r="E238" s="1091"/>
      <c r="F238" s="1091"/>
    </row>
  </sheetData>
  <mergeCells count="93">
    <mergeCell ref="A3:F3"/>
    <mergeCell ref="A5:F5"/>
    <mergeCell ref="A6:A8"/>
    <mergeCell ref="B6:B7"/>
    <mergeCell ref="C6:F6"/>
    <mergeCell ref="C7:D7"/>
    <mergeCell ref="E7:F7"/>
    <mergeCell ref="B8:C8"/>
    <mergeCell ref="A28:F28"/>
    <mergeCell ref="A29:F29"/>
    <mergeCell ref="A30:F30"/>
    <mergeCell ref="A31:F31"/>
    <mergeCell ref="A33:F33"/>
    <mergeCell ref="A35:F35"/>
    <mergeCell ref="A36:A38"/>
    <mergeCell ref="B36:B37"/>
    <mergeCell ref="C36:F36"/>
    <mergeCell ref="C37:D37"/>
    <mergeCell ref="E37:F37"/>
    <mergeCell ref="B38:C38"/>
    <mergeCell ref="A58:F58"/>
    <mergeCell ref="A59:F59"/>
    <mergeCell ref="A60:F60"/>
    <mergeCell ref="A61:F61"/>
    <mergeCell ref="A63:F63"/>
    <mergeCell ref="A65:F65"/>
    <mergeCell ref="A66:A68"/>
    <mergeCell ref="B66:B67"/>
    <mergeCell ref="C66:F66"/>
    <mergeCell ref="C67:D67"/>
    <mergeCell ref="E67:F67"/>
    <mergeCell ref="B68:C68"/>
    <mergeCell ref="A88:F88"/>
    <mergeCell ref="A89:F89"/>
    <mergeCell ref="A90:F90"/>
    <mergeCell ref="A91:F91"/>
    <mergeCell ref="A93:F93"/>
    <mergeCell ref="A95:F95"/>
    <mergeCell ref="A96:A98"/>
    <mergeCell ref="B96:B97"/>
    <mergeCell ref="C96:F96"/>
    <mergeCell ref="C97:D97"/>
    <mergeCell ref="E97:F97"/>
    <mergeCell ref="B98:C98"/>
    <mergeCell ref="A118:F118"/>
    <mergeCell ref="A119:F119"/>
    <mergeCell ref="A120:F120"/>
    <mergeCell ref="A121:F121"/>
    <mergeCell ref="A123:F123"/>
    <mergeCell ref="A125:F125"/>
    <mergeCell ref="A126:A128"/>
    <mergeCell ref="B126:B127"/>
    <mergeCell ref="C126:F126"/>
    <mergeCell ref="C127:D127"/>
    <mergeCell ref="E127:F127"/>
    <mergeCell ref="B128:C128"/>
    <mergeCell ref="A148:F148"/>
    <mergeCell ref="A149:F149"/>
    <mergeCell ref="A150:F150"/>
    <mergeCell ref="A151:F151"/>
    <mergeCell ref="A153:F153"/>
    <mergeCell ref="A155:F155"/>
    <mergeCell ref="A156:A158"/>
    <mergeCell ref="B156:B157"/>
    <mergeCell ref="C156:F156"/>
    <mergeCell ref="C157:D157"/>
    <mergeCell ref="E157:F157"/>
    <mergeCell ref="B158:C158"/>
    <mergeCell ref="A178:F178"/>
    <mergeCell ref="A179:F179"/>
    <mergeCell ref="A180:F180"/>
    <mergeCell ref="A182:F182"/>
    <mergeCell ref="A184:F184"/>
    <mergeCell ref="A185:A187"/>
    <mergeCell ref="B185:B186"/>
    <mergeCell ref="C185:F185"/>
    <mergeCell ref="C186:D186"/>
    <mergeCell ref="E186:F186"/>
    <mergeCell ref="B187:C187"/>
    <mergeCell ref="A207:F207"/>
    <mergeCell ref="A208:F208"/>
    <mergeCell ref="A209:F209"/>
    <mergeCell ref="A211:F211"/>
    <mergeCell ref="A213:F213"/>
    <mergeCell ref="A236:F236"/>
    <mergeCell ref="A237:F237"/>
    <mergeCell ref="A238:F238"/>
    <mergeCell ref="A214:A216"/>
    <mergeCell ref="B214:B215"/>
    <mergeCell ref="C214:F214"/>
    <mergeCell ref="C215:D215"/>
    <mergeCell ref="E215:F215"/>
    <mergeCell ref="B216:C216"/>
  </mergeCells>
  <hyperlinks>
    <hyperlink ref="A1" location="Inhalt!A9" display="Zurück zum Inhalt" xr:uid="{00000000-0004-0000-1200-000000000000}"/>
  </hyperlinks>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8"/>
  <sheetViews>
    <sheetView showGridLines="0" zoomScale="80" zoomScaleNormal="80" workbookViewId="0"/>
  </sheetViews>
  <sheetFormatPr baseColWidth="10" defaultColWidth="11" defaultRowHeight="15" customHeight="1"/>
  <cols>
    <col min="1" max="1" width="23.5" style="106" customWidth="1"/>
    <col min="2" max="2" width="11.08203125" style="106" customWidth="1"/>
    <col min="3" max="16384" width="11" style="106"/>
  </cols>
  <sheetData>
    <row r="1" spans="1:12" ht="14.25" customHeight="1">
      <c r="A1" s="107" t="s">
        <v>55</v>
      </c>
    </row>
    <row r="2" spans="1:12" ht="14.25" customHeight="1">
      <c r="A2" s="108"/>
    </row>
    <row r="3" spans="1:12" customFormat="1" ht="23.25" customHeight="1">
      <c r="A3" s="956">
        <v>2025</v>
      </c>
      <c r="B3" s="956"/>
      <c r="C3" s="109"/>
      <c r="D3" s="109"/>
      <c r="E3" s="109"/>
    </row>
    <row r="4" spans="1:12" customFormat="1" ht="14.5">
      <c r="A4" s="964"/>
      <c r="B4" s="964"/>
      <c r="C4" s="109"/>
      <c r="D4" s="109"/>
      <c r="E4" s="109"/>
    </row>
    <row r="5" spans="1:12" customFormat="1" ht="66" customHeight="1">
      <c r="A5" s="957" t="s">
        <v>56</v>
      </c>
      <c r="B5" s="957"/>
      <c r="C5" s="109"/>
      <c r="D5" s="109"/>
      <c r="E5" s="109"/>
    </row>
    <row r="6" spans="1:12" customFormat="1" ht="15" customHeight="1">
      <c r="A6" s="958" t="s">
        <v>57</v>
      </c>
      <c r="B6" s="110" t="s">
        <v>58</v>
      </c>
      <c r="C6" s="109"/>
      <c r="D6" s="109"/>
      <c r="E6" s="109"/>
    </row>
    <row r="7" spans="1:12" customFormat="1" thickBot="1">
      <c r="A7" s="958"/>
      <c r="B7" s="111" t="s">
        <v>59</v>
      </c>
      <c r="C7" s="109"/>
      <c r="D7" s="109"/>
      <c r="E7" s="109"/>
    </row>
    <row r="8" spans="1:12" customFormat="1" ht="14.5">
      <c r="A8" s="112" t="s">
        <v>60</v>
      </c>
      <c r="B8" s="113">
        <v>117393</v>
      </c>
      <c r="C8" s="109"/>
      <c r="D8" s="109"/>
      <c r="E8" s="109"/>
    </row>
    <row r="9" spans="1:12" customFormat="1" ht="14.5">
      <c r="A9" s="114" t="s">
        <v>61</v>
      </c>
      <c r="B9" s="590">
        <v>118520</v>
      </c>
      <c r="C9" s="109"/>
      <c r="D9" s="109"/>
      <c r="E9" s="109"/>
    </row>
    <row r="10" spans="1:12" customFormat="1" ht="14.5">
      <c r="A10" s="116" t="s">
        <v>62</v>
      </c>
      <c r="B10" s="589">
        <v>36530</v>
      </c>
      <c r="C10" s="109"/>
      <c r="D10" s="109"/>
      <c r="E10" s="109"/>
    </row>
    <row r="11" spans="1:12" customFormat="1" ht="14.5">
      <c r="A11" s="114" t="s">
        <v>63</v>
      </c>
      <c r="B11" s="590">
        <v>20202</v>
      </c>
      <c r="C11" s="109"/>
      <c r="D11" s="109"/>
      <c r="E11" s="109"/>
    </row>
    <row r="12" spans="1:12" customFormat="1" ht="14.5">
      <c r="A12" s="116" t="s">
        <v>64</v>
      </c>
      <c r="B12" s="589">
        <v>6473</v>
      </c>
      <c r="C12" s="109"/>
      <c r="D12" s="109"/>
      <c r="E12" s="740"/>
      <c r="F12" s="741"/>
      <c r="G12" s="741"/>
      <c r="H12" s="741"/>
      <c r="I12" s="741"/>
      <c r="J12" s="741"/>
      <c r="K12" s="741"/>
      <c r="L12" s="741"/>
    </row>
    <row r="13" spans="1:12" customFormat="1" ht="14.5">
      <c r="A13" s="114" t="s">
        <v>65</v>
      </c>
      <c r="B13" s="590">
        <v>17637</v>
      </c>
      <c r="C13" s="109"/>
      <c r="D13" s="109"/>
      <c r="E13" s="109"/>
    </row>
    <row r="14" spans="1:12" customFormat="1" ht="14.5">
      <c r="A14" s="116" t="s">
        <v>66</v>
      </c>
      <c r="B14" s="589">
        <v>60692</v>
      </c>
      <c r="C14" s="109"/>
      <c r="D14" s="109"/>
      <c r="E14" s="109"/>
    </row>
    <row r="15" spans="1:12" customFormat="1" ht="14.5">
      <c r="A15" s="114" t="s">
        <v>67</v>
      </c>
      <c r="B15" s="590">
        <v>11964</v>
      </c>
      <c r="C15" s="109"/>
      <c r="D15" s="109"/>
      <c r="E15" s="109"/>
    </row>
    <row r="16" spans="1:12" customFormat="1" ht="14.5">
      <c r="A16" s="116" t="s">
        <v>68</v>
      </c>
      <c r="B16" s="589">
        <v>71383</v>
      </c>
      <c r="C16" s="109"/>
      <c r="D16" s="109"/>
      <c r="E16" s="109"/>
    </row>
    <row r="17" spans="1:5" customFormat="1" ht="14.5">
      <c r="A17" s="114" t="s">
        <v>69</v>
      </c>
      <c r="B17" s="590">
        <v>146284</v>
      </c>
      <c r="C17" s="109"/>
      <c r="D17" s="109"/>
      <c r="E17" s="109"/>
    </row>
    <row r="18" spans="1:5" customFormat="1" ht="14.5">
      <c r="A18" s="116" t="s">
        <v>70</v>
      </c>
      <c r="B18" s="589">
        <v>39060</v>
      </c>
      <c r="C18" s="109"/>
      <c r="D18" s="109"/>
      <c r="E18" s="109"/>
    </row>
    <row r="19" spans="1:5" customFormat="1" ht="14.5">
      <c r="A19" s="114" t="s">
        <v>71</v>
      </c>
      <c r="B19" s="590">
        <v>8324</v>
      </c>
      <c r="C19" s="109"/>
      <c r="D19" s="109"/>
      <c r="E19" s="109"/>
    </row>
    <row r="20" spans="1:5" customFormat="1" ht="14.5">
      <c r="A20" s="116" t="s">
        <v>72</v>
      </c>
      <c r="B20" s="589">
        <v>29591</v>
      </c>
      <c r="C20" s="109"/>
      <c r="D20" s="109"/>
      <c r="E20" s="109"/>
    </row>
    <row r="21" spans="1:5" customFormat="1" ht="14.5">
      <c r="A21" s="114" t="s">
        <v>73</v>
      </c>
      <c r="B21" s="590">
        <v>15865</v>
      </c>
      <c r="C21" s="109"/>
      <c r="D21" s="109"/>
      <c r="E21" s="109"/>
    </row>
    <row r="22" spans="1:5" customFormat="1" ht="14.5">
      <c r="A22" s="116" t="s">
        <v>74</v>
      </c>
      <c r="B22" s="736">
        <v>26096</v>
      </c>
      <c r="C22" s="109"/>
      <c r="D22" s="109"/>
      <c r="E22" s="109"/>
    </row>
    <row r="23" spans="1:5" customFormat="1" thickBot="1">
      <c r="A23" s="114" t="s">
        <v>75</v>
      </c>
      <c r="B23" s="737">
        <v>15726</v>
      </c>
      <c r="C23" s="109"/>
      <c r="D23" s="109"/>
      <c r="E23" s="109"/>
    </row>
    <row r="24" spans="1:5" customFormat="1" ht="14.5">
      <c r="A24" s="120" t="s">
        <v>76</v>
      </c>
      <c r="B24" s="598">
        <v>611862</v>
      </c>
      <c r="C24" s="109"/>
      <c r="D24" s="109"/>
      <c r="E24" s="109"/>
    </row>
    <row r="25" spans="1:5" customFormat="1" ht="14.5">
      <c r="A25" s="122" t="s">
        <v>77</v>
      </c>
      <c r="B25" s="738">
        <v>129878</v>
      </c>
      <c r="C25" s="109"/>
      <c r="D25" s="109"/>
      <c r="E25" s="109"/>
    </row>
    <row r="26" spans="1:5" customFormat="1" ht="14.5">
      <c r="A26" s="124" t="s">
        <v>78</v>
      </c>
      <c r="B26" s="739">
        <v>741740</v>
      </c>
      <c r="C26" s="109"/>
      <c r="D26" s="109"/>
      <c r="E26" s="109"/>
    </row>
    <row r="27" spans="1:5" customFormat="1" ht="14.5">
      <c r="A27" s="963" t="s">
        <v>79</v>
      </c>
      <c r="B27" s="963"/>
      <c r="C27" s="126"/>
      <c r="D27" s="109"/>
      <c r="E27" s="109"/>
    </row>
    <row r="28" spans="1:5" customFormat="1" ht="78.75" customHeight="1">
      <c r="A28" s="960" t="s">
        <v>80</v>
      </c>
      <c r="B28" s="960"/>
      <c r="C28" s="127"/>
      <c r="D28" s="109"/>
      <c r="E28" s="109"/>
    </row>
    <row r="29" spans="1:5" ht="14.25" customHeight="1">
      <c r="A29" s="108"/>
    </row>
    <row r="30" spans="1:5" s="109" customFormat="1" ht="23.5">
      <c r="A30" s="956">
        <v>2024</v>
      </c>
      <c r="B30" s="956"/>
    </row>
    <row r="31" spans="1:5" s="109" customFormat="1" ht="14.5">
      <c r="A31" s="964"/>
      <c r="B31" s="964"/>
    </row>
    <row r="32" spans="1:5" s="109" customFormat="1" ht="66" customHeight="1">
      <c r="A32" s="957" t="s">
        <v>81</v>
      </c>
      <c r="B32" s="957"/>
    </row>
    <row r="33" spans="1:2" s="109" customFormat="1" ht="15" customHeight="1">
      <c r="A33" s="958" t="s">
        <v>57</v>
      </c>
      <c r="B33" s="110" t="s">
        <v>58</v>
      </c>
    </row>
    <row r="34" spans="1:2" s="109" customFormat="1" ht="14.5">
      <c r="A34" s="958"/>
      <c r="B34" s="111" t="s">
        <v>59</v>
      </c>
    </row>
    <row r="35" spans="1:2" s="109" customFormat="1" ht="14.5">
      <c r="A35" s="112" t="s">
        <v>60</v>
      </c>
      <c r="B35" s="113">
        <v>112631</v>
      </c>
    </row>
    <row r="36" spans="1:2" s="109" customFormat="1" ht="14.5">
      <c r="A36" s="114" t="s">
        <v>61</v>
      </c>
      <c r="B36" s="115">
        <v>113724</v>
      </c>
    </row>
    <row r="37" spans="1:2" s="109" customFormat="1" ht="14.5">
      <c r="A37" s="116" t="s">
        <v>62</v>
      </c>
      <c r="B37" s="117">
        <v>36648</v>
      </c>
    </row>
    <row r="38" spans="1:2" s="109" customFormat="1" ht="14.5">
      <c r="A38" s="114" t="s">
        <v>63</v>
      </c>
      <c r="B38" s="115">
        <v>20405</v>
      </c>
    </row>
    <row r="39" spans="1:2" s="109" customFormat="1" ht="14.5">
      <c r="A39" s="116" t="s">
        <v>64</v>
      </c>
      <c r="B39" s="117">
        <v>6382</v>
      </c>
    </row>
    <row r="40" spans="1:2" s="109" customFormat="1" ht="14.5">
      <c r="A40" s="114" t="s">
        <v>65</v>
      </c>
      <c r="B40" s="115">
        <v>19019</v>
      </c>
    </row>
    <row r="41" spans="1:2" s="109" customFormat="1" ht="14.5">
      <c r="A41" s="116" t="s">
        <v>66</v>
      </c>
      <c r="B41" s="117">
        <v>59522</v>
      </c>
    </row>
    <row r="42" spans="1:2" s="109" customFormat="1" ht="14.5">
      <c r="A42" s="114" t="s">
        <v>67</v>
      </c>
      <c r="B42" s="115">
        <v>11947</v>
      </c>
    </row>
    <row r="43" spans="1:2" s="109" customFormat="1" ht="14.5">
      <c r="A43" s="116" t="s">
        <v>68</v>
      </c>
      <c r="B43" s="117">
        <v>69083</v>
      </c>
    </row>
    <row r="44" spans="1:2" s="109" customFormat="1" ht="14.5">
      <c r="A44" s="114" t="s">
        <v>69</v>
      </c>
      <c r="B44" s="115">
        <v>143135</v>
      </c>
    </row>
    <row r="45" spans="1:2" s="109" customFormat="1" ht="14.5">
      <c r="A45" s="116" t="s">
        <v>70</v>
      </c>
      <c r="B45" s="117">
        <v>37738</v>
      </c>
    </row>
    <row r="46" spans="1:2" s="109" customFormat="1" ht="14.5">
      <c r="A46" s="114" t="s">
        <v>71</v>
      </c>
      <c r="B46" s="115">
        <v>7918</v>
      </c>
    </row>
    <row r="47" spans="1:2" s="109" customFormat="1" ht="14.5">
      <c r="A47" s="116" t="s">
        <v>72</v>
      </c>
      <c r="B47" s="117">
        <v>30651</v>
      </c>
    </row>
    <row r="48" spans="1:2" s="109" customFormat="1" ht="14.5">
      <c r="A48" s="114" t="s">
        <v>73</v>
      </c>
      <c r="B48" s="115">
        <v>16277</v>
      </c>
    </row>
    <row r="49" spans="1:3" s="109" customFormat="1" ht="14.5">
      <c r="A49" s="116" t="s">
        <v>74</v>
      </c>
      <c r="B49" s="118">
        <v>24828</v>
      </c>
    </row>
    <row r="50" spans="1:3" s="109" customFormat="1" ht="14.5">
      <c r="A50" s="114" t="s">
        <v>75</v>
      </c>
      <c r="B50" s="119">
        <v>15829</v>
      </c>
    </row>
    <row r="51" spans="1:3" s="109" customFormat="1" ht="14.5">
      <c r="A51" s="120" t="s">
        <v>76</v>
      </c>
      <c r="B51" s="121">
        <v>593980</v>
      </c>
    </row>
    <row r="52" spans="1:3" s="109" customFormat="1" ht="14.5">
      <c r="A52" s="122" t="s">
        <v>77</v>
      </c>
      <c r="B52" s="123">
        <v>131757</v>
      </c>
    </row>
    <row r="53" spans="1:3" s="109" customFormat="1" ht="14.5">
      <c r="A53" s="124" t="s">
        <v>78</v>
      </c>
      <c r="B53" s="125">
        <v>725737</v>
      </c>
    </row>
    <row r="54" spans="1:3" s="109" customFormat="1" ht="14.5">
      <c r="A54" s="963" t="s">
        <v>79</v>
      </c>
      <c r="B54" s="963"/>
      <c r="C54" s="126"/>
    </row>
    <row r="55" spans="1:3" s="109" customFormat="1" ht="78.75" customHeight="1">
      <c r="A55" s="960" t="s">
        <v>82</v>
      </c>
      <c r="B55" s="960"/>
      <c r="C55" s="127"/>
    </row>
    <row r="56" spans="1:3" ht="14.25" customHeight="1">
      <c r="A56" s="108"/>
    </row>
    <row r="57" spans="1:3" s="109" customFormat="1" ht="23.5">
      <c r="A57" s="956">
        <v>2023</v>
      </c>
      <c r="B57" s="956"/>
    </row>
    <row r="58" spans="1:3" s="109" customFormat="1" ht="14.5">
      <c r="A58" s="964"/>
      <c r="B58" s="964"/>
    </row>
    <row r="59" spans="1:3" s="109" customFormat="1" ht="66" customHeight="1">
      <c r="A59" s="957" t="s">
        <v>83</v>
      </c>
      <c r="B59" s="957"/>
    </row>
    <row r="60" spans="1:3" s="109" customFormat="1" ht="15" customHeight="1">
      <c r="A60" s="958" t="s">
        <v>57</v>
      </c>
      <c r="B60" s="110" t="s">
        <v>58</v>
      </c>
    </row>
    <row r="61" spans="1:3" s="109" customFormat="1" ht="14.5">
      <c r="A61" s="958"/>
      <c r="B61" s="111" t="s">
        <v>59</v>
      </c>
    </row>
    <row r="62" spans="1:3" s="109" customFormat="1" ht="14.5">
      <c r="A62" s="112" t="s">
        <v>60</v>
      </c>
      <c r="B62" s="113">
        <v>107779</v>
      </c>
    </row>
    <row r="63" spans="1:3" s="109" customFormat="1" ht="14.5">
      <c r="A63" s="114" t="s">
        <v>61</v>
      </c>
      <c r="B63" s="115">
        <v>109193</v>
      </c>
    </row>
    <row r="64" spans="1:3" s="109" customFormat="1" ht="14.5">
      <c r="A64" s="116" t="s">
        <v>62</v>
      </c>
      <c r="B64" s="117">
        <v>36204</v>
      </c>
    </row>
    <row r="65" spans="1:2" s="109" customFormat="1" ht="14.5">
      <c r="A65" s="114" t="s">
        <v>63</v>
      </c>
      <c r="B65" s="115">
        <v>20150</v>
      </c>
    </row>
    <row r="66" spans="1:2" s="109" customFormat="1" ht="14.5">
      <c r="A66" s="116" t="s">
        <v>64</v>
      </c>
      <c r="B66" s="117">
        <v>5932</v>
      </c>
    </row>
    <row r="67" spans="1:2" s="109" customFormat="1" ht="14.5">
      <c r="A67" s="114" t="s">
        <v>65</v>
      </c>
      <c r="B67" s="115">
        <v>18200</v>
      </c>
    </row>
    <row r="68" spans="1:2" s="109" customFormat="1" ht="14.5">
      <c r="A68" s="116" t="s">
        <v>66</v>
      </c>
      <c r="B68" s="117">
        <v>58111</v>
      </c>
    </row>
    <row r="69" spans="1:2" s="109" customFormat="1" ht="14.5">
      <c r="A69" s="114" t="s">
        <v>67</v>
      </c>
      <c r="B69" s="115">
        <v>11835</v>
      </c>
    </row>
    <row r="70" spans="1:2" s="109" customFormat="1" ht="14.5">
      <c r="A70" s="116" t="s">
        <v>68</v>
      </c>
      <c r="B70" s="117">
        <v>66744</v>
      </c>
    </row>
    <row r="71" spans="1:2" s="109" customFormat="1" ht="14.5">
      <c r="A71" s="114" t="s">
        <v>69</v>
      </c>
      <c r="B71" s="115">
        <v>139220</v>
      </c>
    </row>
    <row r="72" spans="1:2" s="109" customFormat="1" ht="14.5">
      <c r="A72" s="116" t="s">
        <v>70</v>
      </c>
      <c r="B72" s="117">
        <v>36505</v>
      </c>
    </row>
    <row r="73" spans="1:2" s="109" customFormat="1" ht="14.5">
      <c r="A73" s="114" t="s">
        <v>71</v>
      </c>
      <c r="B73" s="115">
        <v>7409</v>
      </c>
    </row>
    <row r="74" spans="1:2" s="109" customFormat="1" ht="14.5">
      <c r="A74" s="116" t="s">
        <v>72</v>
      </c>
      <c r="B74" s="117">
        <v>30946</v>
      </c>
    </row>
    <row r="75" spans="1:2" s="109" customFormat="1" ht="14.5">
      <c r="A75" s="114" t="s">
        <v>73</v>
      </c>
      <c r="B75" s="115">
        <v>16364</v>
      </c>
    </row>
    <row r="76" spans="1:2" s="109" customFormat="1" ht="14.5">
      <c r="A76" s="116" t="s">
        <v>74</v>
      </c>
      <c r="B76" s="118">
        <v>23865</v>
      </c>
    </row>
    <row r="77" spans="1:2" s="109" customFormat="1" ht="14.5">
      <c r="A77" s="114" t="s">
        <v>75</v>
      </c>
      <c r="B77" s="119">
        <v>16134</v>
      </c>
    </row>
    <row r="78" spans="1:2" s="109" customFormat="1" ht="14.5">
      <c r="A78" s="120" t="s">
        <v>76</v>
      </c>
      <c r="B78" s="121">
        <v>572958</v>
      </c>
    </row>
    <row r="79" spans="1:2" s="109" customFormat="1" ht="14.5">
      <c r="A79" s="122" t="s">
        <v>77</v>
      </c>
      <c r="B79" s="123">
        <v>131633</v>
      </c>
    </row>
    <row r="80" spans="1:2" s="109" customFormat="1" ht="14.5">
      <c r="A80" s="124" t="s">
        <v>78</v>
      </c>
      <c r="B80" s="125">
        <v>704591</v>
      </c>
    </row>
    <row r="81" spans="1:4" s="109" customFormat="1" ht="14.5">
      <c r="A81" s="963" t="s">
        <v>79</v>
      </c>
      <c r="B81" s="963"/>
      <c r="C81" s="126"/>
    </row>
    <row r="82" spans="1:4" s="109" customFormat="1" ht="78.75" customHeight="1">
      <c r="A82" s="960" t="s">
        <v>84</v>
      </c>
      <c r="B82" s="960"/>
      <c r="C82" s="127"/>
    </row>
    <row r="83" spans="1:4" ht="14.25" customHeight="1">
      <c r="A83" s="108"/>
    </row>
    <row r="84" spans="1:4" ht="14.25" customHeight="1"/>
    <row r="85" spans="1:4" ht="23.5">
      <c r="A85" s="956">
        <v>2022</v>
      </c>
      <c r="B85" s="956"/>
    </row>
    <row r="86" spans="1:4" ht="14.5">
      <c r="A86" s="128"/>
    </row>
    <row r="87" spans="1:4" ht="60" customHeight="1">
      <c r="A87" s="957" t="s">
        <v>85</v>
      </c>
      <c r="B87" s="957"/>
    </row>
    <row r="88" spans="1:4" ht="14.25" customHeight="1">
      <c r="A88" s="958" t="s">
        <v>57</v>
      </c>
      <c r="B88" s="110" t="s">
        <v>58</v>
      </c>
    </row>
    <row r="89" spans="1:4" ht="14.25" customHeight="1">
      <c r="A89" s="958"/>
      <c r="B89" s="111" t="s">
        <v>59</v>
      </c>
      <c r="D89" s="129"/>
    </row>
    <row r="90" spans="1:4" ht="14.25" customHeight="1">
      <c r="A90" s="112" t="s">
        <v>60</v>
      </c>
      <c r="B90" s="113">
        <v>103129</v>
      </c>
      <c r="D90" s="129"/>
    </row>
    <row r="91" spans="1:4" ht="14.25" customHeight="1">
      <c r="A91" s="114" t="s">
        <v>61</v>
      </c>
      <c r="B91" s="115">
        <v>105010</v>
      </c>
      <c r="D91" s="129"/>
    </row>
    <row r="92" spans="1:4" ht="14.25" customHeight="1">
      <c r="A92" s="116" t="s">
        <v>62</v>
      </c>
      <c r="B92" s="117">
        <v>35692</v>
      </c>
      <c r="D92" s="129"/>
    </row>
    <row r="93" spans="1:4" ht="14.25" customHeight="1">
      <c r="A93" s="114" t="s">
        <v>63</v>
      </c>
      <c r="B93" s="115">
        <v>19398</v>
      </c>
      <c r="D93" s="129"/>
    </row>
    <row r="94" spans="1:4" ht="14.25" customHeight="1">
      <c r="A94" s="116" t="s">
        <v>64</v>
      </c>
      <c r="B94" s="117">
        <v>5853</v>
      </c>
      <c r="D94" s="129"/>
    </row>
    <row r="95" spans="1:4" ht="14.25" customHeight="1">
      <c r="A95" s="114" t="s">
        <v>65</v>
      </c>
      <c r="B95" s="115">
        <v>18456</v>
      </c>
      <c r="D95" s="129"/>
    </row>
    <row r="96" spans="1:4" ht="14.25" customHeight="1">
      <c r="A96" s="116" t="s">
        <v>66</v>
      </c>
      <c r="B96" s="117">
        <v>55939</v>
      </c>
      <c r="D96" s="129"/>
    </row>
    <row r="97" spans="1:4" ht="14.25" customHeight="1">
      <c r="A97" s="114" t="s">
        <v>67</v>
      </c>
      <c r="B97" s="115">
        <v>11599</v>
      </c>
      <c r="D97" s="129"/>
    </row>
    <row r="98" spans="1:4" ht="14.25" customHeight="1">
      <c r="A98" s="116" t="s">
        <v>68</v>
      </c>
      <c r="B98" s="117">
        <v>64329</v>
      </c>
      <c r="D98" s="129"/>
    </row>
    <row r="99" spans="1:4" ht="14.25" customHeight="1">
      <c r="A99" s="114" t="s">
        <v>69</v>
      </c>
      <c r="B99" s="115">
        <v>135114</v>
      </c>
      <c r="D99" s="129"/>
    </row>
    <row r="100" spans="1:4" ht="14.25" customHeight="1">
      <c r="A100" s="116" t="s">
        <v>70</v>
      </c>
      <c r="B100" s="117">
        <v>35121</v>
      </c>
      <c r="D100" s="129"/>
    </row>
    <row r="101" spans="1:4" ht="14.25" customHeight="1">
      <c r="A101" s="114" t="s">
        <v>71</v>
      </c>
      <c r="B101" s="115">
        <v>7075</v>
      </c>
      <c r="D101" s="129"/>
    </row>
    <row r="102" spans="1:4" ht="14.25" customHeight="1">
      <c r="A102" s="116" t="s">
        <v>72</v>
      </c>
      <c r="B102" s="117">
        <v>30886</v>
      </c>
      <c r="D102" s="129"/>
    </row>
    <row r="103" spans="1:4" ht="14.25" customHeight="1">
      <c r="A103" s="114" t="s">
        <v>73</v>
      </c>
      <c r="B103" s="115">
        <v>16279</v>
      </c>
      <c r="D103" s="130"/>
    </row>
    <row r="104" spans="1:4" ht="14.25" customHeight="1">
      <c r="A104" s="116" t="s">
        <v>74</v>
      </c>
      <c r="B104" s="118">
        <v>23230</v>
      </c>
      <c r="D104" s="129"/>
    </row>
    <row r="105" spans="1:4" ht="14.25" customHeight="1">
      <c r="A105" s="114" t="s">
        <v>75</v>
      </c>
      <c r="B105" s="119">
        <v>16001</v>
      </c>
      <c r="D105" s="129"/>
    </row>
    <row r="106" spans="1:4" ht="14.25" customHeight="1">
      <c r="A106" s="120" t="s">
        <v>76</v>
      </c>
      <c r="B106" s="121">
        <v>553256</v>
      </c>
      <c r="D106" s="129"/>
    </row>
    <row r="107" spans="1:4" ht="14.25" customHeight="1">
      <c r="A107" s="122" t="s">
        <v>77</v>
      </c>
      <c r="B107" s="123">
        <v>129855</v>
      </c>
      <c r="D107" s="131"/>
    </row>
    <row r="108" spans="1:4" ht="14.25" customHeight="1">
      <c r="A108" s="124" t="s">
        <v>78</v>
      </c>
      <c r="B108" s="125">
        <v>683111</v>
      </c>
    </row>
    <row r="109" spans="1:4" ht="14.25" customHeight="1">
      <c r="A109" s="959" t="s">
        <v>79</v>
      </c>
      <c r="B109" s="959"/>
      <c r="C109" s="132"/>
      <c r="D109" s="132"/>
    </row>
    <row r="110" spans="1:4" ht="81" customHeight="1">
      <c r="A110" s="961" t="s">
        <v>86</v>
      </c>
      <c r="B110" s="961"/>
      <c r="C110" s="127"/>
      <c r="D110" s="127"/>
    </row>
    <row r="112" spans="1:4" ht="24" customHeight="1">
      <c r="A112" s="956">
        <v>2021</v>
      </c>
      <c r="B112" s="956"/>
    </row>
    <row r="113" spans="1:5" ht="14.5">
      <c r="A113" s="128"/>
    </row>
    <row r="114" spans="1:5" ht="60" customHeight="1">
      <c r="A114" s="957" t="s">
        <v>87</v>
      </c>
      <c r="B114" s="957"/>
      <c r="E114" s="133"/>
    </row>
    <row r="115" spans="1:5" ht="14.25" customHeight="1">
      <c r="A115" s="958" t="s">
        <v>57</v>
      </c>
      <c r="B115" s="110" t="s">
        <v>58</v>
      </c>
      <c r="E115" s="133"/>
    </row>
    <row r="116" spans="1:5" ht="15" customHeight="1">
      <c r="A116" s="958"/>
      <c r="B116" s="111" t="s">
        <v>59</v>
      </c>
      <c r="D116" s="129"/>
      <c r="E116" s="133"/>
    </row>
    <row r="117" spans="1:5" ht="14.5">
      <c r="A117" s="112" t="s">
        <v>60</v>
      </c>
      <c r="B117" s="113">
        <v>99803</v>
      </c>
      <c r="D117" s="129"/>
      <c r="E117" s="133"/>
    </row>
    <row r="118" spans="1:5" ht="14.5">
      <c r="A118" s="114" t="s">
        <v>61</v>
      </c>
      <c r="B118" s="115">
        <v>100886</v>
      </c>
      <c r="D118" s="129"/>
      <c r="E118" s="133"/>
    </row>
    <row r="119" spans="1:5" ht="14.5">
      <c r="A119" s="116" t="s">
        <v>62</v>
      </c>
      <c r="B119" s="117">
        <v>35076</v>
      </c>
      <c r="D119" s="129"/>
      <c r="E119" s="133"/>
    </row>
    <row r="120" spans="1:5" ht="14.5">
      <c r="A120" s="114" t="s">
        <v>63</v>
      </c>
      <c r="B120" s="115">
        <v>19178</v>
      </c>
      <c r="D120" s="129"/>
      <c r="E120" s="133"/>
    </row>
    <row r="121" spans="1:5" ht="14.5">
      <c r="A121" s="116" t="s">
        <v>64</v>
      </c>
      <c r="B121" s="117">
        <v>5843</v>
      </c>
      <c r="D121" s="129"/>
      <c r="E121" s="133"/>
    </row>
    <row r="122" spans="1:5" ht="14.5">
      <c r="A122" s="114" t="s">
        <v>65</v>
      </c>
      <c r="B122" s="115">
        <v>17982</v>
      </c>
      <c r="D122" s="129"/>
      <c r="E122" s="133"/>
    </row>
    <row r="123" spans="1:5" ht="14.5">
      <c r="A123" s="116" t="s">
        <v>66</v>
      </c>
      <c r="B123" s="117">
        <v>53738</v>
      </c>
      <c r="D123" s="129"/>
      <c r="E123" s="133"/>
    </row>
    <row r="124" spans="1:5" ht="14.5">
      <c r="A124" s="114" t="s">
        <v>67</v>
      </c>
      <c r="B124" s="115">
        <v>11288</v>
      </c>
      <c r="D124" s="129"/>
      <c r="E124" s="133"/>
    </row>
    <row r="125" spans="1:5" ht="14.5">
      <c r="A125" s="116" t="s">
        <v>68</v>
      </c>
      <c r="B125" s="117">
        <v>61661</v>
      </c>
      <c r="D125" s="129"/>
      <c r="E125" s="133"/>
    </row>
    <row r="126" spans="1:5" ht="14.5">
      <c r="A126" s="114" t="s">
        <v>69</v>
      </c>
      <c r="B126" s="115">
        <v>130477</v>
      </c>
      <c r="D126" s="129"/>
      <c r="E126" s="133"/>
    </row>
    <row r="127" spans="1:5" ht="14.5">
      <c r="A127" s="116" t="s">
        <v>70</v>
      </c>
      <c r="B127" s="117">
        <v>33813</v>
      </c>
      <c r="D127" s="129"/>
      <c r="E127" s="133"/>
    </row>
    <row r="128" spans="1:5" ht="14.5">
      <c r="A128" s="114" t="s">
        <v>71</v>
      </c>
      <c r="B128" s="115">
        <v>6927</v>
      </c>
      <c r="D128" s="129"/>
      <c r="E128" s="133"/>
    </row>
    <row r="129" spans="1:5" ht="14.5">
      <c r="A129" s="116" t="s">
        <v>72</v>
      </c>
      <c r="B129" s="117">
        <v>30774</v>
      </c>
      <c r="D129" s="129"/>
      <c r="E129" s="133"/>
    </row>
    <row r="130" spans="1:5" ht="14.5">
      <c r="A130" s="114" t="s">
        <v>73</v>
      </c>
      <c r="B130" s="115">
        <v>16136</v>
      </c>
      <c r="D130" s="130"/>
      <c r="E130" s="133"/>
    </row>
    <row r="131" spans="1:5" ht="14.5">
      <c r="A131" s="116" t="s">
        <v>74</v>
      </c>
      <c r="B131" s="118">
        <v>22071</v>
      </c>
      <c r="D131" s="129"/>
      <c r="E131" s="133"/>
    </row>
    <row r="132" spans="1:5" ht="14.5">
      <c r="A132" s="114" t="s">
        <v>75</v>
      </c>
      <c r="B132" s="119">
        <v>15895</v>
      </c>
      <c r="D132" s="129"/>
      <c r="E132" s="133"/>
    </row>
    <row r="133" spans="1:5" ht="14.5">
      <c r="A133" s="120" t="s">
        <v>76</v>
      </c>
      <c r="B133" s="121">
        <v>533201</v>
      </c>
      <c r="D133" s="129"/>
      <c r="E133" s="133"/>
    </row>
    <row r="134" spans="1:5" ht="14.5">
      <c r="A134" s="122" t="s">
        <v>77</v>
      </c>
      <c r="B134" s="123">
        <v>128347</v>
      </c>
      <c r="D134" s="131"/>
      <c r="E134" s="133"/>
    </row>
    <row r="135" spans="1:5" ht="14.5">
      <c r="A135" s="124" t="s">
        <v>78</v>
      </c>
      <c r="B135" s="125">
        <v>661548</v>
      </c>
      <c r="E135" s="133"/>
    </row>
    <row r="136" spans="1:5" s="132" customFormat="1" ht="15.75" customHeight="1">
      <c r="A136" s="959" t="s">
        <v>79</v>
      </c>
      <c r="B136" s="959"/>
    </row>
    <row r="137" spans="1:5" ht="80.25" customHeight="1">
      <c r="A137" s="961" t="s">
        <v>88</v>
      </c>
      <c r="B137" s="961"/>
      <c r="C137" s="127"/>
      <c r="D137" s="127"/>
    </row>
    <row r="138" spans="1:5" ht="14.5">
      <c r="A138" s="962"/>
      <c r="B138" s="962"/>
    </row>
    <row r="139" spans="1:5" ht="24" customHeight="1">
      <c r="A139" s="956">
        <v>2020</v>
      </c>
      <c r="B139" s="956"/>
    </row>
    <row r="140" spans="1:5" ht="14.5">
      <c r="A140" s="128"/>
    </row>
    <row r="141" spans="1:5" ht="60" customHeight="1">
      <c r="A141" s="957" t="s">
        <v>89</v>
      </c>
      <c r="B141" s="957"/>
    </row>
    <row r="142" spans="1:5" ht="14.25" customHeight="1">
      <c r="A142" s="958" t="s">
        <v>57</v>
      </c>
      <c r="B142" s="110" t="s">
        <v>58</v>
      </c>
    </row>
    <row r="143" spans="1:5" ht="14.25" customHeight="1">
      <c r="A143" s="958"/>
      <c r="B143" s="111" t="s">
        <v>59</v>
      </c>
      <c r="D143" s="129"/>
    </row>
    <row r="144" spans="1:5" ht="14.5">
      <c r="A144" s="112" t="s">
        <v>60</v>
      </c>
      <c r="B144" s="113">
        <v>96434</v>
      </c>
      <c r="D144" s="129"/>
    </row>
    <row r="145" spans="1:4" ht="14.5">
      <c r="A145" s="114" t="s">
        <v>61</v>
      </c>
      <c r="B145" s="115">
        <v>97317</v>
      </c>
      <c r="D145" s="129"/>
    </row>
    <row r="146" spans="1:4" ht="14.5">
      <c r="A146" s="116" t="s">
        <v>62</v>
      </c>
      <c r="B146" s="117">
        <v>34098</v>
      </c>
      <c r="D146" s="129"/>
    </row>
    <row r="147" spans="1:4" ht="14.5">
      <c r="A147" s="114" t="s">
        <v>63</v>
      </c>
      <c r="B147" s="115">
        <v>18500</v>
      </c>
      <c r="D147" s="129"/>
    </row>
    <row r="148" spans="1:4" ht="14.5">
      <c r="A148" s="116" t="s">
        <v>64</v>
      </c>
      <c r="B148" s="117">
        <v>5714</v>
      </c>
      <c r="D148" s="129"/>
    </row>
    <row r="149" spans="1:4" ht="14.5">
      <c r="A149" s="114" t="s">
        <v>65</v>
      </c>
      <c r="B149" s="115">
        <v>17629</v>
      </c>
      <c r="D149" s="129"/>
    </row>
    <row r="150" spans="1:4" ht="14.5">
      <c r="A150" s="116" t="s">
        <v>66</v>
      </c>
      <c r="B150" s="117">
        <v>51302</v>
      </c>
      <c r="D150" s="129"/>
    </row>
    <row r="151" spans="1:4" ht="14.5">
      <c r="A151" s="114" t="s">
        <v>67</v>
      </c>
      <c r="B151" s="115">
        <v>11206</v>
      </c>
      <c r="D151" s="129"/>
    </row>
    <row r="152" spans="1:4" ht="14.5">
      <c r="A152" s="116" t="s">
        <v>68</v>
      </c>
      <c r="B152" s="117">
        <v>58547</v>
      </c>
      <c r="D152" s="129"/>
    </row>
    <row r="153" spans="1:4" ht="14.5">
      <c r="A153" s="114" t="s">
        <v>69</v>
      </c>
      <c r="B153" s="115">
        <v>124265</v>
      </c>
      <c r="D153" s="129"/>
    </row>
    <row r="154" spans="1:4" ht="14.5">
      <c r="A154" s="116" t="s">
        <v>70</v>
      </c>
      <c r="B154" s="117">
        <v>32960</v>
      </c>
      <c r="D154" s="129"/>
    </row>
    <row r="155" spans="1:4" ht="14.5">
      <c r="A155" s="114" t="s">
        <v>71</v>
      </c>
      <c r="B155" s="115">
        <v>6708</v>
      </c>
      <c r="D155" s="129"/>
    </row>
    <row r="156" spans="1:4" ht="14.5">
      <c r="A156" s="116" t="s">
        <v>72</v>
      </c>
      <c r="B156" s="117">
        <v>30191</v>
      </c>
      <c r="D156" s="129"/>
    </row>
    <row r="157" spans="1:4" ht="14.5">
      <c r="A157" s="114" t="s">
        <v>73</v>
      </c>
      <c r="B157" s="115">
        <v>16111</v>
      </c>
      <c r="D157" s="130"/>
    </row>
    <row r="158" spans="1:4" ht="14.5">
      <c r="A158" s="116" t="s">
        <v>74</v>
      </c>
      <c r="B158" s="117">
        <v>21039</v>
      </c>
      <c r="D158" s="129"/>
    </row>
    <row r="159" spans="1:4" ht="14.5">
      <c r="A159" s="114" t="s">
        <v>75</v>
      </c>
      <c r="B159" s="119">
        <v>15609</v>
      </c>
      <c r="D159" s="129"/>
    </row>
    <row r="160" spans="1:4" ht="14.5">
      <c r="A160" s="120" t="s">
        <v>76</v>
      </c>
      <c r="B160" s="121">
        <v>511915</v>
      </c>
      <c r="D160" s="129"/>
    </row>
    <row r="161" spans="1:4" ht="14.5">
      <c r="A161" s="122" t="s">
        <v>77</v>
      </c>
      <c r="B161" s="123">
        <v>125715</v>
      </c>
      <c r="D161" s="131"/>
    </row>
    <row r="162" spans="1:4" ht="14.5">
      <c r="A162" s="124" t="s">
        <v>78</v>
      </c>
      <c r="B162" s="125">
        <v>637630</v>
      </c>
    </row>
    <row r="163" spans="1:4" ht="14.25" customHeight="1">
      <c r="A163" s="959" t="s">
        <v>79</v>
      </c>
      <c r="B163" s="959"/>
      <c r="C163" s="132"/>
      <c r="D163" s="132"/>
    </row>
    <row r="164" spans="1:4" s="132" customFormat="1" ht="79.5" customHeight="1">
      <c r="A164" s="961" t="s">
        <v>90</v>
      </c>
      <c r="B164" s="961"/>
      <c r="C164" s="127"/>
      <c r="D164" s="127"/>
    </row>
    <row r="165" spans="1:4" ht="14.25" customHeight="1">
      <c r="A165" s="962"/>
      <c r="B165" s="962"/>
    </row>
    <row r="166" spans="1:4" ht="24" customHeight="1">
      <c r="A166" s="956">
        <v>2019</v>
      </c>
      <c r="B166" s="956"/>
    </row>
    <row r="168" spans="1:4" ht="60" customHeight="1">
      <c r="A168" s="957" t="s">
        <v>91</v>
      </c>
      <c r="B168" s="957"/>
    </row>
    <row r="169" spans="1:4" ht="14.25" customHeight="1">
      <c r="A169" s="958" t="s">
        <v>57</v>
      </c>
      <c r="B169" s="110" t="s">
        <v>58</v>
      </c>
    </row>
    <row r="170" spans="1:4" ht="14.25" customHeight="1">
      <c r="A170" s="958"/>
      <c r="B170" s="111" t="s">
        <v>59</v>
      </c>
      <c r="D170" s="129"/>
    </row>
    <row r="171" spans="1:4" ht="14.5">
      <c r="A171" s="112" t="s">
        <v>60</v>
      </c>
      <c r="B171" s="113">
        <v>92336</v>
      </c>
      <c r="D171" s="129"/>
    </row>
    <row r="172" spans="1:4" ht="14.5">
      <c r="A172" s="114" t="s">
        <v>61</v>
      </c>
      <c r="B172" s="115">
        <v>91903</v>
      </c>
      <c r="D172" s="129"/>
    </row>
    <row r="173" spans="1:4" ht="14.5">
      <c r="A173" s="116" t="s">
        <v>62</v>
      </c>
      <c r="B173" s="117">
        <v>32558</v>
      </c>
      <c r="D173" s="129"/>
    </row>
    <row r="174" spans="1:4" ht="14.5">
      <c r="A174" s="114" t="s">
        <v>63</v>
      </c>
      <c r="B174" s="115">
        <v>17494</v>
      </c>
      <c r="D174" s="129"/>
    </row>
    <row r="175" spans="1:4" ht="14.5">
      <c r="A175" s="116" t="s">
        <v>64</v>
      </c>
      <c r="B175" s="117">
        <v>5314</v>
      </c>
      <c r="D175" s="129"/>
    </row>
    <row r="176" spans="1:4" ht="14.5">
      <c r="A176" s="114" t="s">
        <v>65</v>
      </c>
      <c r="B176" s="115">
        <v>16590</v>
      </c>
      <c r="D176" s="129"/>
    </row>
    <row r="177" spans="1:4" ht="14.5">
      <c r="A177" s="116" t="s">
        <v>66</v>
      </c>
      <c r="B177" s="117">
        <v>49481</v>
      </c>
      <c r="D177" s="129"/>
    </row>
    <row r="178" spans="1:4" ht="14.5">
      <c r="A178" s="114" t="s">
        <v>67</v>
      </c>
      <c r="B178" s="115">
        <v>10852</v>
      </c>
      <c r="D178" s="129"/>
    </row>
    <row r="179" spans="1:4" ht="14.5">
      <c r="A179" s="116" t="s">
        <v>68</v>
      </c>
      <c r="B179" s="117">
        <v>55097</v>
      </c>
      <c r="D179" s="129"/>
    </row>
    <row r="180" spans="1:4" ht="14.5">
      <c r="A180" s="114" t="s">
        <v>69</v>
      </c>
      <c r="B180" s="115">
        <v>119264</v>
      </c>
      <c r="D180" s="129"/>
    </row>
    <row r="181" spans="1:4" ht="14.5">
      <c r="A181" s="116" t="s">
        <v>70</v>
      </c>
      <c r="B181" s="117">
        <v>31758</v>
      </c>
      <c r="D181" s="129"/>
    </row>
    <row r="182" spans="1:4" ht="14.5">
      <c r="A182" s="114" t="s">
        <v>71</v>
      </c>
      <c r="B182" s="115">
        <v>6544</v>
      </c>
      <c r="D182" s="129"/>
    </row>
    <row r="183" spans="1:4" ht="14.5">
      <c r="A183" s="116" t="s">
        <v>72</v>
      </c>
      <c r="B183" s="117">
        <v>28820</v>
      </c>
      <c r="D183" s="129"/>
    </row>
    <row r="184" spans="1:4" ht="14.5">
      <c r="A184" s="114" t="s">
        <v>73</v>
      </c>
      <c r="B184" s="115">
        <v>15985</v>
      </c>
      <c r="D184" s="130"/>
    </row>
    <row r="185" spans="1:4" ht="14.5">
      <c r="A185" s="116" t="s">
        <v>74</v>
      </c>
      <c r="B185" s="117">
        <v>20289</v>
      </c>
      <c r="D185" s="129"/>
    </row>
    <row r="186" spans="1:4" ht="14.5">
      <c r="A186" s="114" t="s">
        <v>75</v>
      </c>
      <c r="B186" s="119">
        <v>15415</v>
      </c>
      <c r="D186" s="129"/>
    </row>
    <row r="187" spans="1:4" ht="14.5">
      <c r="A187" s="120" t="s">
        <v>76</v>
      </c>
      <c r="B187" s="121">
        <v>488576</v>
      </c>
      <c r="D187" s="129"/>
    </row>
    <row r="188" spans="1:4" ht="14.5">
      <c r="A188" s="122" t="s">
        <v>77</v>
      </c>
      <c r="B188" s="123">
        <v>121124</v>
      </c>
      <c r="D188" s="131"/>
    </row>
    <row r="189" spans="1:4" ht="14.5">
      <c r="A189" s="124" t="s">
        <v>78</v>
      </c>
      <c r="B189" s="125">
        <v>609700</v>
      </c>
    </row>
    <row r="190" spans="1:4" ht="14.5">
      <c r="A190" s="959" t="s">
        <v>79</v>
      </c>
      <c r="B190" s="959"/>
      <c r="C190" s="132"/>
      <c r="D190" s="132"/>
    </row>
    <row r="191" spans="1:4" ht="79.5" customHeight="1">
      <c r="A191" s="961" t="s">
        <v>92</v>
      </c>
      <c r="B191" s="961"/>
      <c r="C191" s="127"/>
      <c r="D191" s="127"/>
    </row>
    <row r="193" spans="1:4" ht="24" customHeight="1">
      <c r="A193" s="956">
        <v>2018</v>
      </c>
      <c r="B193" s="956"/>
    </row>
    <row r="195" spans="1:4" ht="59.25" customHeight="1">
      <c r="A195" s="957" t="s">
        <v>93</v>
      </c>
      <c r="B195" s="957"/>
    </row>
    <row r="196" spans="1:4" ht="14.25" customHeight="1">
      <c r="A196" s="958" t="s">
        <v>57</v>
      </c>
      <c r="B196" s="110" t="s">
        <v>58</v>
      </c>
    </row>
    <row r="197" spans="1:4" ht="14.25" customHeight="1">
      <c r="A197" s="958"/>
      <c r="B197" s="111" t="s">
        <v>59</v>
      </c>
      <c r="C197" s="134"/>
      <c r="D197" s="135"/>
    </row>
    <row r="198" spans="1:4" ht="14.5">
      <c r="A198" s="112" t="s">
        <v>60</v>
      </c>
      <c r="B198" s="113">
        <v>89453</v>
      </c>
      <c r="C198" s="134"/>
      <c r="D198" s="135"/>
    </row>
    <row r="199" spans="1:4" ht="14.5">
      <c r="A199" s="114" t="s">
        <v>61</v>
      </c>
      <c r="B199" s="115">
        <v>87737</v>
      </c>
      <c r="C199" s="134"/>
      <c r="D199" s="135"/>
    </row>
    <row r="200" spans="1:4" ht="14.5">
      <c r="A200" s="116" t="s">
        <v>62</v>
      </c>
      <c r="B200" s="117">
        <v>30545</v>
      </c>
      <c r="C200" s="134"/>
      <c r="D200" s="135"/>
    </row>
    <row r="201" spans="1:4" ht="14.5">
      <c r="A201" s="114" t="s">
        <v>63</v>
      </c>
      <c r="B201" s="115">
        <v>16761</v>
      </c>
      <c r="C201" s="134"/>
      <c r="D201" s="135"/>
    </row>
    <row r="202" spans="1:4" ht="14.5">
      <c r="A202" s="116" t="s">
        <v>64</v>
      </c>
      <c r="B202" s="117">
        <v>4757</v>
      </c>
      <c r="C202" s="134"/>
      <c r="D202" s="135"/>
    </row>
    <row r="203" spans="1:4" ht="14.5">
      <c r="A203" s="114" t="s">
        <v>65</v>
      </c>
      <c r="B203" s="115">
        <v>15217</v>
      </c>
      <c r="C203" s="134"/>
      <c r="D203" s="135"/>
    </row>
    <row r="204" spans="1:4" ht="14.5">
      <c r="A204" s="116" t="s">
        <v>66</v>
      </c>
      <c r="B204" s="117">
        <v>47577</v>
      </c>
      <c r="C204" s="134"/>
      <c r="D204" s="135"/>
    </row>
    <row r="205" spans="1:4" ht="14.5">
      <c r="A205" s="114" t="s">
        <v>67</v>
      </c>
      <c r="B205" s="115">
        <v>10582</v>
      </c>
      <c r="C205" s="134"/>
      <c r="D205" s="135"/>
    </row>
    <row r="206" spans="1:4" ht="14.5">
      <c r="A206" s="116" t="s">
        <v>68</v>
      </c>
      <c r="B206" s="117">
        <v>52425</v>
      </c>
      <c r="C206" s="134"/>
      <c r="D206" s="135"/>
    </row>
    <row r="207" spans="1:4" ht="14.5">
      <c r="A207" s="114" t="s">
        <v>69</v>
      </c>
      <c r="B207" s="115">
        <v>114224</v>
      </c>
      <c r="C207" s="134"/>
      <c r="D207" s="135"/>
    </row>
    <row r="208" spans="1:4" ht="14.5">
      <c r="A208" s="116" t="s">
        <v>70</v>
      </c>
      <c r="B208" s="117">
        <v>30674</v>
      </c>
      <c r="C208" s="134"/>
      <c r="D208" s="135"/>
    </row>
    <row r="209" spans="1:4" ht="14.5">
      <c r="A209" s="114" t="s">
        <v>71</v>
      </c>
      <c r="B209" s="115">
        <v>6396</v>
      </c>
      <c r="C209" s="134"/>
      <c r="D209" s="135"/>
    </row>
    <row r="210" spans="1:4" ht="14.5">
      <c r="A210" s="116" t="s">
        <v>72</v>
      </c>
      <c r="B210" s="117">
        <v>27455</v>
      </c>
      <c r="C210" s="134"/>
      <c r="D210" s="135"/>
    </row>
    <row r="211" spans="1:4" ht="14.5">
      <c r="A211" s="114" t="s">
        <v>73</v>
      </c>
      <c r="B211" s="115">
        <v>15665</v>
      </c>
      <c r="C211" s="136"/>
      <c r="D211" s="137"/>
    </row>
    <row r="212" spans="1:4" ht="14.5">
      <c r="A212" s="116" t="s">
        <v>74</v>
      </c>
      <c r="B212" s="117">
        <v>19310</v>
      </c>
      <c r="C212" s="134"/>
      <c r="D212" s="135"/>
    </row>
    <row r="213" spans="1:4" ht="14.5">
      <c r="A213" s="114" t="s">
        <v>75</v>
      </c>
      <c r="B213" s="119">
        <v>15199</v>
      </c>
      <c r="C213" s="134"/>
      <c r="D213" s="135"/>
    </row>
    <row r="214" spans="1:4" ht="14.5">
      <c r="A214" s="120" t="s">
        <v>76</v>
      </c>
      <c r="B214" s="121">
        <v>467770</v>
      </c>
      <c r="C214" s="134"/>
      <c r="D214" s="135"/>
    </row>
    <row r="215" spans="1:4" ht="14.5">
      <c r="A215" s="122" t="s">
        <v>77</v>
      </c>
      <c r="B215" s="123">
        <v>116207</v>
      </c>
      <c r="C215" s="138"/>
      <c r="D215" s="139"/>
    </row>
    <row r="216" spans="1:4" ht="14.5">
      <c r="A216" s="124" t="s">
        <v>78</v>
      </c>
      <c r="B216" s="125">
        <v>583977</v>
      </c>
    </row>
    <row r="217" spans="1:4" ht="14.5">
      <c r="A217" s="959" t="s">
        <v>79</v>
      </c>
      <c r="B217" s="959"/>
      <c r="C217" s="132"/>
      <c r="D217" s="132"/>
    </row>
    <row r="218" spans="1:4" ht="79.5" customHeight="1">
      <c r="A218" s="960" t="s">
        <v>94</v>
      </c>
      <c r="B218" s="960"/>
      <c r="C218" s="127"/>
      <c r="D218" s="127"/>
    </row>
  </sheetData>
  <mergeCells count="45">
    <mergeCell ref="A3:B3"/>
    <mergeCell ref="A4:B4"/>
    <mergeCell ref="A5:B5"/>
    <mergeCell ref="A6:A7"/>
    <mergeCell ref="A27:B27"/>
    <mergeCell ref="A28:B28"/>
    <mergeCell ref="A30:B30"/>
    <mergeCell ref="A31:B31"/>
    <mergeCell ref="A32:B32"/>
    <mergeCell ref="A33:A34"/>
    <mergeCell ref="A54:B54"/>
    <mergeCell ref="A55:B55"/>
    <mergeCell ref="A57:B57"/>
    <mergeCell ref="A58:B58"/>
    <mergeCell ref="A59:B59"/>
    <mergeCell ref="A60:A61"/>
    <mergeCell ref="A81:B81"/>
    <mergeCell ref="A82:B82"/>
    <mergeCell ref="A85:B85"/>
    <mergeCell ref="A87:B87"/>
    <mergeCell ref="A88:A89"/>
    <mergeCell ref="A109:B109"/>
    <mergeCell ref="A110:B110"/>
    <mergeCell ref="A112:B112"/>
    <mergeCell ref="A114:B114"/>
    <mergeCell ref="A115:A116"/>
    <mergeCell ref="A136:B136"/>
    <mergeCell ref="A137:B137"/>
    <mergeCell ref="A138:B138"/>
    <mergeCell ref="A139:B139"/>
    <mergeCell ref="A141:B141"/>
    <mergeCell ref="A142:A143"/>
    <mergeCell ref="A163:B163"/>
    <mergeCell ref="A164:B164"/>
    <mergeCell ref="A165:B165"/>
    <mergeCell ref="A166:B166"/>
    <mergeCell ref="A168:B168"/>
    <mergeCell ref="A169:A170"/>
    <mergeCell ref="A190:B190"/>
    <mergeCell ref="A191:B191"/>
    <mergeCell ref="A193:B193"/>
    <mergeCell ref="A195:B195"/>
    <mergeCell ref="A196:A197"/>
    <mergeCell ref="A217:B217"/>
    <mergeCell ref="A218:B218"/>
  </mergeCells>
  <hyperlinks>
    <hyperlink ref="A1" location="Inhalt!A9" display="Zurück zum Inhalt" xr:uid="{00000000-0004-0000-0100-000000000000}"/>
  </hyperlinks>
  <pageMargins left="0.7" right="0.7"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7"/>
  <sheetViews>
    <sheetView showGridLines="0" zoomScale="80" zoomScaleNormal="80" workbookViewId="0"/>
  </sheetViews>
  <sheetFormatPr baseColWidth="10" defaultColWidth="11" defaultRowHeight="15" customHeight="1"/>
  <cols>
    <col min="1" max="1" width="23.5" style="106" customWidth="1"/>
    <col min="2" max="4" width="11.25" style="106" customWidth="1"/>
    <col min="5" max="5" width="11.25" style="140" customWidth="1"/>
    <col min="6" max="6" width="11.25" style="106" customWidth="1"/>
    <col min="7" max="16384" width="11" style="106"/>
  </cols>
  <sheetData>
    <row r="1" spans="1:7" ht="15" customHeight="1">
      <c r="A1" s="107" t="s">
        <v>55</v>
      </c>
    </row>
    <row r="2" spans="1:7" ht="15" customHeight="1">
      <c r="A2" s="108"/>
    </row>
    <row r="3" spans="1:7" customFormat="1" ht="22.5" customHeight="1">
      <c r="A3" s="956">
        <v>2025</v>
      </c>
      <c r="B3" s="956"/>
      <c r="C3" s="956"/>
      <c r="D3" s="956"/>
      <c r="E3" s="956"/>
      <c r="F3" s="956"/>
    </row>
    <row r="4" spans="1:7" customFormat="1" ht="15" customHeight="1">
      <c r="A4" s="141"/>
      <c r="B4" s="109"/>
      <c r="C4" s="109"/>
      <c r="D4" s="109"/>
      <c r="E4" s="142"/>
      <c r="F4" s="109"/>
    </row>
    <row r="5" spans="1:7" customFormat="1" ht="17.649999999999999" customHeight="1">
      <c r="A5" s="957" t="s">
        <v>95</v>
      </c>
      <c r="B5" s="957"/>
      <c r="C5" s="957"/>
      <c r="D5" s="957"/>
      <c r="E5" s="957"/>
      <c r="F5" s="957"/>
    </row>
    <row r="6" spans="1:7" customFormat="1" ht="15" customHeight="1">
      <c r="A6" s="958" t="s">
        <v>57</v>
      </c>
      <c r="B6" s="967" t="s">
        <v>58</v>
      </c>
      <c r="C6" s="968" t="s">
        <v>96</v>
      </c>
      <c r="D6" s="968"/>
      <c r="E6" s="968"/>
      <c r="F6" s="968"/>
    </row>
    <row r="7" spans="1:7" customFormat="1" ht="15" customHeight="1">
      <c r="A7" s="958"/>
      <c r="B7" s="967"/>
      <c r="C7" s="969" t="s">
        <v>97</v>
      </c>
      <c r="D7" s="969"/>
      <c r="E7" s="968" t="s">
        <v>98</v>
      </c>
      <c r="F7" s="968"/>
    </row>
    <row r="8" spans="1:7" customFormat="1" ht="15" customHeight="1" thickBot="1">
      <c r="A8" s="958"/>
      <c r="B8" s="970" t="s">
        <v>59</v>
      </c>
      <c r="C8" s="970"/>
      <c r="D8" s="144" t="s">
        <v>99</v>
      </c>
      <c r="E8" s="145" t="s">
        <v>59</v>
      </c>
      <c r="F8" s="146" t="s">
        <v>99</v>
      </c>
    </row>
    <row r="9" spans="1:7" customFormat="1" ht="15" customHeight="1">
      <c r="A9" s="147" t="s">
        <v>60</v>
      </c>
      <c r="B9" s="113">
        <v>117393</v>
      </c>
      <c r="C9" s="748">
        <v>8012</v>
      </c>
      <c r="D9" s="742">
        <f>C9/B9*100</f>
        <v>6.8249384545926928</v>
      </c>
      <c r="E9" s="753">
        <v>109381</v>
      </c>
      <c r="F9" s="758">
        <f>E9/B9*100</f>
        <v>93.175061545407317</v>
      </c>
      <c r="G9" s="763"/>
    </row>
    <row r="10" spans="1:7" customFormat="1" ht="15" customHeight="1">
      <c r="A10" s="153" t="s">
        <v>61</v>
      </c>
      <c r="B10" s="590">
        <v>118520</v>
      </c>
      <c r="C10" s="749">
        <v>5598</v>
      </c>
      <c r="D10" s="743">
        <f t="shared" ref="D10:D27" si="0">C10/B10*100</f>
        <v>4.7232534593317581</v>
      </c>
      <c r="E10" s="754">
        <v>112922</v>
      </c>
      <c r="F10" s="759">
        <f t="shared" ref="F10:F27" si="1">E10/B10*100</f>
        <v>95.276746540668242</v>
      </c>
      <c r="G10" s="763"/>
    </row>
    <row r="11" spans="1:7" customFormat="1" ht="15" customHeight="1">
      <c r="A11" s="159" t="s">
        <v>62</v>
      </c>
      <c r="B11" s="589">
        <v>36530</v>
      </c>
      <c r="C11" s="748">
        <v>4817</v>
      </c>
      <c r="D11" s="744">
        <f t="shared" si="0"/>
        <v>13.18642211880646</v>
      </c>
      <c r="E11" s="753">
        <v>31713</v>
      </c>
      <c r="F11" s="758">
        <f t="shared" si="1"/>
        <v>86.813577881193538</v>
      </c>
      <c r="G11" s="763"/>
    </row>
    <row r="12" spans="1:7" customFormat="1" ht="15" customHeight="1">
      <c r="A12" s="153" t="s">
        <v>63</v>
      </c>
      <c r="B12" s="590">
        <v>20202</v>
      </c>
      <c r="C12" s="749">
        <v>1687</v>
      </c>
      <c r="D12" s="743">
        <f t="shared" si="0"/>
        <v>8.3506583506583514</v>
      </c>
      <c r="E12" s="754">
        <v>18515</v>
      </c>
      <c r="F12" s="759">
        <f t="shared" si="1"/>
        <v>91.64934164934165</v>
      </c>
      <c r="G12" s="763"/>
    </row>
    <row r="13" spans="1:7" customFormat="1" ht="15" customHeight="1">
      <c r="A13" s="159" t="s">
        <v>64</v>
      </c>
      <c r="B13" s="589">
        <v>6473</v>
      </c>
      <c r="C13" s="748">
        <v>768</v>
      </c>
      <c r="D13" s="744">
        <f t="shared" si="0"/>
        <v>11.864668623513055</v>
      </c>
      <c r="E13" s="753">
        <v>5705</v>
      </c>
      <c r="F13" s="758">
        <f t="shared" si="1"/>
        <v>88.135331376486945</v>
      </c>
      <c r="G13" s="763"/>
    </row>
    <row r="14" spans="1:7" customFormat="1" ht="15" customHeight="1">
      <c r="A14" s="153" t="s">
        <v>65</v>
      </c>
      <c r="B14" s="590">
        <v>17637</v>
      </c>
      <c r="C14" s="749">
        <v>2289</v>
      </c>
      <c r="D14" s="743">
        <f t="shared" si="0"/>
        <v>12.978397686681408</v>
      </c>
      <c r="E14" s="754">
        <v>15348</v>
      </c>
      <c r="F14" s="759">
        <f t="shared" si="1"/>
        <v>87.021602313318596</v>
      </c>
      <c r="G14" s="763"/>
    </row>
    <row r="15" spans="1:7" customFormat="1" ht="15" customHeight="1">
      <c r="A15" s="159" t="s">
        <v>66</v>
      </c>
      <c r="B15" s="589">
        <v>60692</v>
      </c>
      <c r="C15" s="748">
        <v>5531</v>
      </c>
      <c r="D15" s="744">
        <f t="shared" si="0"/>
        <v>9.1132274434851368</v>
      </c>
      <c r="E15" s="753">
        <v>55161</v>
      </c>
      <c r="F15" s="758">
        <f t="shared" si="1"/>
        <v>90.886772556514856</v>
      </c>
      <c r="G15" s="763"/>
    </row>
    <row r="16" spans="1:7" customFormat="1" ht="15" customHeight="1">
      <c r="A16" s="153" t="s">
        <v>67</v>
      </c>
      <c r="B16" s="590">
        <v>11964</v>
      </c>
      <c r="C16" s="749">
        <v>964</v>
      </c>
      <c r="D16" s="743">
        <f t="shared" si="0"/>
        <v>8.0575058508859918</v>
      </c>
      <c r="E16" s="754">
        <v>11000</v>
      </c>
      <c r="F16" s="759">
        <f t="shared" si="1"/>
        <v>91.942494149114012</v>
      </c>
      <c r="G16" s="763"/>
    </row>
    <row r="17" spans="1:16" customFormat="1" ht="15" customHeight="1">
      <c r="A17" s="159" t="s">
        <v>68</v>
      </c>
      <c r="B17" s="589">
        <v>71383</v>
      </c>
      <c r="C17" s="748">
        <v>5396</v>
      </c>
      <c r="D17" s="744">
        <f t="shared" si="0"/>
        <v>7.5592227841362787</v>
      </c>
      <c r="E17" s="753">
        <v>65987</v>
      </c>
      <c r="F17" s="758">
        <f t="shared" si="1"/>
        <v>92.440777215863719</v>
      </c>
      <c r="G17" s="763"/>
    </row>
    <row r="18" spans="1:16" customFormat="1" ht="15" customHeight="1">
      <c r="A18" s="153" t="s">
        <v>69</v>
      </c>
      <c r="B18" s="590">
        <v>146284</v>
      </c>
      <c r="C18" s="749">
        <v>11040</v>
      </c>
      <c r="D18" s="743">
        <f t="shared" si="0"/>
        <v>7.546963440977823</v>
      </c>
      <c r="E18" s="754">
        <v>135244</v>
      </c>
      <c r="F18" s="759">
        <f t="shared" si="1"/>
        <v>92.453036559022166</v>
      </c>
      <c r="G18" s="763"/>
    </row>
    <row r="19" spans="1:16" customFormat="1" ht="15" customHeight="1">
      <c r="A19" s="159" t="s">
        <v>70</v>
      </c>
      <c r="B19" s="589">
        <v>39060</v>
      </c>
      <c r="C19" s="748">
        <v>2632</v>
      </c>
      <c r="D19" s="744">
        <f t="shared" si="0"/>
        <v>6.7383512544802864</v>
      </c>
      <c r="E19" s="753">
        <v>36428</v>
      </c>
      <c r="F19" s="758">
        <f t="shared" si="1"/>
        <v>93.261648745519707</v>
      </c>
      <c r="G19" s="763"/>
    </row>
    <row r="20" spans="1:16" customFormat="1" ht="15" customHeight="1">
      <c r="A20" s="153" t="s">
        <v>71</v>
      </c>
      <c r="B20" s="590">
        <v>8324</v>
      </c>
      <c r="C20" s="749">
        <v>625</v>
      </c>
      <c r="D20" s="743">
        <f t="shared" si="0"/>
        <v>7.5084094185487738</v>
      </c>
      <c r="E20" s="754">
        <v>7699</v>
      </c>
      <c r="F20" s="759">
        <f t="shared" si="1"/>
        <v>92.49159058145122</v>
      </c>
      <c r="G20" s="763"/>
    </row>
    <row r="21" spans="1:16" customFormat="1" ht="15" customHeight="1">
      <c r="A21" s="159" t="s">
        <v>72</v>
      </c>
      <c r="B21" s="589">
        <v>29591</v>
      </c>
      <c r="C21" s="748">
        <v>2481</v>
      </c>
      <c r="D21" s="744">
        <f t="shared" si="0"/>
        <v>8.3843060389983446</v>
      </c>
      <c r="E21" s="753">
        <v>27110</v>
      </c>
      <c r="F21" s="758">
        <f t="shared" si="1"/>
        <v>91.615693961001654</v>
      </c>
      <c r="G21" s="763"/>
    </row>
    <row r="22" spans="1:16" customFormat="1" ht="15" customHeight="1">
      <c r="A22" s="153" t="s">
        <v>73</v>
      </c>
      <c r="B22" s="590">
        <v>15865</v>
      </c>
      <c r="C22" s="749">
        <v>1035</v>
      </c>
      <c r="D22" s="743">
        <f t="shared" si="0"/>
        <v>6.5237945162306961</v>
      </c>
      <c r="E22" s="754">
        <v>14830</v>
      </c>
      <c r="F22" s="759">
        <f t="shared" si="1"/>
        <v>93.476205483769306</v>
      </c>
      <c r="G22" s="763"/>
    </row>
    <row r="23" spans="1:16" customFormat="1" ht="15" customHeight="1">
      <c r="A23" s="159" t="s">
        <v>74</v>
      </c>
      <c r="B23" s="736">
        <v>26096</v>
      </c>
      <c r="C23" s="748">
        <v>2830</v>
      </c>
      <c r="D23" s="744">
        <f t="shared" si="0"/>
        <v>10.844573881054567</v>
      </c>
      <c r="E23" s="753">
        <v>23266</v>
      </c>
      <c r="F23" s="758">
        <f t="shared" si="1"/>
        <v>89.155426118945442</v>
      </c>
      <c r="G23" s="763"/>
    </row>
    <row r="24" spans="1:16" customFormat="1" ht="15" customHeight="1" thickBot="1">
      <c r="A24" s="162" t="s">
        <v>75</v>
      </c>
      <c r="B24" s="737">
        <v>15726</v>
      </c>
      <c r="C24" s="749">
        <v>1109</v>
      </c>
      <c r="D24" s="743">
        <f t="shared" si="0"/>
        <v>7.0520157700623169</v>
      </c>
      <c r="E24" s="754">
        <v>14617</v>
      </c>
      <c r="F24" s="759">
        <f t="shared" si="1"/>
        <v>92.947984229937688</v>
      </c>
      <c r="G24" s="763"/>
    </row>
    <row r="25" spans="1:16" customFormat="1" ht="15" customHeight="1">
      <c r="A25" s="163" t="s">
        <v>76</v>
      </c>
      <c r="B25" s="598">
        <v>611862</v>
      </c>
      <c r="C25" s="750">
        <v>44721</v>
      </c>
      <c r="D25" s="745">
        <f t="shared" si="0"/>
        <v>7.3090010492562048</v>
      </c>
      <c r="E25" s="755">
        <v>567141</v>
      </c>
      <c r="F25" s="760">
        <f t="shared" si="1"/>
        <v>92.69099895074379</v>
      </c>
      <c r="G25" s="763"/>
    </row>
    <row r="26" spans="1:16" customFormat="1" ht="15" customHeight="1">
      <c r="A26" s="169" t="s">
        <v>77</v>
      </c>
      <c r="B26" s="738">
        <v>129878</v>
      </c>
      <c r="C26" s="751">
        <v>12093</v>
      </c>
      <c r="D26" s="746">
        <f t="shared" si="0"/>
        <v>9.3110457506275122</v>
      </c>
      <c r="E26" s="756">
        <v>117785</v>
      </c>
      <c r="F26" s="761">
        <f t="shared" si="1"/>
        <v>90.688954249372486</v>
      </c>
      <c r="G26" s="763"/>
      <c r="I26" s="740"/>
      <c r="J26" s="741"/>
      <c r="K26" s="741"/>
      <c r="L26" s="741"/>
      <c r="M26" s="741"/>
      <c r="N26" s="741"/>
      <c r="O26" s="741"/>
      <c r="P26" s="741"/>
    </row>
    <row r="27" spans="1:16" customFormat="1" ht="15" customHeight="1">
      <c r="A27" s="175" t="s">
        <v>78</v>
      </c>
      <c r="B27" s="739">
        <v>741740</v>
      </c>
      <c r="C27" s="752">
        <v>56814</v>
      </c>
      <c r="D27" s="747">
        <f t="shared" si="0"/>
        <v>7.6595572572599568</v>
      </c>
      <c r="E27" s="757">
        <v>684926</v>
      </c>
      <c r="F27" s="762">
        <f t="shared" si="1"/>
        <v>92.340442742740052</v>
      </c>
      <c r="G27" s="763"/>
    </row>
    <row r="28" spans="1:16" customFormat="1" ht="15.75" customHeight="1">
      <c r="A28" s="965" t="s">
        <v>100</v>
      </c>
      <c r="B28" s="965"/>
      <c r="C28" s="965"/>
      <c r="D28" s="965"/>
      <c r="E28" s="965"/>
      <c r="F28" s="965"/>
    </row>
    <row r="29" spans="1:16" customFormat="1" ht="76.5" customHeight="1">
      <c r="A29" s="965" t="s">
        <v>101</v>
      </c>
      <c r="B29" s="965"/>
      <c r="C29" s="965"/>
      <c r="D29" s="965"/>
      <c r="E29" s="965"/>
      <c r="F29" s="965"/>
    </row>
    <row r="30" spans="1:16" customFormat="1" ht="44.25" customHeight="1">
      <c r="A30" s="972" t="s">
        <v>80</v>
      </c>
      <c r="B30" s="972"/>
      <c r="C30" s="972"/>
      <c r="D30" s="972"/>
      <c r="E30" s="972"/>
      <c r="F30" s="972"/>
    </row>
    <row r="31" spans="1:16" ht="15" customHeight="1">
      <c r="A31" s="108"/>
    </row>
    <row r="32" spans="1:16" ht="22.5" customHeight="1">
      <c r="A32" s="956">
        <v>2024</v>
      </c>
      <c r="B32" s="956"/>
      <c r="C32" s="956"/>
      <c r="D32" s="956"/>
      <c r="E32" s="956"/>
      <c r="F32" s="956"/>
    </row>
    <row r="33" spans="1:6" ht="15" customHeight="1">
      <c r="A33" s="141"/>
      <c r="B33" s="109"/>
      <c r="C33" s="109"/>
      <c r="D33" s="109"/>
      <c r="E33" s="142"/>
      <c r="F33" s="109"/>
    </row>
    <row r="34" spans="1:6" ht="18" customHeight="1">
      <c r="A34" s="957" t="s">
        <v>103</v>
      </c>
      <c r="B34" s="957"/>
      <c r="C34" s="957"/>
      <c r="D34" s="957"/>
      <c r="E34" s="957"/>
      <c r="F34" s="957"/>
    </row>
    <row r="35" spans="1:6" ht="15" customHeight="1">
      <c r="A35" s="958" t="s">
        <v>57</v>
      </c>
      <c r="B35" s="967" t="s">
        <v>58</v>
      </c>
      <c r="C35" s="968" t="s">
        <v>96</v>
      </c>
      <c r="D35" s="968"/>
      <c r="E35" s="968"/>
      <c r="F35" s="968"/>
    </row>
    <row r="36" spans="1:6" ht="15" customHeight="1">
      <c r="A36" s="958"/>
      <c r="B36" s="967"/>
      <c r="C36" s="969" t="s">
        <v>97</v>
      </c>
      <c r="D36" s="969"/>
      <c r="E36" s="968" t="s">
        <v>98</v>
      </c>
      <c r="F36" s="968"/>
    </row>
    <row r="37" spans="1:6" ht="15" customHeight="1">
      <c r="A37" s="958"/>
      <c r="B37" s="970" t="s">
        <v>59</v>
      </c>
      <c r="C37" s="970"/>
      <c r="D37" s="144" t="s">
        <v>99</v>
      </c>
      <c r="E37" s="145" t="s">
        <v>59</v>
      </c>
      <c r="F37" s="146" t="s">
        <v>99</v>
      </c>
    </row>
    <row r="38" spans="1:6" ht="15" customHeight="1">
      <c r="A38" s="147" t="s">
        <v>60</v>
      </c>
      <c r="B38" s="148">
        <v>112631</v>
      </c>
      <c r="C38" s="149">
        <v>7419</v>
      </c>
      <c r="D38" s="150">
        <v>6.5869964752155301</v>
      </c>
      <c r="E38" s="151">
        <v>105212</v>
      </c>
      <c r="F38" s="152">
        <v>93.4130035247845</v>
      </c>
    </row>
    <row r="39" spans="1:6" ht="15" customHeight="1">
      <c r="A39" s="153" t="s">
        <v>61</v>
      </c>
      <c r="B39" s="154">
        <v>113724</v>
      </c>
      <c r="C39" s="155">
        <v>5378</v>
      </c>
      <c r="D39" s="156">
        <v>4.7289930005979404</v>
      </c>
      <c r="E39" s="157">
        <v>108346</v>
      </c>
      <c r="F39" s="158">
        <v>95.271006999402104</v>
      </c>
    </row>
    <row r="40" spans="1:6" ht="15" customHeight="1">
      <c r="A40" s="159" t="s">
        <v>62</v>
      </c>
      <c r="B40" s="160">
        <v>36648</v>
      </c>
      <c r="C40" s="149">
        <v>4827</v>
      </c>
      <c r="D40" s="161">
        <v>13.171250818598599</v>
      </c>
      <c r="E40" s="151">
        <v>31821</v>
      </c>
      <c r="F40" s="152">
        <v>86.828749181401406</v>
      </c>
    </row>
    <row r="41" spans="1:6" ht="15" customHeight="1">
      <c r="A41" s="153" t="s">
        <v>63</v>
      </c>
      <c r="B41" s="154">
        <v>20405</v>
      </c>
      <c r="C41" s="155">
        <v>1694</v>
      </c>
      <c r="D41" s="156">
        <v>8.3018867924528301</v>
      </c>
      <c r="E41" s="157">
        <v>18711</v>
      </c>
      <c r="F41" s="158">
        <v>91.698113207547195</v>
      </c>
    </row>
    <row r="42" spans="1:6" ht="15" customHeight="1">
      <c r="A42" s="159" t="s">
        <v>64</v>
      </c>
      <c r="B42" s="160">
        <v>6382</v>
      </c>
      <c r="C42" s="149">
        <v>744</v>
      </c>
      <c r="D42" s="161">
        <v>11.657787527420901</v>
      </c>
      <c r="E42" s="151">
        <v>5638</v>
      </c>
      <c r="F42" s="152">
        <v>88.342212472579106</v>
      </c>
    </row>
    <row r="43" spans="1:6" ht="15" customHeight="1">
      <c r="A43" s="153" t="s">
        <v>65</v>
      </c>
      <c r="B43" s="154">
        <v>19019</v>
      </c>
      <c r="C43" s="155">
        <v>2462</v>
      </c>
      <c r="D43" s="156">
        <v>12.9449497870551</v>
      </c>
      <c r="E43" s="157">
        <v>16557</v>
      </c>
      <c r="F43" s="158">
        <v>87.055050212945005</v>
      </c>
    </row>
    <row r="44" spans="1:6" ht="15" customHeight="1">
      <c r="A44" s="159" t="s">
        <v>66</v>
      </c>
      <c r="B44" s="160">
        <v>59522</v>
      </c>
      <c r="C44" s="149">
        <v>5396</v>
      </c>
      <c r="D44" s="161">
        <v>9.0655555928900196</v>
      </c>
      <c r="E44" s="151">
        <v>54126</v>
      </c>
      <c r="F44" s="152">
        <v>90.934444407110007</v>
      </c>
    </row>
    <row r="45" spans="1:6" ht="15" customHeight="1">
      <c r="A45" s="153" t="s">
        <v>67</v>
      </c>
      <c r="B45" s="154">
        <v>11947</v>
      </c>
      <c r="C45" s="155" t="s">
        <v>104</v>
      </c>
      <c r="D45" s="156" t="s">
        <v>104</v>
      </c>
      <c r="E45" s="157" t="s">
        <v>104</v>
      </c>
      <c r="F45" s="158" t="s">
        <v>104</v>
      </c>
    </row>
    <row r="46" spans="1:6" ht="15" customHeight="1">
      <c r="A46" s="159" t="s">
        <v>68</v>
      </c>
      <c r="B46" s="160">
        <v>69083</v>
      </c>
      <c r="C46" s="149">
        <v>5055</v>
      </c>
      <c r="D46" s="161">
        <v>7.3172850049939901</v>
      </c>
      <c r="E46" s="151">
        <v>64028</v>
      </c>
      <c r="F46" s="152">
        <v>92.682714995005995</v>
      </c>
    </row>
    <row r="47" spans="1:6" ht="15" customHeight="1">
      <c r="A47" s="153" t="s">
        <v>69</v>
      </c>
      <c r="B47" s="154">
        <v>143135</v>
      </c>
      <c r="C47" s="155">
        <v>10527</v>
      </c>
      <c r="D47" s="156">
        <v>7.3545953121179304</v>
      </c>
      <c r="E47" s="157">
        <v>132608</v>
      </c>
      <c r="F47" s="158">
        <v>92.645404687882106</v>
      </c>
    </row>
    <row r="48" spans="1:6" ht="15" customHeight="1">
      <c r="A48" s="159" t="s">
        <v>70</v>
      </c>
      <c r="B48" s="160">
        <v>37738</v>
      </c>
      <c r="C48" s="149">
        <v>2448</v>
      </c>
      <c r="D48" s="161">
        <v>6.4868302506757098</v>
      </c>
      <c r="E48" s="151">
        <v>35290</v>
      </c>
      <c r="F48" s="152">
        <v>93.513169749324305</v>
      </c>
    </row>
    <row r="49" spans="1:6" ht="15" customHeight="1">
      <c r="A49" s="153" t="s">
        <v>71</v>
      </c>
      <c r="B49" s="154">
        <v>7918</v>
      </c>
      <c r="C49" s="155">
        <v>557</v>
      </c>
      <c r="D49" s="156">
        <v>7.0346046981560999</v>
      </c>
      <c r="E49" s="157">
        <v>7361</v>
      </c>
      <c r="F49" s="158">
        <v>92.965395301843898</v>
      </c>
    </row>
    <row r="50" spans="1:6" ht="15" customHeight="1">
      <c r="A50" s="159" t="s">
        <v>72</v>
      </c>
      <c r="B50" s="160">
        <v>30651</v>
      </c>
      <c r="C50" s="149">
        <v>2522</v>
      </c>
      <c r="D50" s="161">
        <v>8.2281165377964793</v>
      </c>
      <c r="E50" s="151">
        <v>28129</v>
      </c>
      <c r="F50" s="152">
        <v>91.771883462203505</v>
      </c>
    </row>
    <row r="51" spans="1:6" ht="15" customHeight="1">
      <c r="A51" s="153" t="s">
        <v>73</v>
      </c>
      <c r="B51" s="154">
        <v>16277</v>
      </c>
      <c r="C51" s="155">
        <v>1025</v>
      </c>
      <c r="D51" s="156">
        <v>6.2972292191435804</v>
      </c>
      <c r="E51" s="157">
        <v>15252</v>
      </c>
      <c r="F51" s="158">
        <v>93.702770780856397</v>
      </c>
    </row>
    <row r="52" spans="1:6" ht="15" customHeight="1">
      <c r="A52" s="159" t="s">
        <v>74</v>
      </c>
      <c r="B52" s="160">
        <v>24828</v>
      </c>
      <c r="C52" s="149">
        <v>2600</v>
      </c>
      <c r="D52" s="161">
        <v>10.472047688094101</v>
      </c>
      <c r="E52" s="151">
        <v>22228</v>
      </c>
      <c r="F52" s="152">
        <v>89.527952311905906</v>
      </c>
    </row>
    <row r="53" spans="1:6" ht="15" customHeight="1">
      <c r="A53" s="162" t="s">
        <v>75</v>
      </c>
      <c r="B53" s="154">
        <v>15829</v>
      </c>
      <c r="C53" s="155" t="s">
        <v>104</v>
      </c>
      <c r="D53" s="156" t="s">
        <v>104</v>
      </c>
      <c r="E53" s="157" t="s">
        <v>104</v>
      </c>
      <c r="F53" s="158" t="s">
        <v>104</v>
      </c>
    </row>
    <row r="54" spans="1:6" ht="15" customHeight="1">
      <c r="A54" s="163" t="s">
        <v>76</v>
      </c>
      <c r="B54" s="164">
        <v>593980</v>
      </c>
      <c r="C54" s="165">
        <v>42586</v>
      </c>
      <c r="D54" s="166">
        <v>7.1696016700899001</v>
      </c>
      <c r="E54" s="167">
        <v>551394</v>
      </c>
      <c r="F54" s="168">
        <v>92.830398329910096</v>
      </c>
    </row>
    <row r="55" spans="1:6" ht="15" customHeight="1">
      <c r="A55" s="169" t="s">
        <v>77</v>
      </c>
      <c r="B55" s="170">
        <v>131757</v>
      </c>
      <c r="C55" s="171">
        <v>12092</v>
      </c>
      <c r="D55" s="172">
        <v>9.1775010056391704</v>
      </c>
      <c r="E55" s="173">
        <v>119665</v>
      </c>
      <c r="F55" s="174">
        <v>90.822498994360799</v>
      </c>
    </row>
    <row r="56" spans="1:6" ht="15" customHeight="1">
      <c r="A56" s="175" t="s">
        <v>78</v>
      </c>
      <c r="B56" s="176">
        <v>725737</v>
      </c>
      <c r="C56" s="177">
        <v>54678</v>
      </c>
      <c r="D56" s="178">
        <v>7.5341342662700104</v>
      </c>
      <c r="E56" s="179">
        <v>671059</v>
      </c>
      <c r="F56" s="180">
        <v>92.465865733729999</v>
      </c>
    </row>
    <row r="57" spans="1:6" ht="15.75" customHeight="1">
      <c r="A57" s="965" t="s">
        <v>100</v>
      </c>
      <c r="B57" s="965"/>
      <c r="C57" s="965"/>
      <c r="D57" s="965"/>
      <c r="E57" s="965"/>
      <c r="F57" s="965"/>
    </row>
    <row r="58" spans="1:6" ht="76.5" customHeight="1">
      <c r="A58" s="965" t="s">
        <v>101</v>
      </c>
      <c r="B58" s="965"/>
      <c r="C58" s="965"/>
      <c r="D58" s="965"/>
      <c r="E58" s="965"/>
      <c r="F58" s="965"/>
    </row>
    <row r="59" spans="1:6" ht="15" customHeight="1">
      <c r="A59" s="972" t="s">
        <v>102</v>
      </c>
      <c r="B59" s="972"/>
      <c r="C59" s="972"/>
      <c r="D59" s="972"/>
      <c r="E59" s="972"/>
      <c r="F59" s="972"/>
    </row>
    <row r="60" spans="1:6" ht="44.25" customHeight="1">
      <c r="A60" s="972" t="s">
        <v>82</v>
      </c>
      <c r="B60" s="972"/>
      <c r="C60" s="972"/>
      <c r="D60" s="972"/>
      <c r="E60" s="972"/>
      <c r="F60" s="972"/>
    </row>
    <row r="61" spans="1:6" ht="15" customHeight="1">
      <c r="A61" s="108"/>
    </row>
    <row r="62" spans="1:6" ht="22.5" customHeight="1">
      <c r="A62" s="956">
        <v>2023</v>
      </c>
      <c r="B62" s="956"/>
      <c r="C62" s="956"/>
      <c r="D62" s="956"/>
      <c r="E62" s="956"/>
      <c r="F62" s="956"/>
    </row>
    <row r="63" spans="1:6" ht="15" customHeight="1">
      <c r="A63" s="141"/>
      <c r="B63" s="109"/>
      <c r="C63" s="109"/>
      <c r="D63" s="109"/>
      <c r="E63" s="142"/>
      <c r="F63" s="109"/>
    </row>
    <row r="64" spans="1:6" ht="18" customHeight="1">
      <c r="A64" s="957" t="s">
        <v>105</v>
      </c>
      <c r="B64" s="957"/>
      <c r="C64" s="957"/>
      <c r="D64" s="957"/>
      <c r="E64" s="957"/>
      <c r="F64" s="957"/>
    </row>
    <row r="65" spans="1:6" ht="15" customHeight="1">
      <c r="A65" s="958" t="s">
        <v>57</v>
      </c>
      <c r="B65" s="967" t="s">
        <v>58</v>
      </c>
      <c r="C65" s="968" t="s">
        <v>96</v>
      </c>
      <c r="D65" s="968"/>
      <c r="E65" s="968"/>
      <c r="F65" s="968"/>
    </row>
    <row r="66" spans="1:6" ht="15" customHeight="1">
      <c r="A66" s="958"/>
      <c r="B66" s="967"/>
      <c r="C66" s="969" t="s">
        <v>97</v>
      </c>
      <c r="D66" s="969"/>
      <c r="E66" s="968" t="s">
        <v>98</v>
      </c>
      <c r="F66" s="968"/>
    </row>
    <row r="67" spans="1:6" ht="15" customHeight="1">
      <c r="A67" s="958"/>
      <c r="B67" s="970" t="s">
        <v>59</v>
      </c>
      <c r="C67" s="970"/>
      <c r="D67" s="144" t="s">
        <v>99</v>
      </c>
      <c r="E67" s="145" t="s">
        <v>59</v>
      </c>
      <c r="F67" s="146" t="s">
        <v>99</v>
      </c>
    </row>
    <row r="68" spans="1:6" ht="15" customHeight="1">
      <c r="A68" s="147" t="s">
        <v>60</v>
      </c>
      <c r="B68" s="148">
        <v>107779</v>
      </c>
      <c r="C68" s="149">
        <v>6908</v>
      </c>
      <c r="D68" s="150">
        <v>6.4094118520305399</v>
      </c>
      <c r="E68" s="151">
        <v>100871</v>
      </c>
      <c r="F68" s="152">
        <v>93.590588147969498</v>
      </c>
    </row>
    <row r="69" spans="1:6" ht="15" customHeight="1">
      <c r="A69" s="153" t="s">
        <v>61</v>
      </c>
      <c r="B69" s="154">
        <v>109193</v>
      </c>
      <c r="C69" s="155">
        <v>5104</v>
      </c>
      <c r="D69" s="156">
        <v>4.6742923081149899</v>
      </c>
      <c r="E69" s="157">
        <v>104089</v>
      </c>
      <c r="F69" s="158">
        <v>95.325707691885</v>
      </c>
    </row>
    <row r="70" spans="1:6" ht="15" customHeight="1">
      <c r="A70" s="159" t="s">
        <v>62</v>
      </c>
      <c r="B70" s="160">
        <v>36204</v>
      </c>
      <c r="C70" s="149">
        <v>4713</v>
      </c>
      <c r="D70" s="161">
        <v>13.0178985747431</v>
      </c>
      <c r="E70" s="151">
        <v>31491</v>
      </c>
      <c r="F70" s="152">
        <v>86.9821014252569</v>
      </c>
    </row>
    <row r="71" spans="1:6" ht="15" customHeight="1">
      <c r="A71" s="153" t="s">
        <v>63</v>
      </c>
      <c r="B71" s="154">
        <v>20150</v>
      </c>
      <c r="C71" s="155">
        <v>1660</v>
      </c>
      <c r="D71" s="156">
        <v>8.2382133995037208</v>
      </c>
      <c r="E71" s="157">
        <v>18490</v>
      </c>
      <c r="F71" s="158">
        <v>91.761786600496293</v>
      </c>
    </row>
    <row r="72" spans="1:6" ht="15" customHeight="1">
      <c r="A72" s="159" t="s">
        <v>64</v>
      </c>
      <c r="B72" s="160">
        <v>5932</v>
      </c>
      <c r="C72" s="149">
        <v>701</v>
      </c>
      <c r="D72" s="161">
        <v>11.8172623061362</v>
      </c>
      <c r="E72" s="151">
        <v>5231</v>
      </c>
      <c r="F72" s="152">
        <v>88.1827376938638</v>
      </c>
    </row>
    <row r="73" spans="1:6" ht="15" customHeight="1">
      <c r="A73" s="153" t="s">
        <v>65</v>
      </c>
      <c r="B73" s="154">
        <v>18200</v>
      </c>
      <c r="C73" s="155">
        <v>2306</v>
      </c>
      <c r="D73" s="156">
        <v>12.6703296703297</v>
      </c>
      <c r="E73" s="157">
        <v>15894</v>
      </c>
      <c r="F73" s="158">
        <v>87.329670329670293</v>
      </c>
    </row>
    <row r="74" spans="1:6" ht="15" customHeight="1">
      <c r="A74" s="159" t="s">
        <v>66</v>
      </c>
      <c r="B74" s="160">
        <v>58111</v>
      </c>
      <c r="C74" s="149">
        <v>5189</v>
      </c>
      <c r="D74" s="161">
        <v>8.9294625802343806</v>
      </c>
      <c r="E74" s="151">
        <v>52922</v>
      </c>
      <c r="F74" s="152">
        <v>91.0705374197656</v>
      </c>
    </row>
    <row r="75" spans="1:6" ht="15" customHeight="1">
      <c r="A75" s="153" t="s">
        <v>67</v>
      </c>
      <c r="B75" s="154">
        <v>11835</v>
      </c>
      <c r="C75" s="155" t="s">
        <v>104</v>
      </c>
      <c r="D75" s="156" t="s">
        <v>104</v>
      </c>
      <c r="E75" s="157" t="s">
        <v>104</v>
      </c>
      <c r="F75" s="158" t="s">
        <v>104</v>
      </c>
    </row>
    <row r="76" spans="1:6" ht="15" customHeight="1">
      <c r="A76" s="159" t="s">
        <v>68</v>
      </c>
      <c r="B76" s="160">
        <v>66744</v>
      </c>
      <c r="C76" s="149">
        <v>4852</v>
      </c>
      <c r="D76" s="161">
        <v>7.2695673019297598</v>
      </c>
      <c r="E76" s="151">
        <v>61892</v>
      </c>
      <c r="F76" s="152">
        <v>92.730432698070302</v>
      </c>
    </row>
    <row r="77" spans="1:6" ht="15" customHeight="1">
      <c r="A77" s="153" t="s">
        <v>69</v>
      </c>
      <c r="B77" s="154">
        <v>139220</v>
      </c>
      <c r="C77" s="155">
        <v>9915</v>
      </c>
      <c r="D77" s="156">
        <v>7.1218215773595697</v>
      </c>
      <c r="E77" s="157">
        <v>129305</v>
      </c>
      <c r="F77" s="158">
        <v>92.878178422640403</v>
      </c>
    </row>
    <row r="78" spans="1:6" ht="15" customHeight="1">
      <c r="A78" s="159" t="s">
        <v>70</v>
      </c>
      <c r="B78" s="160">
        <v>36505</v>
      </c>
      <c r="C78" s="149">
        <v>2268</v>
      </c>
      <c r="D78" s="161">
        <v>6.2128475551294402</v>
      </c>
      <c r="E78" s="151">
        <v>34237</v>
      </c>
      <c r="F78" s="152">
        <v>93.7871524448706</v>
      </c>
    </row>
    <row r="79" spans="1:6" ht="15" customHeight="1">
      <c r="A79" s="153" t="s">
        <v>71</v>
      </c>
      <c r="B79" s="154">
        <v>7409</v>
      </c>
      <c r="C79" s="155">
        <v>504</v>
      </c>
      <c r="D79" s="156">
        <v>6.8025374544472896</v>
      </c>
      <c r="E79" s="157">
        <v>6905</v>
      </c>
      <c r="F79" s="158">
        <v>93.197462545552696</v>
      </c>
    </row>
    <row r="80" spans="1:6" ht="15" customHeight="1">
      <c r="A80" s="159" t="s">
        <v>72</v>
      </c>
      <c r="B80" s="160">
        <v>30946</v>
      </c>
      <c r="C80" s="149">
        <v>2501</v>
      </c>
      <c r="D80" s="161">
        <v>8.0818199444193102</v>
      </c>
      <c r="E80" s="151">
        <v>28445</v>
      </c>
      <c r="F80" s="152">
        <v>91.918180055580706</v>
      </c>
    </row>
    <row r="81" spans="1:6" ht="15" customHeight="1">
      <c r="A81" s="153" t="s">
        <v>73</v>
      </c>
      <c r="B81" s="154">
        <v>16364</v>
      </c>
      <c r="C81" s="155">
        <v>977</v>
      </c>
      <c r="D81" s="156">
        <v>5.9704228794915704</v>
      </c>
      <c r="E81" s="157">
        <v>15387</v>
      </c>
      <c r="F81" s="158">
        <v>94.029577120508407</v>
      </c>
    </row>
    <row r="82" spans="1:6" ht="15" customHeight="1">
      <c r="A82" s="159" t="s">
        <v>74</v>
      </c>
      <c r="B82" s="160">
        <v>23865</v>
      </c>
      <c r="C82" s="149">
        <v>2399</v>
      </c>
      <c r="D82" s="161">
        <v>10.0523779593547</v>
      </c>
      <c r="E82" s="151">
        <v>21466</v>
      </c>
      <c r="F82" s="152">
        <v>89.9476220406453</v>
      </c>
    </row>
    <row r="83" spans="1:6" ht="15" customHeight="1">
      <c r="A83" s="162" t="s">
        <v>75</v>
      </c>
      <c r="B83" s="154">
        <v>16134</v>
      </c>
      <c r="C83" s="155" t="s">
        <v>104</v>
      </c>
      <c r="D83" s="156" t="s">
        <v>104</v>
      </c>
      <c r="E83" s="157" t="s">
        <v>104</v>
      </c>
      <c r="F83" s="158" t="s">
        <v>104</v>
      </c>
    </row>
    <row r="84" spans="1:6" ht="15" customHeight="1">
      <c r="A84" s="163" t="s">
        <v>76</v>
      </c>
      <c r="B84" s="164">
        <v>572958</v>
      </c>
      <c r="C84" s="165">
        <v>40146</v>
      </c>
      <c r="D84" s="166">
        <v>7.0067963096771502</v>
      </c>
      <c r="E84" s="167">
        <v>532812</v>
      </c>
      <c r="F84" s="168">
        <v>92.993203690322801</v>
      </c>
    </row>
    <row r="85" spans="1:6" ht="15" customHeight="1">
      <c r="A85" s="169" t="s">
        <v>77</v>
      </c>
      <c r="B85" s="170">
        <v>131633</v>
      </c>
      <c r="C85" s="171">
        <v>11820</v>
      </c>
      <c r="D85" s="172">
        <v>8.9795112167921403</v>
      </c>
      <c r="E85" s="173">
        <v>119813</v>
      </c>
      <c r="F85" s="174">
        <v>91.020488783207895</v>
      </c>
    </row>
    <row r="86" spans="1:6" ht="15" customHeight="1">
      <c r="A86" s="175" t="s">
        <v>78</v>
      </c>
      <c r="B86" s="176">
        <v>704591</v>
      </c>
      <c r="C86" s="177">
        <v>51966</v>
      </c>
      <c r="D86" s="178">
        <v>7.3753425746283998</v>
      </c>
      <c r="E86" s="179">
        <v>652625</v>
      </c>
      <c r="F86" s="180">
        <v>92.624657425371595</v>
      </c>
    </row>
    <row r="87" spans="1:6" ht="14.25" customHeight="1">
      <c r="A87" s="965" t="s">
        <v>100</v>
      </c>
      <c r="B87" s="965"/>
      <c r="C87" s="965"/>
      <c r="D87" s="965"/>
      <c r="E87" s="965"/>
      <c r="F87" s="965"/>
    </row>
    <row r="88" spans="1:6" ht="69.75" customHeight="1">
      <c r="A88" s="965" t="s">
        <v>101</v>
      </c>
      <c r="B88" s="965"/>
      <c r="C88" s="965"/>
      <c r="D88" s="965"/>
      <c r="E88" s="965"/>
      <c r="F88" s="965"/>
    </row>
    <row r="89" spans="1:6" ht="15" customHeight="1">
      <c r="A89" s="972" t="s">
        <v>102</v>
      </c>
      <c r="B89" s="972"/>
      <c r="C89" s="972"/>
      <c r="D89" s="972"/>
      <c r="E89" s="972"/>
      <c r="F89" s="972"/>
    </row>
    <row r="90" spans="1:6" ht="44.25" customHeight="1">
      <c r="A90" s="972" t="s">
        <v>84</v>
      </c>
      <c r="B90" s="972"/>
      <c r="C90" s="972"/>
      <c r="D90" s="972"/>
      <c r="E90" s="972"/>
      <c r="F90" s="972"/>
    </row>
    <row r="91" spans="1:6" ht="15" customHeight="1">
      <c r="A91" s="108"/>
    </row>
    <row r="92" spans="1:6" ht="23.25" customHeight="1">
      <c r="A92" s="956">
        <v>2022</v>
      </c>
      <c r="B92" s="956"/>
      <c r="C92" s="956"/>
      <c r="D92" s="956"/>
      <c r="E92" s="956"/>
      <c r="F92" s="956"/>
    </row>
    <row r="94" spans="1:6" ht="18" customHeight="1">
      <c r="A94" s="957" t="s">
        <v>106</v>
      </c>
      <c r="B94" s="957"/>
      <c r="C94" s="957"/>
      <c r="D94" s="957"/>
      <c r="E94" s="957"/>
      <c r="F94" s="957"/>
    </row>
    <row r="95" spans="1:6" ht="15" customHeight="1">
      <c r="A95" s="958" t="s">
        <v>57</v>
      </c>
      <c r="B95" s="967" t="s">
        <v>58</v>
      </c>
      <c r="C95" s="968" t="s">
        <v>96</v>
      </c>
      <c r="D95" s="968"/>
      <c r="E95" s="968"/>
      <c r="F95" s="968"/>
    </row>
    <row r="96" spans="1:6" ht="15" customHeight="1">
      <c r="A96" s="958"/>
      <c r="B96" s="967"/>
      <c r="C96" s="969" t="s">
        <v>97</v>
      </c>
      <c r="D96" s="969"/>
      <c r="E96" s="968" t="s">
        <v>98</v>
      </c>
      <c r="F96" s="968"/>
    </row>
    <row r="97" spans="1:6" ht="15" customHeight="1">
      <c r="A97" s="958"/>
      <c r="B97" s="970" t="s">
        <v>59</v>
      </c>
      <c r="C97" s="970"/>
      <c r="D97" s="144" t="s">
        <v>99</v>
      </c>
      <c r="E97" s="145" t="s">
        <v>59</v>
      </c>
      <c r="F97" s="146" t="s">
        <v>99</v>
      </c>
    </row>
    <row r="98" spans="1:6" ht="15" customHeight="1">
      <c r="A98" s="147" t="s">
        <v>60</v>
      </c>
      <c r="B98" s="148">
        <v>103129</v>
      </c>
      <c r="C98" s="149">
        <v>6479</v>
      </c>
      <c r="D98" s="150">
        <f t="shared" ref="D98:D104" si="2">C98/B98*100</f>
        <v>6.2824229848054376</v>
      </c>
      <c r="E98" s="151">
        <v>96650</v>
      </c>
      <c r="F98" s="152">
        <f t="shared" ref="F98:F104" si="3">E98/B98*100</f>
        <v>93.717577015194564</v>
      </c>
    </row>
    <row r="99" spans="1:6" ht="15" customHeight="1">
      <c r="A99" s="153" t="s">
        <v>61</v>
      </c>
      <c r="B99" s="154">
        <v>105010</v>
      </c>
      <c r="C99" s="155">
        <v>4773</v>
      </c>
      <c r="D99" s="156">
        <f t="shared" si="2"/>
        <v>4.5452814017712599</v>
      </c>
      <c r="E99" s="157">
        <v>100237</v>
      </c>
      <c r="F99" s="158">
        <f t="shared" si="3"/>
        <v>95.454718598228737</v>
      </c>
    </row>
    <row r="100" spans="1:6" ht="15" customHeight="1">
      <c r="A100" s="159" t="s">
        <v>62</v>
      </c>
      <c r="B100" s="160">
        <v>35692</v>
      </c>
      <c r="C100" s="149">
        <v>4564</v>
      </c>
      <c r="D100" s="161">
        <f t="shared" si="2"/>
        <v>12.78717919982069</v>
      </c>
      <c r="E100" s="151">
        <v>31128</v>
      </c>
      <c r="F100" s="152">
        <f t="shared" si="3"/>
        <v>87.212820800179315</v>
      </c>
    </row>
    <row r="101" spans="1:6" ht="15" customHeight="1">
      <c r="A101" s="153" t="s">
        <v>63</v>
      </c>
      <c r="B101" s="154">
        <v>19398</v>
      </c>
      <c r="C101" s="155">
        <v>1532</v>
      </c>
      <c r="D101" s="156">
        <f t="shared" si="2"/>
        <v>7.8977214145788217</v>
      </c>
      <c r="E101" s="157">
        <v>17866</v>
      </c>
      <c r="F101" s="158">
        <f t="shared" si="3"/>
        <v>92.102278585421189</v>
      </c>
    </row>
    <row r="102" spans="1:6" ht="15" customHeight="1">
      <c r="A102" s="159" t="s">
        <v>64</v>
      </c>
      <c r="B102" s="160">
        <v>5853</v>
      </c>
      <c r="C102" s="149">
        <v>659</v>
      </c>
      <c r="D102" s="161">
        <f t="shared" si="2"/>
        <v>11.259183324790706</v>
      </c>
      <c r="E102" s="151">
        <v>5194</v>
      </c>
      <c r="F102" s="152">
        <f t="shared" si="3"/>
        <v>88.740816675209302</v>
      </c>
    </row>
    <row r="103" spans="1:6" ht="15" customHeight="1">
      <c r="A103" s="153" t="s">
        <v>65</v>
      </c>
      <c r="B103" s="154">
        <v>18456</v>
      </c>
      <c r="C103" s="155">
        <v>2314</v>
      </c>
      <c r="D103" s="156">
        <f t="shared" si="2"/>
        <v>12.537928045080191</v>
      </c>
      <c r="E103" s="157">
        <v>16142</v>
      </c>
      <c r="F103" s="158">
        <f t="shared" si="3"/>
        <v>87.462071954919807</v>
      </c>
    </row>
    <row r="104" spans="1:6" ht="15" customHeight="1">
      <c r="A104" s="159" t="s">
        <v>66</v>
      </c>
      <c r="B104" s="160">
        <v>55939</v>
      </c>
      <c r="C104" s="149">
        <v>4898</v>
      </c>
      <c r="D104" s="161">
        <f t="shared" si="2"/>
        <v>8.7559663204562117</v>
      </c>
      <c r="E104" s="151">
        <v>51041</v>
      </c>
      <c r="F104" s="152">
        <f t="shared" si="3"/>
        <v>91.24403367954379</v>
      </c>
    </row>
    <row r="105" spans="1:6" ht="15" customHeight="1">
      <c r="A105" s="153" t="s">
        <v>67</v>
      </c>
      <c r="B105" s="154">
        <v>11599</v>
      </c>
      <c r="C105" s="155" t="s">
        <v>104</v>
      </c>
      <c r="D105" s="156" t="s">
        <v>104</v>
      </c>
      <c r="E105" s="157" t="s">
        <v>104</v>
      </c>
      <c r="F105" s="158" t="s">
        <v>104</v>
      </c>
    </row>
    <row r="106" spans="1:6" ht="15" customHeight="1">
      <c r="A106" s="159" t="s">
        <v>68</v>
      </c>
      <c r="B106" s="160">
        <v>64329</v>
      </c>
      <c r="C106" s="149">
        <v>4456</v>
      </c>
      <c r="D106" s="161">
        <f t="shared" ref="D106:D112" si="4">C106/B106*100</f>
        <v>6.926891448646801</v>
      </c>
      <c r="E106" s="151">
        <v>59873</v>
      </c>
      <c r="F106" s="152">
        <f t="shared" ref="F106:F112" si="5">E106/B106*100</f>
        <v>93.073108551353201</v>
      </c>
    </row>
    <row r="107" spans="1:6" ht="15" customHeight="1">
      <c r="A107" s="153" t="s">
        <v>69</v>
      </c>
      <c r="B107" s="154">
        <v>135114</v>
      </c>
      <c r="C107" s="155">
        <v>9338</v>
      </c>
      <c r="D107" s="156">
        <f t="shared" si="4"/>
        <v>6.9112009118226085</v>
      </c>
      <c r="E107" s="157">
        <v>125776</v>
      </c>
      <c r="F107" s="158">
        <f t="shared" si="5"/>
        <v>93.088799088177382</v>
      </c>
    </row>
    <row r="108" spans="1:6" ht="15" customHeight="1">
      <c r="A108" s="159" t="s">
        <v>70</v>
      </c>
      <c r="B108" s="160">
        <v>35121</v>
      </c>
      <c r="C108" s="149">
        <v>2122</v>
      </c>
      <c r="D108" s="161">
        <f t="shared" si="4"/>
        <v>6.0419691922211785</v>
      </c>
      <c r="E108" s="151">
        <v>32999</v>
      </c>
      <c r="F108" s="152">
        <f t="shared" si="5"/>
        <v>93.958030807778826</v>
      </c>
    </row>
    <row r="109" spans="1:6" ht="15" customHeight="1">
      <c r="A109" s="153" t="s">
        <v>71</v>
      </c>
      <c r="B109" s="154">
        <v>7075</v>
      </c>
      <c r="C109" s="155">
        <v>425</v>
      </c>
      <c r="D109" s="156">
        <f t="shared" si="4"/>
        <v>6.0070671378091873</v>
      </c>
      <c r="E109" s="157">
        <v>6650</v>
      </c>
      <c r="F109" s="158">
        <f t="shared" si="5"/>
        <v>93.992932862190813</v>
      </c>
    </row>
    <row r="110" spans="1:6" ht="15" customHeight="1">
      <c r="A110" s="159" t="s">
        <v>72</v>
      </c>
      <c r="B110" s="160">
        <v>30886</v>
      </c>
      <c r="C110" s="149">
        <v>2430</v>
      </c>
      <c r="D110" s="161">
        <f t="shared" si="4"/>
        <v>7.8676422974810585</v>
      </c>
      <c r="E110" s="151">
        <v>28456</v>
      </c>
      <c r="F110" s="152">
        <f t="shared" si="5"/>
        <v>92.132357702518945</v>
      </c>
    </row>
    <row r="111" spans="1:6" ht="15" customHeight="1">
      <c r="A111" s="153" t="s">
        <v>73</v>
      </c>
      <c r="B111" s="154">
        <v>16279</v>
      </c>
      <c r="C111" s="155">
        <v>891</v>
      </c>
      <c r="D111" s="156">
        <f t="shared" si="4"/>
        <v>5.4733091713250204</v>
      </c>
      <c r="E111" s="157">
        <v>15388</v>
      </c>
      <c r="F111" s="158">
        <f t="shared" si="5"/>
        <v>94.526690828674973</v>
      </c>
    </row>
    <row r="112" spans="1:6" ht="15" customHeight="1">
      <c r="A112" s="159" t="s">
        <v>74</v>
      </c>
      <c r="B112" s="160">
        <v>23230</v>
      </c>
      <c r="C112" s="149">
        <v>2262</v>
      </c>
      <c r="D112" s="161">
        <f t="shared" si="4"/>
        <v>9.7374085234610419</v>
      </c>
      <c r="E112" s="151">
        <v>20968</v>
      </c>
      <c r="F112" s="152">
        <f t="shared" si="5"/>
        <v>90.262591476538958</v>
      </c>
    </row>
    <row r="113" spans="1:6" ht="15" customHeight="1">
      <c r="A113" s="162" t="s">
        <v>75</v>
      </c>
      <c r="B113" s="154">
        <v>16001</v>
      </c>
      <c r="C113" s="155" t="s">
        <v>104</v>
      </c>
      <c r="D113" s="156" t="s">
        <v>104</v>
      </c>
      <c r="E113" s="157" t="s">
        <v>104</v>
      </c>
      <c r="F113" s="158" t="s">
        <v>104</v>
      </c>
    </row>
    <row r="114" spans="1:6" ht="15" customHeight="1">
      <c r="A114" s="163" t="s">
        <v>76</v>
      </c>
      <c r="B114" s="164">
        <v>553256</v>
      </c>
      <c r="C114" s="165">
        <v>37726</v>
      </c>
      <c r="D114" s="166">
        <f>C114/B114*100</f>
        <v>6.8189048107928336</v>
      </c>
      <c r="E114" s="167">
        <v>515530</v>
      </c>
      <c r="F114" s="168">
        <f>E114/B114*100</f>
        <v>93.18109518920717</v>
      </c>
    </row>
    <row r="115" spans="1:6" ht="15" customHeight="1">
      <c r="A115" s="169" t="s">
        <v>77</v>
      </c>
      <c r="B115" s="170">
        <v>129855</v>
      </c>
      <c r="C115" s="171">
        <v>11294</v>
      </c>
      <c r="D115" s="172">
        <f>C115/B115*100</f>
        <v>8.6973932463131955</v>
      </c>
      <c r="E115" s="173">
        <v>118561</v>
      </c>
      <c r="F115" s="174">
        <f>E115/B115*100</f>
        <v>91.302606753686803</v>
      </c>
    </row>
    <row r="116" spans="1:6" ht="15" customHeight="1">
      <c r="A116" s="175" t="s">
        <v>78</v>
      </c>
      <c r="B116" s="176">
        <v>683111</v>
      </c>
      <c r="C116" s="177">
        <v>49020</v>
      </c>
      <c r="D116" s="178">
        <f>C116/B116*100</f>
        <v>7.1759933597907217</v>
      </c>
      <c r="E116" s="179">
        <v>634091</v>
      </c>
      <c r="F116" s="180">
        <f>E116/B116*100</f>
        <v>92.824006640209276</v>
      </c>
    </row>
    <row r="117" spans="1:6" ht="15" customHeight="1">
      <c r="A117" s="965" t="s">
        <v>100</v>
      </c>
      <c r="B117" s="965"/>
      <c r="C117" s="965"/>
      <c r="D117" s="965"/>
      <c r="E117" s="965"/>
      <c r="F117" s="965"/>
    </row>
    <row r="118" spans="1:6" ht="72" customHeight="1">
      <c r="A118" s="965" t="s">
        <v>101</v>
      </c>
      <c r="B118" s="965"/>
      <c r="C118" s="965"/>
      <c r="D118" s="965"/>
      <c r="E118" s="965"/>
      <c r="F118" s="965"/>
    </row>
    <row r="119" spans="1:6" ht="14.25" customHeight="1">
      <c r="A119" s="972" t="s">
        <v>102</v>
      </c>
      <c r="B119" s="972"/>
      <c r="C119" s="972"/>
      <c r="D119" s="972"/>
      <c r="E119" s="972"/>
      <c r="F119" s="972"/>
    </row>
    <row r="120" spans="1:6" ht="36" customHeight="1">
      <c r="A120" s="971" t="s">
        <v>86</v>
      </c>
      <c r="B120" s="971"/>
      <c r="C120" s="971"/>
      <c r="D120" s="971"/>
      <c r="E120" s="971"/>
      <c r="F120" s="971"/>
    </row>
    <row r="121" spans="1:6" ht="15" customHeight="1">
      <c r="A121" s="181"/>
      <c r="B121" s="181"/>
      <c r="C121" s="181"/>
      <c r="D121" s="181"/>
      <c r="E121" s="181"/>
      <c r="F121" s="181"/>
    </row>
    <row r="122" spans="1:6" ht="23.25" customHeight="1">
      <c r="A122" s="956">
        <v>2021</v>
      </c>
      <c r="B122" s="956"/>
      <c r="C122" s="956"/>
      <c r="D122" s="956"/>
      <c r="E122" s="956"/>
      <c r="F122" s="956"/>
    </row>
    <row r="123" spans="1:6" ht="15" customHeight="1">
      <c r="A123" s="128"/>
    </row>
    <row r="124" spans="1:6" ht="18" customHeight="1">
      <c r="A124" s="957" t="s">
        <v>107</v>
      </c>
      <c r="B124" s="957"/>
      <c r="C124" s="957"/>
      <c r="D124" s="957"/>
      <c r="E124" s="957"/>
      <c r="F124" s="957"/>
    </row>
    <row r="125" spans="1:6" ht="15" customHeight="1">
      <c r="A125" s="958" t="s">
        <v>57</v>
      </c>
      <c r="B125" s="967" t="s">
        <v>58</v>
      </c>
      <c r="C125" s="968" t="s">
        <v>96</v>
      </c>
      <c r="D125" s="968"/>
      <c r="E125" s="968"/>
      <c r="F125" s="968"/>
    </row>
    <row r="126" spans="1:6" ht="15" customHeight="1">
      <c r="A126" s="958"/>
      <c r="B126" s="967"/>
      <c r="C126" s="969" t="s">
        <v>97</v>
      </c>
      <c r="D126" s="969"/>
      <c r="E126" s="968" t="s">
        <v>98</v>
      </c>
      <c r="F126" s="968"/>
    </row>
    <row r="127" spans="1:6" ht="15" customHeight="1">
      <c r="A127" s="958"/>
      <c r="B127" s="970" t="s">
        <v>59</v>
      </c>
      <c r="C127" s="970"/>
      <c r="D127" s="144" t="s">
        <v>99</v>
      </c>
      <c r="E127" s="145" t="s">
        <v>59</v>
      </c>
      <c r="F127" s="146" t="s">
        <v>99</v>
      </c>
    </row>
    <row r="128" spans="1:6" ht="15" customHeight="1">
      <c r="A128" s="147" t="s">
        <v>60</v>
      </c>
      <c r="B128" s="148">
        <v>99803</v>
      </c>
      <c r="C128" s="149">
        <v>5984</v>
      </c>
      <c r="D128" s="150">
        <v>5.9958117491458198</v>
      </c>
      <c r="E128" s="151">
        <v>93819</v>
      </c>
      <c r="F128" s="152">
        <f>E128/B128*100</f>
        <v>94.004188250854185</v>
      </c>
    </row>
    <row r="129" spans="1:6" ht="15" customHeight="1">
      <c r="A129" s="153" t="s">
        <v>61</v>
      </c>
      <c r="B129" s="154">
        <v>100886</v>
      </c>
      <c r="C129" s="155">
        <v>4312</v>
      </c>
      <c r="D129" s="156">
        <f>C129/B129*100</f>
        <v>4.2741311975893588</v>
      </c>
      <c r="E129" s="157">
        <v>96574</v>
      </c>
      <c r="F129" s="158">
        <f>E129/B129*100</f>
        <v>95.725868802410645</v>
      </c>
    </row>
    <row r="130" spans="1:6" ht="15" customHeight="1">
      <c r="A130" s="159" t="s">
        <v>62</v>
      </c>
      <c r="B130" s="160">
        <v>35076</v>
      </c>
      <c r="C130" s="149">
        <v>4411</v>
      </c>
      <c r="D130" s="161">
        <f>C130/B130*100</f>
        <v>12.575550233778083</v>
      </c>
      <c r="E130" s="151">
        <v>30665</v>
      </c>
      <c r="F130" s="152">
        <f>E130/B130*100</f>
        <v>87.424449766221926</v>
      </c>
    </row>
    <row r="131" spans="1:6" ht="15" customHeight="1">
      <c r="A131" s="153" t="s">
        <v>63</v>
      </c>
      <c r="B131" s="154">
        <v>19178</v>
      </c>
      <c r="C131" s="155">
        <v>1456</v>
      </c>
      <c r="D131" s="156">
        <f>C131/B131*100</f>
        <v>7.5920325372823037</v>
      </c>
      <c r="E131" s="157">
        <v>17722</v>
      </c>
      <c r="F131" s="158">
        <f>E131/B131*100</f>
        <v>92.407967462717693</v>
      </c>
    </row>
    <row r="132" spans="1:6" ht="15" customHeight="1">
      <c r="A132" s="159" t="s">
        <v>64</v>
      </c>
      <c r="B132" s="160">
        <v>5843</v>
      </c>
      <c r="C132" s="149" t="s">
        <v>104</v>
      </c>
      <c r="D132" s="161" t="s">
        <v>104</v>
      </c>
      <c r="E132" s="151" t="s">
        <v>104</v>
      </c>
      <c r="F132" s="152" t="s">
        <v>104</v>
      </c>
    </row>
    <row r="133" spans="1:6" ht="15" customHeight="1">
      <c r="A133" s="153" t="s">
        <v>65</v>
      </c>
      <c r="B133" s="154">
        <v>17982</v>
      </c>
      <c r="C133" s="155" t="s">
        <v>104</v>
      </c>
      <c r="D133" s="156" t="s">
        <v>104</v>
      </c>
      <c r="E133" s="157" t="s">
        <v>104</v>
      </c>
      <c r="F133" s="158" t="s">
        <v>104</v>
      </c>
    </row>
    <row r="134" spans="1:6" ht="15" customHeight="1">
      <c r="A134" s="159" t="s">
        <v>66</v>
      </c>
      <c r="B134" s="160">
        <v>53738</v>
      </c>
      <c r="C134" s="149">
        <v>4512</v>
      </c>
      <c r="D134" s="161">
        <f>C134/B134*100</f>
        <v>8.3962931259071798</v>
      </c>
      <c r="E134" s="151">
        <v>49226</v>
      </c>
      <c r="F134" s="152">
        <f>E134/B134*100</f>
        <v>91.603706874092822</v>
      </c>
    </row>
    <row r="135" spans="1:6" ht="15" customHeight="1">
      <c r="A135" s="153" t="s">
        <v>67</v>
      </c>
      <c r="B135" s="154">
        <v>11288</v>
      </c>
      <c r="C135" s="155" t="s">
        <v>104</v>
      </c>
      <c r="D135" s="156" t="s">
        <v>104</v>
      </c>
      <c r="E135" s="157" t="s">
        <v>104</v>
      </c>
      <c r="F135" s="158" t="s">
        <v>104</v>
      </c>
    </row>
    <row r="136" spans="1:6" ht="15" customHeight="1">
      <c r="A136" s="159" t="s">
        <v>68</v>
      </c>
      <c r="B136" s="160">
        <v>61661</v>
      </c>
      <c r="C136" s="149">
        <v>4028</v>
      </c>
      <c r="D136" s="161">
        <f t="shared" ref="D136:D142" si="6">C136/B136*100</f>
        <v>6.5324921749566185</v>
      </c>
      <c r="E136" s="151">
        <v>57633</v>
      </c>
      <c r="F136" s="152">
        <f t="shared" ref="F136:F142" si="7">E136/B136*100</f>
        <v>93.467507825043384</v>
      </c>
    </row>
    <row r="137" spans="1:6" ht="15" customHeight="1">
      <c r="A137" s="153" t="s">
        <v>69</v>
      </c>
      <c r="B137" s="154">
        <v>130477</v>
      </c>
      <c r="C137" s="155">
        <v>8413</v>
      </c>
      <c r="D137" s="156">
        <f t="shared" si="6"/>
        <v>6.4478797029361488</v>
      </c>
      <c r="E137" s="157">
        <v>122064</v>
      </c>
      <c r="F137" s="158">
        <f t="shared" si="7"/>
        <v>93.552120297063851</v>
      </c>
    </row>
    <row r="138" spans="1:6" ht="15" customHeight="1">
      <c r="A138" s="159" t="s">
        <v>70</v>
      </c>
      <c r="B138" s="160">
        <v>33813</v>
      </c>
      <c r="C138" s="149">
        <v>1938</v>
      </c>
      <c r="D138" s="161">
        <f t="shared" si="6"/>
        <v>5.7315233785822022</v>
      </c>
      <c r="E138" s="151">
        <v>31875</v>
      </c>
      <c r="F138" s="152">
        <f t="shared" si="7"/>
        <v>94.26847662141779</v>
      </c>
    </row>
    <row r="139" spans="1:6" ht="15" customHeight="1">
      <c r="A139" s="153" t="s">
        <v>71</v>
      </c>
      <c r="B139" s="154">
        <v>6927</v>
      </c>
      <c r="C139" s="155">
        <v>387</v>
      </c>
      <c r="D139" s="156">
        <f t="shared" si="6"/>
        <v>5.5868341273278475</v>
      </c>
      <c r="E139" s="157">
        <v>6540</v>
      </c>
      <c r="F139" s="158">
        <f t="shared" si="7"/>
        <v>94.413165872672153</v>
      </c>
    </row>
    <row r="140" spans="1:6" ht="15" customHeight="1">
      <c r="A140" s="159" t="s">
        <v>72</v>
      </c>
      <c r="B140" s="160">
        <v>30774</v>
      </c>
      <c r="C140" s="149">
        <v>2396</v>
      </c>
      <c r="D140" s="161">
        <f t="shared" si="6"/>
        <v>7.7857932020536813</v>
      </c>
      <c r="E140" s="151">
        <v>28378</v>
      </c>
      <c r="F140" s="152">
        <f t="shared" si="7"/>
        <v>92.214206797946318</v>
      </c>
    </row>
    <row r="141" spans="1:6" ht="15" customHeight="1">
      <c r="A141" s="153" t="s">
        <v>73</v>
      </c>
      <c r="B141" s="154">
        <v>16136</v>
      </c>
      <c r="C141" s="155">
        <v>850</v>
      </c>
      <c r="D141" s="156">
        <f t="shared" si="6"/>
        <v>5.2677243430837875</v>
      </c>
      <c r="E141" s="157">
        <v>15286</v>
      </c>
      <c r="F141" s="158">
        <f t="shared" si="7"/>
        <v>94.732275656916215</v>
      </c>
    </row>
    <row r="142" spans="1:6" ht="15" customHeight="1">
      <c r="A142" s="159" t="s">
        <v>74</v>
      </c>
      <c r="B142" s="160">
        <v>22071</v>
      </c>
      <c r="C142" s="149">
        <v>2035</v>
      </c>
      <c r="D142" s="161">
        <f t="shared" si="6"/>
        <v>9.2202437587784871</v>
      </c>
      <c r="E142" s="151">
        <v>20036</v>
      </c>
      <c r="F142" s="152">
        <f t="shared" si="7"/>
        <v>90.779756241221506</v>
      </c>
    </row>
    <row r="143" spans="1:6" ht="15" customHeight="1">
      <c r="A143" s="162" t="s">
        <v>75</v>
      </c>
      <c r="B143" s="154">
        <v>15895</v>
      </c>
      <c r="C143" s="155" t="s">
        <v>104</v>
      </c>
      <c r="D143" s="156" t="s">
        <v>104</v>
      </c>
      <c r="E143" s="157" t="s">
        <v>104</v>
      </c>
      <c r="F143" s="158" t="s">
        <v>104</v>
      </c>
    </row>
    <row r="144" spans="1:6" ht="15" customHeight="1">
      <c r="A144" s="163" t="s">
        <v>76</v>
      </c>
      <c r="B144" s="164">
        <v>533201</v>
      </c>
      <c r="C144" s="165">
        <v>34519</v>
      </c>
      <c r="D144" s="166">
        <f>C144/B144*100</f>
        <v>6.4739188411124511</v>
      </c>
      <c r="E144" s="167">
        <v>498682</v>
      </c>
      <c r="F144" s="168">
        <f>E144/B144*100</f>
        <v>93.52608115888755</v>
      </c>
    </row>
    <row r="145" spans="1:6" ht="15" customHeight="1">
      <c r="A145" s="169" t="s">
        <v>77</v>
      </c>
      <c r="B145" s="170">
        <v>128347</v>
      </c>
      <c r="C145" s="171">
        <v>10803</v>
      </c>
      <c r="D145" s="172">
        <f>C145/B145*100</f>
        <v>8.4170257193389784</v>
      </c>
      <c r="E145" s="173">
        <v>117544</v>
      </c>
      <c r="F145" s="174">
        <f>E145/B145*100</f>
        <v>91.58297428066102</v>
      </c>
    </row>
    <row r="146" spans="1:6" ht="15" customHeight="1">
      <c r="A146" s="175" t="s">
        <v>78</v>
      </c>
      <c r="B146" s="176">
        <v>661548</v>
      </c>
      <c r="C146" s="177">
        <v>45322</v>
      </c>
      <c r="D146" s="178">
        <f>C146/B146*100</f>
        <v>6.850901219563811</v>
      </c>
      <c r="E146" s="179">
        <v>616226</v>
      </c>
      <c r="F146" s="180">
        <f>E146/B146*100</f>
        <v>93.149098780436191</v>
      </c>
    </row>
    <row r="147" spans="1:6" ht="15" customHeight="1">
      <c r="A147" s="965" t="s">
        <v>100</v>
      </c>
      <c r="B147" s="965"/>
      <c r="C147" s="965"/>
      <c r="D147" s="965"/>
      <c r="E147" s="965"/>
      <c r="F147" s="965"/>
    </row>
    <row r="148" spans="1:6" ht="72" customHeight="1">
      <c r="A148" s="965" t="s">
        <v>101</v>
      </c>
      <c r="B148" s="965"/>
      <c r="C148" s="965"/>
      <c r="D148" s="965"/>
      <c r="E148" s="965"/>
      <c r="F148" s="965"/>
    </row>
    <row r="149" spans="1:6" ht="15" customHeight="1">
      <c r="A149" s="972" t="s">
        <v>102</v>
      </c>
      <c r="B149" s="972"/>
      <c r="C149" s="972"/>
      <c r="D149" s="972"/>
      <c r="E149" s="972"/>
      <c r="F149" s="972"/>
    </row>
    <row r="150" spans="1:6" ht="36" customHeight="1">
      <c r="A150" s="971" t="s">
        <v>88</v>
      </c>
      <c r="B150" s="971"/>
      <c r="C150" s="971"/>
      <c r="D150" s="971"/>
      <c r="E150" s="971"/>
      <c r="F150" s="971"/>
    </row>
    <row r="151" spans="1:6" ht="15" customHeight="1">
      <c r="A151" s="181"/>
      <c r="B151" s="181"/>
      <c r="C151" s="181"/>
      <c r="D151" s="181"/>
      <c r="E151" s="181"/>
      <c r="F151" s="181"/>
    </row>
    <row r="152" spans="1:6" ht="23.25" customHeight="1">
      <c r="A152" s="956">
        <v>2020</v>
      </c>
      <c r="B152" s="956"/>
      <c r="C152" s="956"/>
      <c r="D152" s="956"/>
      <c r="E152" s="956"/>
      <c r="F152" s="956"/>
    </row>
    <row r="153" spans="1:6" ht="15" customHeight="1">
      <c r="A153" s="128"/>
    </row>
    <row r="154" spans="1:6" ht="18" customHeight="1">
      <c r="A154" s="957" t="s">
        <v>108</v>
      </c>
      <c r="B154" s="957"/>
      <c r="C154" s="957"/>
      <c r="D154" s="957"/>
      <c r="E154" s="957"/>
      <c r="F154" s="957"/>
    </row>
    <row r="155" spans="1:6" ht="15" customHeight="1">
      <c r="A155" s="958" t="s">
        <v>57</v>
      </c>
      <c r="B155" s="967" t="s">
        <v>58</v>
      </c>
      <c r="C155" s="968" t="s">
        <v>96</v>
      </c>
      <c r="D155" s="968"/>
      <c r="E155" s="968"/>
      <c r="F155" s="968"/>
    </row>
    <row r="156" spans="1:6" ht="15" customHeight="1">
      <c r="A156" s="958"/>
      <c r="B156" s="967"/>
      <c r="C156" s="969" t="s">
        <v>97</v>
      </c>
      <c r="D156" s="969"/>
      <c r="E156" s="968" t="s">
        <v>98</v>
      </c>
      <c r="F156" s="968"/>
    </row>
    <row r="157" spans="1:6" ht="15" customHeight="1">
      <c r="A157" s="958"/>
      <c r="B157" s="970" t="s">
        <v>59</v>
      </c>
      <c r="C157" s="970"/>
      <c r="D157" s="144" t="s">
        <v>99</v>
      </c>
      <c r="E157" s="145" t="s">
        <v>59</v>
      </c>
      <c r="F157" s="146" t="s">
        <v>99</v>
      </c>
    </row>
    <row r="158" spans="1:6" ht="15" customHeight="1">
      <c r="A158" s="147" t="s">
        <v>60</v>
      </c>
      <c r="B158" s="148">
        <v>96434</v>
      </c>
      <c r="C158" s="149">
        <v>5292</v>
      </c>
      <c r="D158" s="150">
        <v>5.4876910633179197</v>
      </c>
      <c r="E158" s="151">
        <v>91142</v>
      </c>
      <c r="F158" s="152">
        <v>94.512308936682103</v>
      </c>
    </row>
    <row r="159" spans="1:6" ht="15" customHeight="1">
      <c r="A159" s="153" t="s">
        <v>61</v>
      </c>
      <c r="B159" s="154">
        <v>97317</v>
      </c>
      <c r="C159" s="155">
        <v>3908</v>
      </c>
      <c r="D159" s="156">
        <v>4.0157423677260899</v>
      </c>
      <c r="E159" s="157">
        <v>93409</v>
      </c>
      <c r="F159" s="158">
        <v>95.984257632273895</v>
      </c>
    </row>
    <row r="160" spans="1:6" ht="15" customHeight="1">
      <c r="A160" s="159" t="s">
        <v>62</v>
      </c>
      <c r="B160" s="160">
        <v>34098</v>
      </c>
      <c r="C160" s="149">
        <v>4044</v>
      </c>
      <c r="D160" s="161">
        <v>11.8599331339081</v>
      </c>
      <c r="E160" s="151">
        <v>30054</v>
      </c>
      <c r="F160" s="152">
        <v>88.1400668660918</v>
      </c>
    </row>
    <row r="161" spans="1:6" ht="15" customHeight="1">
      <c r="A161" s="153" t="s">
        <v>63</v>
      </c>
      <c r="B161" s="154">
        <v>18500</v>
      </c>
      <c r="C161" s="155">
        <v>1312</v>
      </c>
      <c r="D161" s="156">
        <v>7.0918918918918896</v>
      </c>
      <c r="E161" s="157">
        <v>17188</v>
      </c>
      <c r="F161" s="158">
        <v>92.908108108108095</v>
      </c>
    </row>
    <row r="162" spans="1:6" ht="15" customHeight="1">
      <c r="A162" s="159" t="s">
        <v>64</v>
      </c>
      <c r="B162" s="160">
        <v>5714</v>
      </c>
      <c r="C162" s="149">
        <v>565</v>
      </c>
      <c r="D162" s="161">
        <v>9.8879943997199895</v>
      </c>
      <c r="E162" s="151">
        <v>5149</v>
      </c>
      <c r="F162" s="152">
        <v>90.11200560028</v>
      </c>
    </row>
    <row r="163" spans="1:6" ht="15" customHeight="1">
      <c r="A163" s="153" t="s">
        <v>65</v>
      </c>
      <c r="B163" s="154">
        <v>17629</v>
      </c>
      <c r="C163" s="155">
        <v>2238</v>
      </c>
      <c r="D163" s="156">
        <v>12.694991207669201</v>
      </c>
      <c r="E163" s="157">
        <v>15391</v>
      </c>
      <c r="F163" s="158">
        <v>87.305008792330796</v>
      </c>
    </row>
    <row r="164" spans="1:6" ht="15" customHeight="1">
      <c r="A164" s="159" t="s">
        <v>66</v>
      </c>
      <c r="B164" s="160">
        <v>51302</v>
      </c>
      <c r="C164" s="149">
        <v>4015</v>
      </c>
      <c r="D164" s="161">
        <v>7.8262056060192604</v>
      </c>
      <c r="E164" s="151">
        <v>47287</v>
      </c>
      <c r="F164" s="152">
        <v>92.1737943939807</v>
      </c>
    </row>
    <row r="165" spans="1:6" ht="15" customHeight="1">
      <c r="A165" s="153" t="s">
        <v>67</v>
      </c>
      <c r="B165" s="154">
        <v>11206</v>
      </c>
      <c r="C165" s="155">
        <v>664</v>
      </c>
      <c r="D165" s="156">
        <v>5.9253971086917696</v>
      </c>
      <c r="E165" s="157">
        <v>10542</v>
      </c>
      <c r="F165" s="158">
        <v>94.074602891308203</v>
      </c>
    </row>
    <row r="166" spans="1:6" ht="15" customHeight="1">
      <c r="A166" s="159" t="s">
        <v>68</v>
      </c>
      <c r="B166" s="160">
        <v>58547</v>
      </c>
      <c r="C166" s="149">
        <v>3629</v>
      </c>
      <c r="D166" s="161">
        <v>6.19843886108597</v>
      </c>
      <c r="E166" s="151">
        <v>54918</v>
      </c>
      <c r="F166" s="152">
        <v>93.801561138913996</v>
      </c>
    </row>
    <row r="167" spans="1:6" ht="15" customHeight="1">
      <c r="A167" s="153" t="s">
        <v>69</v>
      </c>
      <c r="B167" s="154">
        <v>124265</v>
      </c>
      <c r="C167" s="155">
        <v>7147</v>
      </c>
      <c r="D167" s="156">
        <v>5.7514183398382501</v>
      </c>
      <c r="E167" s="157">
        <v>117118</v>
      </c>
      <c r="F167" s="158">
        <v>94.248581660161804</v>
      </c>
    </row>
    <row r="168" spans="1:6" ht="15" customHeight="1">
      <c r="A168" s="159" t="s">
        <v>70</v>
      </c>
      <c r="B168" s="160">
        <v>32960</v>
      </c>
      <c r="C168" s="149">
        <v>1805</v>
      </c>
      <c r="D168" s="161">
        <v>5.4763349514563098</v>
      </c>
      <c r="E168" s="151">
        <v>31155</v>
      </c>
      <c r="F168" s="152">
        <v>94.523665048543705</v>
      </c>
    </row>
    <row r="169" spans="1:6" ht="15" customHeight="1">
      <c r="A169" s="153" t="s">
        <v>71</v>
      </c>
      <c r="B169" s="154">
        <v>6708</v>
      </c>
      <c r="C169" s="155">
        <v>339</v>
      </c>
      <c r="D169" s="156">
        <v>5.05366726296959</v>
      </c>
      <c r="E169" s="157">
        <v>6369</v>
      </c>
      <c r="F169" s="158">
        <v>94.946332737030403</v>
      </c>
    </row>
    <row r="170" spans="1:6" ht="15" customHeight="1">
      <c r="A170" s="159" t="s">
        <v>72</v>
      </c>
      <c r="B170" s="160">
        <v>30191</v>
      </c>
      <c r="C170" s="149">
        <v>2238</v>
      </c>
      <c r="D170" s="161">
        <v>7.4128051406048199</v>
      </c>
      <c r="E170" s="151">
        <v>27953</v>
      </c>
      <c r="F170" s="152">
        <v>92.587194859395197</v>
      </c>
    </row>
    <row r="171" spans="1:6" ht="15" customHeight="1">
      <c r="A171" s="153" t="s">
        <v>73</v>
      </c>
      <c r="B171" s="154">
        <v>16111</v>
      </c>
      <c r="C171" s="155">
        <v>775</v>
      </c>
      <c r="D171" s="156">
        <v>4.8103780026069201</v>
      </c>
      <c r="E171" s="157">
        <v>15336</v>
      </c>
      <c r="F171" s="158">
        <v>95.189621997393104</v>
      </c>
    </row>
    <row r="172" spans="1:6" ht="15" customHeight="1">
      <c r="A172" s="159" t="s">
        <v>74</v>
      </c>
      <c r="B172" s="160">
        <v>21039</v>
      </c>
      <c r="C172" s="149">
        <v>1895</v>
      </c>
      <c r="D172" s="161">
        <v>9.0070820856504596</v>
      </c>
      <c r="E172" s="151">
        <v>19144</v>
      </c>
      <c r="F172" s="152">
        <v>90.992917914349505</v>
      </c>
    </row>
    <row r="173" spans="1:6" ht="15" customHeight="1">
      <c r="A173" s="162" t="s">
        <v>75</v>
      </c>
      <c r="B173" s="154">
        <v>15609</v>
      </c>
      <c r="C173" s="155">
        <v>884</v>
      </c>
      <c r="D173" s="156">
        <v>5.6633993209046096</v>
      </c>
      <c r="E173" s="157">
        <v>14725</v>
      </c>
      <c r="F173" s="158">
        <v>94.336600679095397</v>
      </c>
    </row>
    <row r="174" spans="1:6" ht="15" customHeight="1">
      <c r="A174" s="163" t="s">
        <v>76</v>
      </c>
      <c r="B174" s="164">
        <v>511915</v>
      </c>
      <c r="C174" s="165">
        <v>30833</v>
      </c>
      <c r="D174" s="166">
        <v>6.0230702362696897</v>
      </c>
      <c r="E174" s="167">
        <v>481082</v>
      </c>
      <c r="F174" s="168">
        <v>93.976929763730297</v>
      </c>
    </row>
    <row r="175" spans="1:6" ht="15" customHeight="1">
      <c r="A175" s="169" t="s">
        <v>77</v>
      </c>
      <c r="B175" s="170">
        <v>125715</v>
      </c>
      <c r="C175" s="171">
        <v>9917</v>
      </c>
      <c r="D175" s="172">
        <v>7.8884779063755301</v>
      </c>
      <c r="E175" s="173">
        <v>115798</v>
      </c>
      <c r="F175" s="174">
        <v>92.111522093624501</v>
      </c>
    </row>
    <row r="176" spans="1:6" ht="15" customHeight="1">
      <c r="A176" s="175" t="s">
        <v>78</v>
      </c>
      <c r="B176" s="176">
        <v>637630</v>
      </c>
      <c r="C176" s="177">
        <v>40750</v>
      </c>
      <c r="D176" s="178">
        <v>6.3908536298480296</v>
      </c>
      <c r="E176" s="179">
        <v>596880</v>
      </c>
      <c r="F176" s="180">
        <v>93.609146370152004</v>
      </c>
    </row>
    <row r="177" spans="1:6" ht="15" customHeight="1">
      <c r="A177" s="965" t="s">
        <v>100</v>
      </c>
      <c r="B177" s="965"/>
      <c r="C177" s="965"/>
      <c r="D177" s="965"/>
      <c r="E177" s="965"/>
      <c r="F177" s="965"/>
    </row>
    <row r="178" spans="1:6" ht="71.25" customHeight="1">
      <c r="A178" s="965" t="s">
        <v>101</v>
      </c>
      <c r="B178" s="965"/>
      <c r="C178" s="965"/>
      <c r="D178" s="965"/>
      <c r="E178" s="965"/>
      <c r="F178" s="965"/>
    </row>
    <row r="179" spans="1:6" ht="36" customHeight="1">
      <c r="A179" s="971" t="s">
        <v>90</v>
      </c>
      <c r="B179" s="971"/>
      <c r="C179" s="971"/>
      <c r="D179" s="971"/>
      <c r="E179" s="971"/>
      <c r="F179" s="971"/>
    </row>
    <row r="180" spans="1:6" ht="15" customHeight="1">
      <c r="A180" s="181"/>
      <c r="B180" s="181"/>
      <c r="C180" s="181"/>
      <c r="D180" s="181"/>
      <c r="E180" s="181"/>
      <c r="F180" s="181"/>
    </row>
    <row r="181" spans="1:6" ht="23.25" customHeight="1">
      <c r="A181" s="956">
        <v>2019</v>
      </c>
      <c r="B181" s="956"/>
      <c r="C181" s="956"/>
      <c r="D181" s="956"/>
      <c r="E181" s="956"/>
      <c r="F181" s="956"/>
    </row>
    <row r="183" spans="1:6" ht="17.649999999999999" customHeight="1">
      <c r="A183" s="957" t="s">
        <v>109</v>
      </c>
      <c r="B183" s="957"/>
      <c r="C183" s="957"/>
      <c r="D183" s="957"/>
      <c r="E183" s="957"/>
      <c r="F183" s="957"/>
    </row>
    <row r="184" spans="1:6" ht="15" customHeight="1">
      <c r="A184" s="958" t="s">
        <v>57</v>
      </c>
      <c r="B184" s="967" t="s">
        <v>58</v>
      </c>
      <c r="C184" s="968" t="s">
        <v>96</v>
      </c>
      <c r="D184" s="968"/>
      <c r="E184" s="968"/>
      <c r="F184" s="968"/>
    </row>
    <row r="185" spans="1:6" ht="15" customHeight="1">
      <c r="A185" s="958"/>
      <c r="B185" s="967"/>
      <c r="C185" s="969" t="s">
        <v>97</v>
      </c>
      <c r="D185" s="969"/>
      <c r="E185" s="968" t="s">
        <v>98</v>
      </c>
      <c r="F185" s="968"/>
    </row>
    <row r="186" spans="1:6" ht="15" customHeight="1">
      <c r="A186" s="958"/>
      <c r="B186" s="970" t="s">
        <v>59</v>
      </c>
      <c r="C186" s="970"/>
      <c r="D186" s="144" t="s">
        <v>99</v>
      </c>
      <c r="E186" s="145" t="s">
        <v>59</v>
      </c>
      <c r="F186" s="146" t="s">
        <v>99</v>
      </c>
    </row>
    <row r="187" spans="1:6" ht="15" customHeight="1">
      <c r="A187" s="147" t="s">
        <v>60</v>
      </c>
      <c r="B187" s="148">
        <v>92336</v>
      </c>
      <c r="C187" s="149">
        <v>4780</v>
      </c>
      <c r="D187" s="150">
        <v>5.1767457979552898</v>
      </c>
      <c r="E187" s="151">
        <v>87556</v>
      </c>
      <c r="F187" s="152">
        <v>94.823254202044694</v>
      </c>
    </row>
    <row r="188" spans="1:6" ht="15" customHeight="1">
      <c r="A188" s="153" t="s">
        <v>61</v>
      </c>
      <c r="B188" s="154">
        <v>91903</v>
      </c>
      <c r="C188" s="155">
        <v>3391</v>
      </c>
      <c r="D188" s="156">
        <v>3.6897598554998199</v>
      </c>
      <c r="E188" s="157">
        <v>88512</v>
      </c>
      <c r="F188" s="158">
        <v>96.310240144500199</v>
      </c>
    </row>
    <row r="189" spans="1:6" ht="15" customHeight="1">
      <c r="A189" s="159" t="s">
        <v>62</v>
      </c>
      <c r="B189" s="160">
        <v>32558</v>
      </c>
      <c r="C189" s="149">
        <v>3722</v>
      </c>
      <c r="D189" s="161">
        <v>11.431906136740601</v>
      </c>
      <c r="E189" s="151">
        <v>28836</v>
      </c>
      <c r="F189" s="152">
        <v>88.568093863259406</v>
      </c>
    </row>
    <row r="190" spans="1:6" ht="15" customHeight="1">
      <c r="A190" s="153" t="s">
        <v>63</v>
      </c>
      <c r="B190" s="154">
        <v>17494</v>
      </c>
      <c r="C190" s="155">
        <v>1104</v>
      </c>
      <c r="D190" s="156">
        <v>6.3107351091802899</v>
      </c>
      <c r="E190" s="157">
        <v>16390</v>
      </c>
      <c r="F190" s="158">
        <v>93.6892648908197</v>
      </c>
    </row>
    <row r="191" spans="1:6" ht="15" customHeight="1">
      <c r="A191" s="159" t="s">
        <v>64</v>
      </c>
      <c r="B191" s="160">
        <v>5314</v>
      </c>
      <c r="C191" s="149">
        <v>531</v>
      </c>
      <c r="D191" s="161">
        <v>9.9924727135867499</v>
      </c>
      <c r="E191" s="151">
        <v>4783</v>
      </c>
      <c r="F191" s="152">
        <v>90.007527286413307</v>
      </c>
    </row>
    <row r="192" spans="1:6" ht="15" customHeight="1">
      <c r="A192" s="153" t="s">
        <v>65</v>
      </c>
      <c r="B192" s="154">
        <v>16590</v>
      </c>
      <c r="C192" s="155">
        <v>2038</v>
      </c>
      <c r="D192" s="156">
        <v>12.284508740204901</v>
      </c>
      <c r="E192" s="157">
        <v>14552</v>
      </c>
      <c r="F192" s="158">
        <v>87.715491259795101</v>
      </c>
    </row>
    <row r="193" spans="1:6" ht="15" customHeight="1">
      <c r="A193" s="159" t="s">
        <v>66</v>
      </c>
      <c r="B193" s="160">
        <v>49481</v>
      </c>
      <c r="C193" s="149">
        <v>3678</v>
      </c>
      <c r="D193" s="161">
        <v>7.43315616095067</v>
      </c>
      <c r="E193" s="151">
        <v>45803</v>
      </c>
      <c r="F193" s="152">
        <v>92.566843839049298</v>
      </c>
    </row>
    <row r="194" spans="1:6" ht="15" customHeight="1">
      <c r="A194" s="153" t="s">
        <v>67</v>
      </c>
      <c r="B194" s="154">
        <v>10852</v>
      </c>
      <c r="C194" s="155">
        <v>609</v>
      </c>
      <c r="D194" s="156">
        <v>5.6118687799484004</v>
      </c>
      <c r="E194" s="157">
        <v>10243</v>
      </c>
      <c r="F194" s="158">
        <v>94.388131220051605</v>
      </c>
    </row>
    <row r="195" spans="1:6" ht="15" customHeight="1">
      <c r="A195" s="159" t="s">
        <v>68</v>
      </c>
      <c r="B195" s="160">
        <v>55097</v>
      </c>
      <c r="C195" s="149">
        <v>3128</v>
      </c>
      <c r="D195" s="161">
        <v>5.6772601049058897</v>
      </c>
      <c r="E195" s="151">
        <v>51969</v>
      </c>
      <c r="F195" s="152">
        <v>94.322739895094102</v>
      </c>
    </row>
    <row r="196" spans="1:6" ht="15" customHeight="1">
      <c r="A196" s="153" t="s">
        <v>69</v>
      </c>
      <c r="B196" s="154">
        <v>119264</v>
      </c>
      <c r="C196" s="155">
        <v>6323</v>
      </c>
      <c r="D196" s="156">
        <v>5.3016836597799797</v>
      </c>
      <c r="E196" s="157">
        <v>112941</v>
      </c>
      <c r="F196" s="158">
        <v>94.698316340220003</v>
      </c>
    </row>
    <row r="197" spans="1:6" ht="15" customHeight="1">
      <c r="A197" s="159" t="s">
        <v>70</v>
      </c>
      <c r="B197" s="160">
        <v>31758</v>
      </c>
      <c r="C197" s="149">
        <v>1674</v>
      </c>
      <c r="D197" s="161">
        <v>5.2711127904779902</v>
      </c>
      <c r="E197" s="151">
        <v>30084</v>
      </c>
      <c r="F197" s="152">
        <v>94.728887209522</v>
      </c>
    </row>
    <row r="198" spans="1:6" ht="15" customHeight="1">
      <c r="A198" s="153" t="s">
        <v>71</v>
      </c>
      <c r="B198" s="154">
        <v>6544</v>
      </c>
      <c r="C198" s="155">
        <v>319</v>
      </c>
      <c r="D198" s="156">
        <v>4.8746943765281197</v>
      </c>
      <c r="E198" s="157">
        <v>6225</v>
      </c>
      <c r="F198" s="158">
        <v>95.125305623471903</v>
      </c>
    </row>
    <row r="199" spans="1:6" ht="15" customHeight="1">
      <c r="A199" s="159" t="s">
        <v>72</v>
      </c>
      <c r="B199" s="160">
        <v>28820</v>
      </c>
      <c r="C199" s="149">
        <v>2016</v>
      </c>
      <c r="D199" s="161">
        <v>6.9951422623178301</v>
      </c>
      <c r="E199" s="151">
        <v>26804</v>
      </c>
      <c r="F199" s="152">
        <v>93.004857737682201</v>
      </c>
    </row>
    <row r="200" spans="1:6" ht="15" customHeight="1">
      <c r="A200" s="153" t="s">
        <v>73</v>
      </c>
      <c r="B200" s="154">
        <v>15985</v>
      </c>
      <c r="C200" s="155">
        <v>740</v>
      </c>
      <c r="D200" s="156">
        <v>4.6293400062558696</v>
      </c>
      <c r="E200" s="157">
        <v>15245</v>
      </c>
      <c r="F200" s="158">
        <v>95.370659993744098</v>
      </c>
    </row>
    <row r="201" spans="1:6" ht="15" customHeight="1">
      <c r="A201" s="159" t="s">
        <v>74</v>
      </c>
      <c r="B201" s="160">
        <v>20289</v>
      </c>
      <c r="C201" s="149">
        <v>1738</v>
      </c>
      <c r="D201" s="161">
        <v>8.5662181477648005</v>
      </c>
      <c r="E201" s="151">
        <v>18551</v>
      </c>
      <c r="F201" s="152">
        <v>91.433781852235199</v>
      </c>
    </row>
    <row r="202" spans="1:6" ht="15" customHeight="1">
      <c r="A202" s="162" t="s">
        <v>75</v>
      </c>
      <c r="B202" s="154">
        <v>15415</v>
      </c>
      <c r="C202" s="155">
        <v>829</v>
      </c>
      <c r="D202" s="156">
        <v>5.3778786895880604</v>
      </c>
      <c r="E202" s="157">
        <v>14586</v>
      </c>
      <c r="F202" s="158">
        <v>94.622121310411899</v>
      </c>
    </row>
    <row r="203" spans="1:6" ht="15" customHeight="1">
      <c r="A203" s="163" t="s">
        <v>76</v>
      </c>
      <c r="B203" s="164">
        <v>488576</v>
      </c>
      <c r="C203" s="165">
        <v>27600</v>
      </c>
      <c r="D203" s="166">
        <v>5.6490699502226898</v>
      </c>
      <c r="E203" s="167">
        <v>460976</v>
      </c>
      <c r="F203" s="168">
        <v>94.350930049777304</v>
      </c>
    </row>
    <row r="204" spans="1:6" ht="15" customHeight="1">
      <c r="A204" s="169" t="s">
        <v>77</v>
      </c>
      <c r="B204" s="170">
        <v>121124</v>
      </c>
      <c r="C204" s="171">
        <v>9020</v>
      </c>
      <c r="D204" s="172">
        <v>7.4469139064099599</v>
      </c>
      <c r="E204" s="173">
        <v>112104</v>
      </c>
      <c r="F204" s="174">
        <v>92.553086093589997</v>
      </c>
    </row>
    <row r="205" spans="1:6" ht="15" customHeight="1">
      <c r="A205" s="175" t="s">
        <v>78</v>
      </c>
      <c r="B205" s="176">
        <v>609700</v>
      </c>
      <c r="C205" s="177">
        <v>36620</v>
      </c>
      <c r="D205" s="178">
        <v>6.0062325733967503</v>
      </c>
      <c r="E205" s="179">
        <v>573080</v>
      </c>
      <c r="F205" s="180">
        <v>93.993767426603199</v>
      </c>
    </row>
    <row r="206" spans="1:6" ht="15" customHeight="1">
      <c r="A206" s="965" t="s">
        <v>100</v>
      </c>
      <c r="B206" s="965"/>
      <c r="C206" s="965"/>
      <c r="D206" s="965"/>
      <c r="E206" s="965"/>
      <c r="F206" s="965"/>
    </row>
    <row r="207" spans="1:6" ht="36" customHeight="1">
      <c r="A207" s="966" t="s">
        <v>92</v>
      </c>
      <c r="B207" s="966"/>
      <c r="C207" s="966"/>
      <c r="D207" s="966"/>
      <c r="E207" s="966"/>
      <c r="F207" s="966"/>
    </row>
    <row r="208" spans="1:6" ht="15" customHeight="1">
      <c r="A208" s="181"/>
      <c r="B208" s="181"/>
      <c r="C208" s="181"/>
      <c r="D208" s="181"/>
      <c r="E208" s="181"/>
      <c r="F208" s="181"/>
    </row>
    <row r="209" spans="1:6" ht="21.75" customHeight="1">
      <c r="A209" s="956">
        <v>2018</v>
      </c>
      <c r="B209" s="956"/>
      <c r="C209" s="956"/>
      <c r="D209" s="956"/>
      <c r="E209" s="956"/>
      <c r="F209" s="956"/>
    </row>
    <row r="211" spans="1:6" ht="18" customHeight="1">
      <c r="A211" s="957" t="s">
        <v>110</v>
      </c>
      <c r="B211" s="957"/>
      <c r="C211" s="957"/>
      <c r="D211" s="957"/>
      <c r="E211" s="957"/>
      <c r="F211" s="957"/>
    </row>
    <row r="212" spans="1:6" ht="15" customHeight="1">
      <c r="A212" s="958" t="s">
        <v>57</v>
      </c>
      <c r="B212" s="967" t="s">
        <v>58</v>
      </c>
      <c r="C212" s="968" t="s">
        <v>96</v>
      </c>
      <c r="D212" s="968"/>
      <c r="E212" s="968"/>
      <c r="F212" s="968"/>
    </row>
    <row r="213" spans="1:6" ht="15" customHeight="1">
      <c r="A213" s="958"/>
      <c r="B213" s="967"/>
      <c r="C213" s="969" t="s">
        <v>97</v>
      </c>
      <c r="D213" s="969"/>
      <c r="E213" s="968" t="s">
        <v>98</v>
      </c>
      <c r="F213" s="968"/>
    </row>
    <row r="214" spans="1:6" ht="15" customHeight="1">
      <c r="A214" s="958"/>
      <c r="B214" s="970" t="s">
        <v>59</v>
      </c>
      <c r="C214" s="970"/>
      <c r="D214" s="144" t="s">
        <v>99</v>
      </c>
      <c r="E214" s="145" t="s">
        <v>59</v>
      </c>
      <c r="F214" s="146" t="s">
        <v>99</v>
      </c>
    </row>
    <row r="215" spans="1:6" ht="15" customHeight="1">
      <c r="A215" s="147" t="s">
        <v>60</v>
      </c>
      <c r="B215" s="148">
        <v>89453</v>
      </c>
      <c r="C215" s="149">
        <v>4001</v>
      </c>
      <c r="D215" s="150">
        <v>4.4727398745710003</v>
      </c>
      <c r="E215" s="149">
        <v>85452</v>
      </c>
      <c r="F215" s="152">
        <v>95.527260125428995</v>
      </c>
    </row>
    <row r="216" spans="1:6" ht="15" customHeight="1">
      <c r="A216" s="153" t="s">
        <v>61</v>
      </c>
      <c r="B216" s="154">
        <v>87737</v>
      </c>
      <c r="C216" s="155">
        <v>2991</v>
      </c>
      <c r="D216" s="156">
        <v>3.4090520532956399</v>
      </c>
      <c r="E216" s="155">
        <v>84746</v>
      </c>
      <c r="F216" s="158">
        <v>96.590947946704404</v>
      </c>
    </row>
    <row r="217" spans="1:6" ht="15" customHeight="1">
      <c r="A217" s="159" t="s">
        <v>62</v>
      </c>
      <c r="B217" s="160">
        <v>30545</v>
      </c>
      <c r="C217" s="149">
        <v>3367</v>
      </c>
      <c r="D217" s="161">
        <v>11.0230807006057</v>
      </c>
      <c r="E217" s="149">
        <v>27178</v>
      </c>
      <c r="F217" s="152">
        <v>88.976919299394297</v>
      </c>
    </row>
    <row r="218" spans="1:6" ht="15" customHeight="1">
      <c r="A218" s="153" t="s">
        <v>63</v>
      </c>
      <c r="B218" s="154">
        <v>16761</v>
      </c>
      <c r="C218" s="155">
        <v>984</v>
      </c>
      <c r="D218" s="156">
        <v>5.8707714336853396</v>
      </c>
      <c r="E218" s="155">
        <v>15777</v>
      </c>
      <c r="F218" s="158">
        <v>94.129228566314694</v>
      </c>
    </row>
    <row r="219" spans="1:6" ht="15" customHeight="1">
      <c r="A219" s="159" t="s">
        <v>64</v>
      </c>
      <c r="B219" s="160">
        <v>4757</v>
      </c>
      <c r="C219" s="149">
        <v>418</v>
      </c>
      <c r="D219" s="161">
        <v>8.7870506621820503</v>
      </c>
      <c r="E219" s="149">
        <v>4339</v>
      </c>
      <c r="F219" s="152">
        <v>91.212949337818003</v>
      </c>
    </row>
    <row r="220" spans="1:6" ht="15" customHeight="1">
      <c r="A220" s="153" t="s">
        <v>65</v>
      </c>
      <c r="B220" s="154">
        <v>15217</v>
      </c>
      <c r="C220" s="155">
        <v>1768</v>
      </c>
      <c r="D220" s="156">
        <v>11.6185844778866</v>
      </c>
      <c r="E220" s="155">
        <v>13449</v>
      </c>
      <c r="F220" s="158">
        <v>88.3814155221134</v>
      </c>
    </row>
    <row r="221" spans="1:6" ht="15" customHeight="1">
      <c r="A221" s="159" t="s">
        <v>66</v>
      </c>
      <c r="B221" s="160">
        <v>47577</v>
      </c>
      <c r="C221" s="149">
        <v>3362</v>
      </c>
      <c r="D221" s="161">
        <v>7.0664396662252802</v>
      </c>
      <c r="E221" s="149">
        <v>44215</v>
      </c>
      <c r="F221" s="152">
        <v>92.933560333774693</v>
      </c>
    </row>
    <row r="222" spans="1:6" ht="15" customHeight="1">
      <c r="A222" s="153" t="s">
        <v>67</v>
      </c>
      <c r="B222" s="154">
        <v>10582</v>
      </c>
      <c r="C222" s="155">
        <v>548</v>
      </c>
      <c r="D222" s="156">
        <v>5.1786051786051797</v>
      </c>
      <c r="E222" s="155">
        <v>10034</v>
      </c>
      <c r="F222" s="158">
        <v>94.821394821394804</v>
      </c>
    </row>
    <row r="223" spans="1:6" ht="15" customHeight="1">
      <c r="A223" s="159" t="s">
        <v>68</v>
      </c>
      <c r="B223" s="160">
        <v>52425</v>
      </c>
      <c r="C223" s="149">
        <v>2760</v>
      </c>
      <c r="D223" s="161">
        <v>5.2646638054363404</v>
      </c>
      <c r="E223" s="149">
        <v>49665</v>
      </c>
      <c r="F223" s="152">
        <v>94.7353361945637</v>
      </c>
    </row>
    <row r="224" spans="1:6" ht="15" customHeight="1">
      <c r="A224" s="153" t="s">
        <v>69</v>
      </c>
      <c r="B224" s="154">
        <v>114224</v>
      </c>
      <c r="C224" s="155">
        <v>5604</v>
      </c>
      <c r="D224" s="156">
        <v>4.9061493206331397</v>
      </c>
      <c r="E224" s="155">
        <v>108620</v>
      </c>
      <c r="F224" s="158">
        <v>95.093850679366895</v>
      </c>
    </row>
    <row r="225" spans="1:6" ht="15" customHeight="1">
      <c r="A225" s="159" t="s">
        <v>70</v>
      </c>
      <c r="B225" s="160">
        <v>30674</v>
      </c>
      <c r="C225" s="149">
        <v>1458</v>
      </c>
      <c r="D225" s="161">
        <v>4.7532111886288098</v>
      </c>
      <c r="E225" s="149">
        <v>29216</v>
      </c>
      <c r="F225" s="152">
        <v>95.246788811371204</v>
      </c>
    </row>
    <row r="226" spans="1:6" ht="15" customHeight="1">
      <c r="A226" s="153" t="s">
        <v>71</v>
      </c>
      <c r="B226" s="154">
        <v>6396</v>
      </c>
      <c r="C226" s="155">
        <v>289</v>
      </c>
      <c r="D226" s="156">
        <v>4.5184490306441498</v>
      </c>
      <c r="E226" s="155">
        <v>6107</v>
      </c>
      <c r="F226" s="158">
        <v>95.481550969355894</v>
      </c>
    </row>
    <row r="227" spans="1:6" ht="15" customHeight="1">
      <c r="A227" s="159" t="s">
        <v>72</v>
      </c>
      <c r="B227" s="160">
        <v>27455</v>
      </c>
      <c r="C227" s="149">
        <v>1786</v>
      </c>
      <c r="D227" s="161">
        <v>6.5051903114186898</v>
      </c>
      <c r="E227" s="149">
        <v>25669</v>
      </c>
      <c r="F227" s="152">
        <v>93.494809688581299</v>
      </c>
    </row>
    <row r="228" spans="1:6" ht="15" customHeight="1">
      <c r="A228" s="153" t="s">
        <v>73</v>
      </c>
      <c r="B228" s="154">
        <v>15665</v>
      </c>
      <c r="C228" s="155">
        <v>673</v>
      </c>
      <c r="D228" s="156">
        <v>4.29620172358762</v>
      </c>
      <c r="E228" s="155">
        <v>14992</v>
      </c>
      <c r="F228" s="158">
        <v>95.7037982764124</v>
      </c>
    </row>
    <row r="229" spans="1:6" ht="15" customHeight="1">
      <c r="A229" s="159" t="s">
        <v>74</v>
      </c>
      <c r="B229" s="160">
        <v>19310</v>
      </c>
      <c r="C229" s="149">
        <v>1538</v>
      </c>
      <c r="D229" s="161">
        <v>7.9647850854479501</v>
      </c>
      <c r="E229" s="149">
        <v>17772</v>
      </c>
      <c r="F229" s="152">
        <v>92.035214914552</v>
      </c>
    </row>
    <row r="230" spans="1:6" ht="15" customHeight="1">
      <c r="A230" s="162" t="s">
        <v>75</v>
      </c>
      <c r="B230" s="154">
        <v>15199</v>
      </c>
      <c r="C230" s="155">
        <v>779</v>
      </c>
      <c r="D230" s="156">
        <v>5.1253371932364002</v>
      </c>
      <c r="E230" s="155">
        <v>14420</v>
      </c>
      <c r="F230" s="158">
        <v>94.874662806763595</v>
      </c>
    </row>
    <row r="231" spans="1:6" ht="15" customHeight="1">
      <c r="A231" s="163" t="s">
        <v>76</v>
      </c>
      <c r="B231" s="164">
        <v>467770</v>
      </c>
      <c r="C231" s="165">
        <v>24189</v>
      </c>
      <c r="D231" s="166">
        <v>5.1711311114436596</v>
      </c>
      <c r="E231" s="165">
        <v>443581</v>
      </c>
      <c r="F231" s="168">
        <v>94.8288688885563</v>
      </c>
    </row>
    <row r="232" spans="1:6" ht="15" customHeight="1">
      <c r="A232" s="169" t="s">
        <v>77</v>
      </c>
      <c r="B232" s="170">
        <v>116207</v>
      </c>
      <c r="C232" s="171">
        <v>8137</v>
      </c>
      <c r="D232" s="172">
        <v>7.0021599387300304</v>
      </c>
      <c r="E232" s="171">
        <v>108070</v>
      </c>
      <c r="F232" s="174">
        <v>92.997840061269997</v>
      </c>
    </row>
    <row r="233" spans="1:6" ht="15" customHeight="1">
      <c r="A233" s="175" t="s">
        <v>78</v>
      </c>
      <c r="B233" s="176">
        <v>583977</v>
      </c>
      <c r="C233" s="177">
        <v>32326</v>
      </c>
      <c r="D233" s="178">
        <v>5.5354919799923596</v>
      </c>
      <c r="E233" s="177">
        <v>551651</v>
      </c>
      <c r="F233" s="180">
        <v>94.464508020007599</v>
      </c>
    </row>
    <row r="234" spans="1:6" ht="15" customHeight="1">
      <c r="A234" s="965" t="s">
        <v>100</v>
      </c>
      <c r="B234" s="965"/>
      <c r="C234" s="965"/>
      <c r="D234" s="965"/>
      <c r="E234" s="965"/>
      <c r="F234" s="965"/>
    </row>
    <row r="235" spans="1:6" ht="36" customHeight="1">
      <c r="A235" s="966" t="s">
        <v>94</v>
      </c>
      <c r="B235" s="966"/>
      <c r="C235" s="966"/>
      <c r="D235" s="966"/>
      <c r="E235" s="966"/>
      <c r="F235" s="966"/>
    </row>
    <row r="236" spans="1:6" ht="15" customHeight="1">
      <c r="A236" s="181"/>
      <c r="B236" s="181"/>
      <c r="C236" s="181"/>
      <c r="D236" s="181"/>
      <c r="E236" s="181"/>
      <c r="F236" s="181"/>
    </row>
    <row r="237" spans="1:6" ht="15" customHeight="1">
      <c r="A237" s="181"/>
      <c r="B237" s="181"/>
      <c r="C237" s="181"/>
      <c r="D237" s="181"/>
      <c r="E237" s="181"/>
      <c r="F237" s="181"/>
    </row>
  </sheetData>
  <mergeCells count="90">
    <mergeCell ref="A28:F28"/>
    <mergeCell ref="A29:F29"/>
    <mergeCell ref="A30:F30"/>
    <mergeCell ref="A32:F32"/>
    <mergeCell ref="A3:F3"/>
    <mergeCell ref="A5:F5"/>
    <mergeCell ref="A6:A8"/>
    <mergeCell ref="B6:B7"/>
    <mergeCell ref="C6:F6"/>
    <mergeCell ref="C7:D7"/>
    <mergeCell ref="E7:F7"/>
    <mergeCell ref="B8:C8"/>
    <mergeCell ref="A34:F34"/>
    <mergeCell ref="A35:A37"/>
    <mergeCell ref="B35:B36"/>
    <mergeCell ref="C35:F35"/>
    <mergeCell ref="C36:D36"/>
    <mergeCell ref="E36:F36"/>
    <mergeCell ref="B37:C37"/>
    <mergeCell ref="A57:F57"/>
    <mergeCell ref="A58:F58"/>
    <mergeCell ref="A59:F59"/>
    <mergeCell ref="A60:F60"/>
    <mergeCell ref="A62:F62"/>
    <mergeCell ref="A64:F64"/>
    <mergeCell ref="A65:A67"/>
    <mergeCell ref="B65:B66"/>
    <mergeCell ref="C65:F65"/>
    <mergeCell ref="C66:D66"/>
    <mergeCell ref="E66:F66"/>
    <mergeCell ref="B67:C67"/>
    <mergeCell ref="A87:F87"/>
    <mergeCell ref="A88:F88"/>
    <mergeCell ref="A89:F89"/>
    <mergeCell ref="A90:F90"/>
    <mergeCell ref="A92:F92"/>
    <mergeCell ref="A94:F94"/>
    <mergeCell ref="A95:A97"/>
    <mergeCell ref="B95:B96"/>
    <mergeCell ref="C95:F95"/>
    <mergeCell ref="C96:D96"/>
    <mergeCell ref="E96:F96"/>
    <mergeCell ref="B97:C97"/>
    <mergeCell ref="A117:F117"/>
    <mergeCell ref="A118:F118"/>
    <mergeCell ref="A119:F119"/>
    <mergeCell ref="A120:F120"/>
    <mergeCell ref="A122:F122"/>
    <mergeCell ref="A124:F124"/>
    <mergeCell ref="A125:A127"/>
    <mergeCell ref="B125:B126"/>
    <mergeCell ref="C125:F125"/>
    <mergeCell ref="C126:D126"/>
    <mergeCell ref="E126:F126"/>
    <mergeCell ref="B127:C127"/>
    <mergeCell ref="A147:F147"/>
    <mergeCell ref="A148:F148"/>
    <mergeCell ref="A149:F149"/>
    <mergeCell ref="A150:F150"/>
    <mergeCell ref="A152:F152"/>
    <mergeCell ref="A154:F154"/>
    <mergeCell ref="A155:A157"/>
    <mergeCell ref="B155:B156"/>
    <mergeCell ref="C155:F155"/>
    <mergeCell ref="C156:D156"/>
    <mergeCell ref="E156:F156"/>
    <mergeCell ref="B157:C157"/>
    <mergeCell ref="A177:F177"/>
    <mergeCell ref="A178:F178"/>
    <mergeCell ref="A179:F179"/>
    <mergeCell ref="A181:F181"/>
    <mergeCell ref="A183:F183"/>
    <mergeCell ref="A184:A186"/>
    <mergeCell ref="B184:B185"/>
    <mergeCell ref="C184:F184"/>
    <mergeCell ref="C185:D185"/>
    <mergeCell ref="E185:F185"/>
    <mergeCell ref="B186:C186"/>
    <mergeCell ref="A234:F234"/>
    <mergeCell ref="A235:F235"/>
    <mergeCell ref="A206:F206"/>
    <mergeCell ref="A207:F207"/>
    <mergeCell ref="A209:F209"/>
    <mergeCell ref="A211:F211"/>
    <mergeCell ref="A212:A214"/>
    <mergeCell ref="B212:B213"/>
    <mergeCell ref="C212:F212"/>
    <mergeCell ref="C213:D213"/>
    <mergeCell ref="E213:F213"/>
    <mergeCell ref="B214:C214"/>
  </mergeCells>
  <hyperlinks>
    <hyperlink ref="A1" location="Inhalt!A9" display="Zurück zum Inhalt" xr:uid="{00000000-0004-0000-0200-000000000000}"/>
  </hyperlink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217"/>
  <sheetViews>
    <sheetView showGridLines="0" zoomScale="80" zoomScaleNormal="80" workbookViewId="0"/>
  </sheetViews>
  <sheetFormatPr baseColWidth="10" defaultColWidth="10.5" defaultRowHeight="15" customHeight="1"/>
  <cols>
    <col min="1" max="1" width="23.5" style="182" customWidth="1"/>
    <col min="2" max="21" width="11.08203125" style="182" customWidth="1"/>
    <col min="22" max="33" width="11" style="182" customWidth="1"/>
    <col min="34" max="16384" width="10.5" style="182"/>
  </cols>
  <sheetData>
    <row r="1" spans="1:64" ht="15" customHeight="1">
      <c r="A1" s="107" t="s">
        <v>55</v>
      </c>
      <c r="B1" s="106"/>
      <c r="C1" s="183"/>
      <c r="D1" s="106"/>
      <c r="E1" s="106"/>
      <c r="F1" s="183"/>
      <c r="G1" s="106"/>
      <c r="H1" s="106"/>
      <c r="I1" s="106"/>
      <c r="J1" s="106"/>
      <c r="K1" s="106"/>
      <c r="L1" s="106"/>
      <c r="M1" s="106"/>
      <c r="N1" s="106"/>
      <c r="O1" s="106"/>
      <c r="P1" s="106"/>
      <c r="Q1" s="106"/>
      <c r="R1" s="106"/>
      <c r="S1" s="140"/>
      <c r="T1" s="106"/>
      <c r="U1" s="183"/>
      <c r="V1" s="106"/>
      <c r="W1" s="106"/>
      <c r="X1" s="106"/>
      <c r="Y1" s="106"/>
      <c r="Z1" s="106"/>
      <c r="AA1" s="106"/>
      <c r="AB1" s="106"/>
      <c r="AC1" s="106"/>
      <c r="AD1" s="106"/>
      <c r="AE1" s="106"/>
      <c r="AF1" s="106"/>
      <c r="AG1" s="106"/>
    </row>
    <row r="2" spans="1:64" ht="15" customHeight="1">
      <c r="A2" s="108"/>
      <c r="B2" s="106"/>
      <c r="C2" s="183"/>
      <c r="D2" s="106"/>
      <c r="E2" s="106"/>
      <c r="F2" s="183"/>
      <c r="G2" s="106"/>
      <c r="H2" s="106"/>
      <c r="I2" s="106"/>
      <c r="J2" s="106"/>
      <c r="K2" s="106"/>
      <c r="L2" s="106"/>
      <c r="M2" s="106"/>
      <c r="N2" s="106"/>
      <c r="O2" s="106"/>
      <c r="P2" s="106"/>
      <c r="Q2" s="106"/>
      <c r="R2" s="106"/>
      <c r="S2" s="140"/>
      <c r="T2" s="106"/>
      <c r="U2" s="183"/>
      <c r="V2" s="106"/>
      <c r="W2" s="106"/>
      <c r="X2" s="106"/>
      <c r="Y2" s="106"/>
      <c r="Z2" s="106"/>
      <c r="AA2" s="106"/>
      <c r="AB2" s="106"/>
      <c r="AC2" s="106"/>
      <c r="AD2" s="106"/>
      <c r="AE2" s="106"/>
      <c r="AF2" s="106"/>
      <c r="AG2" s="106"/>
    </row>
    <row r="3" spans="1:64" customFormat="1" ht="23.5">
      <c r="A3" s="974">
        <v>2025</v>
      </c>
      <c r="B3" s="974"/>
      <c r="C3" s="974"/>
      <c r="D3" s="974"/>
      <c r="E3" s="974"/>
      <c r="F3" s="974"/>
      <c r="G3" s="974"/>
      <c r="H3" s="974"/>
      <c r="I3" s="974"/>
      <c r="J3" s="974"/>
      <c r="K3" s="974"/>
      <c r="L3" s="974"/>
      <c r="M3" s="974"/>
      <c r="N3" s="974"/>
      <c r="O3" s="974"/>
      <c r="P3" s="974"/>
      <c r="Q3" s="974"/>
      <c r="R3" s="974"/>
      <c r="S3" s="974"/>
      <c r="T3" s="974"/>
      <c r="U3" s="97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F3" s="184"/>
      <c r="BG3" s="184"/>
      <c r="BH3" s="184"/>
      <c r="BI3" s="184"/>
      <c r="BJ3" s="184"/>
      <c r="BK3" s="184"/>
      <c r="BL3" s="184"/>
    </row>
    <row r="4" spans="1:64" customFormat="1" ht="14.5">
      <c r="A4" s="109"/>
      <c r="B4" s="109"/>
      <c r="C4" s="185"/>
      <c r="D4" s="109"/>
      <c r="E4" s="109"/>
      <c r="F4" s="185"/>
      <c r="G4" s="109"/>
      <c r="H4" s="109"/>
      <c r="I4" s="109"/>
      <c r="J4" s="109"/>
      <c r="K4" s="109"/>
      <c r="L4" s="109"/>
      <c r="M4" s="109"/>
      <c r="N4" s="109"/>
      <c r="O4" s="109"/>
      <c r="P4" s="109"/>
      <c r="Q4" s="109"/>
      <c r="R4" s="109"/>
      <c r="S4" s="142"/>
      <c r="T4" s="109"/>
      <c r="U4" s="185"/>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row>
    <row r="5" spans="1:64" customFormat="1" ht="16.5">
      <c r="A5" s="988" t="s">
        <v>111</v>
      </c>
      <c r="B5" s="988"/>
      <c r="C5" s="988"/>
      <c r="D5" s="988"/>
      <c r="E5" s="988"/>
      <c r="F5" s="988"/>
      <c r="G5" s="988"/>
      <c r="H5" s="988"/>
      <c r="I5" s="988"/>
      <c r="J5" s="988"/>
      <c r="K5" s="988"/>
      <c r="L5" s="988"/>
      <c r="M5" s="988"/>
      <c r="N5" s="988"/>
      <c r="O5" s="988"/>
      <c r="P5" s="988"/>
      <c r="Q5" s="988"/>
      <c r="R5" s="988"/>
      <c r="S5" s="988"/>
      <c r="T5" s="988"/>
      <c r="U5" s="988"/>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row>
    <row r="6" spans="1:64" customFormat="1" ht="15" customHeight="1">
      <c r="A6" s="958" t="s">
        <v>57</v>
      </c>
      <c r="B6" s="977" t="s">
        <v>58</v>
      </c>
      <c r="C6" s="977"/>
      <c r="D6" s="978" t="s">
        <v>96</v>
      </c>
      <c r="E6" s="978"/>
      <c r="F6" s="978"/>
      <c r="G6" s="978"/>
      <c r="H6" s="978"/>
      <c r="I6" s="978"/>
      <c r="J6" s="978"/>
      <c r="K6" s="978"/>
      <c r="L6" s="978"/>
      <c r="M6" s="978"/>
      <c r="N6" s="978"/>
      <c r="O6" s="978"/>
      <c r="P6" s="978"/>
      <c r="Q6" s="978"/>
      <c r="R6" s="978"/>
      <c r="S6" s="978"/>
      <c r="T6" s="978"/>
      <c r="U6" s="978"/>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row>
    <row r="7" spans="1:64" customFormat="1" ht="15" customHeight="1">
      <c r="A7" s="958"/>
      <c r="B7" s="977"/>
      <c r="C7" s="977"/>
      <c r="D7" s="977" t="s">
        <v>97</v>
      </c>
      <c r="E7" s="977"/>
      <c r="F7" s="977"/>
      <c r="G7" s="977"/>
      <c r="H7" s="977"/>
      <c r="I7" s="977"/>
      <c r="J7" s="977"/>
      <c r="K7" s="977"/>
      <c r="L7" s="977"/>
      <c r="M7" s="978" t="s">
        <v>98</v>
      </c>
      <c r="N7" s="978"/>
      <c r="O7" s="978"/>
      <c r="P7" s="978"/>
      <c r="Q7" s="978"/>
      <c r="R7" s="978"/>
      <c r="S7" s="978"/>
      <c r="T7" s="978"/>
      <c r="U7" s="978"/>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row>
    <row r="8" spans="1:64" customFormat="1" ht="15.75" customHeight="1">
      <c r="A8" s="958"/>
      <c r="B8" s="977"/>
      <c r="C8" s="977"/>
      <c r="D8" s="979" t="s">
        <v>59</v>
      </c>
      <c r="E8" s="980" t="s">
        <v>99</v>
      </c>
      <c r="F8" s="981" t="s">
        <v>112</v>
      </c>
      <c r="G8" s="977" t="s">
        <v>96</v>
      </c>
      <c r="H8" s="977"/>
      <c r="I8" s="977"/>
      <c r="J8" s="977"/>
      <c r="K8" s="977"/>
      <c r="L8" s="977"/>
      <c r="M8" s="979" t="s">
        <v>59</v>
      </c>
      <c r="N8" s="980" t="s">
        <v>99</v>
      </c>
      <c r="O8" s="981" t="s">
        <v>112</v>
      </c>
      <c r="P8" s="978" t="s">
        <v>113</v>
      </c>
      <c r="Q8" s="978"/>
      <c r="R8" s="978"/>
      <c r="S8" s="978"/>
      <c r="T8" s="978"/>
      <c r="U8" s="978"/>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row>
    <row r="9" spans="1:64" customFormat="1" ht="15" customHeight="1">
      <c r="A9" s="958"/>
      <c r="B9" s="977"/>
      <c r="C9" s="977"/>
      <c r="D9" s="979"/>
      <c r="E9" s="980"/>
      <c r="F9" s="981"/>
      <c r="G9" s="977" t="s">
        <v>114</v>
      </c>
      <c r="H9" s="977"/>
      <c r="I9" s="977" t="s">
        <v>115</v>
      </c>
      <c r="J9" s="977"/>
      <c r="K9" s="977" t="s">
        <v>116</v>
      </c>
      <c r="L9" s="977"/>
      <c r="M9" s="979"/>
      <c r="N9" s="980"/>
      <c r="O9" s="981"/>
      <c r="P9" s="977" t="s">
        <v>114</v>
      </c>
      <c r="Q9" s="977"/>
      <c r="R9" s="977" t="s">
        <v>115</v>
      </c>
      <c r="S9" s="977"/>
      <c r="T9" s="978" t="s">
        <v>116</v>
      </c>
      <c r="U9" s="978"/>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row>
    <row r="10" spans="1:64" customFormat="1" ht="45.75" customHeight="1" thickBot="1">
      <c r="A10" s="958"/>
      <c r="B10" s="188" t="s">
        <v>59</v>
      </c>
      <c r="C10" s="189" t="s">
        <v>117</v>
      </c>
      <c r="D10" s="979"/>
      <c r="E10" s="980"/>
      <c r="F10" s="981"/>
      <c r="G10" s="186" t="s">
        <v>59</v>
      </c>
      <c r="H10" s="190" t="s">
        <v>99</v>
      </c>
      <c r="I10" s="186" t="s">
        <v>59</v>
      </c>
      <c r="J10" s="190" t="s">
        <v>99</v>
      </c>
      <c r="K10" s="186" t="s">
        <v>59</v>
      </c>
      <c r="L10" s="190" t="s">
        <v>99</v>
      </c>
      <c r="M10" s="979"/>
      <c r="N10" s="980"/>
      <c r="O10" s="981"/>
      <c r="P10" s="191" t="s">
        <v>59</v>
      </c>
      <c r="Q10" s="190" t="s">
        <v>99</v>
      </c>
      <c r="R10" s="192" t="s">
        <v>59</v>
      </c>
      <c r="S10" s="193" t="s">
        <v>99</v>
      </c>
      <c r="T10" s="192" t="s">
        <v>59</v>
      </c>
      <c r="U10" s="194" t="s">
        <v>99</v>
      </c>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row>
    <row r="11" spans="1:64" customFormat="1" ht="14.5">
      <c r="A11" s="147" t="s">
        <v>60</v>
      </c>
      <c r="B11" s="113">
        <v>117393</v>
      </c>
      <c r="C11" s="772">
        <v>39.588152615572923</v>
      </c>
      <c r="D11" s="748">
        <v>8012</v>
      </c>
      <c r="E11" s="772">
        <f>D11/$B11*100</f>
        <v>6.8249384545926928</v>
      </c>
      <c r="F11" s="764">
        <v>31.460184722915539</v>
      </c>
      <c r="G11" s="801">
        <v>4106</v>
      </c>
      <c r="H11" s="772">
        <f t="shared" ref="H11:H17" si="0">G11/$D11*100</f>
        <v>51.24812780828757</v>
      </c>
      <c r="I11" s="801">
        <v>3510</v>
      </c>
      <c r="J11" s="772">
        <f t="shared" ref="J11:J17" si="1">I11/$D11*100</f>
        <v>43.809286070893663</v>
      </c>
      <c r="K11" s="801">
        <v>396</v>
      </c>
      <c r="L11" s="800">
        <f t="shared" ref="L11:L17" si="2">K11/$D11*100</f>
        <v>4.9425861208187722</v>
      </c>
      <c r="M11" s="792">
        <v>109381</v>
      </c>
      <c r="N11" s="793">
        <f>M11/$B11*100</f>
        <v>93.175061545407317</v>
      </c>
      <c r="O11" s="764">
        <v>40.183514504346839</v>
      </c>
      <c r="P11" s="801">
        <v>29571</v>
      </c>
      <c r="Q11" s="772">
        <f>P11/$M11*100</f>
        <v>27.03485980197658</v>
      </c>
      <c r="R11" s="818">
        <v>60322</v>
      </c>
      <c r="S11" s="772">
        <f t="shared" ref="S11:S17" si="3">R11/$M11*100</f>
        <v>55.148517567036329</v>
      </c>
      <c r="T11" s="809">
        <v>19488</v>
      </c>
      <c r="U11" s="810">
        <f t="shared" ref="U11:U17" si="4">T11/$M11*100</f>
        <v>17.816622630987101</v>
      </c>
      <c r="V11" s="205"/>
      <c r="W11" s="205"/>
      <c r="X11" s="205"/>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row>
    <row r="12" spans="1:64" customFormat="1" ht="14.5">
      <c r="A12" s="153" t="s">
        <v>61</v>
      </c>
      <c r="B12" s="590">
        <v>118520</v>
      </c>
      <c r="C12" s="773">
        <v>38.971549105636676</v>
      </c>
      <c r="D12" s="749">
        <v>5598</v>
      </c>
      <c r="E12" s="773">
        <f t="shared" ref="E12:E18" si="5">D12/$B12*100</f>
        <v>4.7232534593317581</v>
      </c>
      <c r="F12" s="765">
        <v>31.756162915326943</v>
      </c>
      <c r="G12" s="802">
        <v>2837</v>
      </c>
      <c r="H12" s="773">
        <f t="shared" si="0"/>
        <v>50.678813862093605</v>
      </c>
      <c r="I12" s="802">
        <v>2453</v>
      </c>
      <c r="J12" s="773">
        <f t="shared" si="1"/>
        <v>43.819221150410861</v>
      </c>
      <c r="K12" s="802">
        <v>308</v>
      </c>
      <c r="L12" s="803">
        <f t="shared" si="2"/>
        <v>5.5019649874955343</v>
      </c>
      <c r="M12" s="590">
        <v>112922</v>
      </c>
      <c r="N12" s="794">
        <f t="shared" ref="N12:N18" si="6">M12/$B12*100</f>
        <v>95.276746540668242</v>
      </c>
      <c r="O12" s="765">
        <v>39.329244965550785</v>
      </c>
      <c r="P12" s="802">
        <v>30694</v>
      </c>
      <c r="Q12" s="773">
        <f>P12/$M12*100</f>
        <v>27.18159437487823</v>
      </c>
      <c r="R12" s="587">
        <v>66043</v>
      </c>
      <c r="S12" s="773">
        <f t="shared" si="3"/>
        <v>58.485503267742331</v>
      </c>
      <c r="T12" s="811">
        <v>16185</v>
      </c>
      <c r="U12" s="812">
        <f t="shared" si="4"/>
        <v>14.332902357379428</v>
      </c>
      <c r="V12" s="205"/>
      <c r="W12" s="205"/>
      <c r="X12" s="205"/>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row>
    <row r="13" spans="1:64" customFormat="1" ht="14.5">
      <c r="A13" s="159" t="s">
        <v>62</v>
      </c>
      <c r="B13" s="589">
        <v>36530</v>
      </c>
      <c r="C13" s="774">
        <v>40.574322474678354</v>
      </c>
      <c r="D13" s="748">
        <v>4817</v>
      </c>
      <c r="E13" s="774">
        <f t="shared" si="5"/>
        <v>13.18642211880646</v>
      </c>
      <c r="F13" s="766">
        <v>36.098609092796359</v>
      </c>
      <c r="G13" s="799">
        <v>1647</v>
      </c>
      <c r="H13" s="774">
        <f t="shared" si="0"/>
        <v>34.19140543906996</v>
      </c>
      <c r="I13" s="799">
        <v>2798</v>
      </c>
      <c r="J13" s="774">
        <f t="shared" si="1"/>
        <v>58.085945609300396</v>
      </c>
      <c r="K13" s="799">
        <v>372</v>
      </c>
      <c r="L13" s="800">
        <f t="shared" si="2"/>
        <v>7.7226489516296448</v>
      </c>
      <c r="M13" s="589">
        <v>31713</v>
      </c>
      <c r="N13" s="795">
        <f t="shared" si="6"/>
        <v>86.813577881193538</v>
      </c>
      <c r="O13" s="766">
        <v>41.254154447703073</v>
      </c>
      <c r="P13" s="799">
        <v>7022</v>
      </c>
      <c r="Q13" s="774">
        <f>P13/$M13*100</f>
        <v>22.142339103837543</v>
      </c>
      <c r="R13" s="818">
        <v>18102</v>
      </c>
      <c r="S13" s="774">
        <f t="shared" si="3"/>
        <v>57.080692460505155</v>
      </c>
      <c r="T13" s="813">
        <v>6589</v>
      </c>
      <c r="U13" s="814">
        <f t="shared" si="4"/>
        <v>20.776968435657299</v>
      </c>
      <c r="V13" s="205"/>
      <c r="W13" s="205"/>
      <c r="X13" s="205"/>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row>
    <row r="14" spans="1:64" customFormat="1" ht="14.5">
      <c r="A14" s="153" t="s">
        <v>63</v>
      </c>
      <c r="B14" s="590">
        <v>20202</v>
      </c>
      <c r="C14" s="773">
        <v>41.261409761409602</v>
      </c>
      <c r="D14" s="749">
        <v>1687</v>
      </c>
      <c r="E14" s="773">
        <f t="shared" si="5"/>
        <v>8.3506583506583514</v>
      </c>
      <c r="F14" s="765">
        <v>35.670420865441656</v>
      </c>
      <c r="G14" s="802">
        <v>551</v>
      </c>
      <c r="H14" s="773">
        <f t="shared" si="0"/>
        <v>32.661529342027265</v>
      </c>
      <c r="I14" s="802">
        <v>1034</v>
      </c>
      <c r="J14" s="773">
        <f t="shared" si="1"/>
        <v>61.292234736218141</v>
      </c>
      <c r="K14" s="802">
        <v>102</v>
      </c>
      <c r="L14" s="803">
        <f t="shared" si="2"/>
        <v>6.0462359217545938</v>
      </c>
      <c r="M14" s="590">
        <v>18515</v>
      </c>
      <c r="N14" s="794">
        <f t="shared" si="6"/>
        <v>91.64934164934165</v>
      </c>
      <c r="O14" s="765">
        <v>41.770834458546922</v>
      </c>
      <c r="P14" s="802">
        <v>3355</v>
      </c>
      <c r="Q14" s="773">
        <f t="shared" ref="Q14:Q17" si="7">P14/$M14*100</f>
        <v>18.120442884147987</v>
      </c>
      <c r="R14" s="587">
        <v>11278</v>
      </c>
      <c r="S14" s="773">
        <f t="shared" si="3"/>
        <v>60.912773426951119</v>
      </c>
      <c r="T14" s="811">
        <v>3882</v>
      </c>
      <c r="U14" s="812">
        <f t="shared" si="4"/>
        <v>20.966783688900893</v>
      </c>
      <c r="V14" s="205"/>
      <c r="W14" s="205"/>
      <c r="X14" s="205"/>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row>
    <row r="15" spans="1:64" customFormat="1" ht="14.5">
      <c r="A15" s="159" t="s">
        <v>64</v>
      </c>
      <c r="B15" s="589">
        <v>6473</v>
      </c>
      <c r="C15" s="775">
        <v>40.119110149853377</v>
      </c>
      <c r="D15" s="748">
        <v>768</v>
      </c>
      <c r="E15" s="774">
        <f t="shared" si="5"/>
        <v>11.864668623513055</v>
      </c>
      <c r="F15" s="767">
        <v>35.429687500000028</v>
      </c>
      <c r="G15" s="799">
        <v>258</v>
      </c>
      <c r="H15" s="774">
        <f t="shared" si="0"/>
        <v>33.59375</v>
      </c>
      <c r="I15" s="799">
        <v>463</v>
      </c>
      <c r="J15" s="774">
        <f t="shared" si="1"/>
        <v>60.286458333333336</v>
      </c>
      <c r="K15" s="799">
        <v>47</v>
      </c>
      <c r="L15" s="804">
        <f t="shared" si="2"/>
        <v>6.1197916666666661</v>
      </c>
      <c r="M15" s="589">
        <v>5705</v>
      </c>
      <c r="N15" s="774">
        <f t="shared" si="6"/>
        <v>88.135331376486945</v>
      </c>
      <c r="O15" s="767">
        <v>40.750394390885184</v>
      </c>
      <c r="P15" s="799">
        <v>1267</v>
      </c>
      <c r="Q15" s="774">
        <f t="shared" si="7"/>
        <v>22.208588957055213</v>
      </c>
      <c r="R15" s="799">
        <v>3455</v>
      </c>
      <c r="S15" s="774">
        <f t="shared" si="3"/>
        <v>60.560911481156879</v>
      </c>
      <c r="T15" s="799">
        <v>983</v>
      </c>
      <c r="U15" s="814">
        <f t="shared" si="4"/>
        <v>17.230499561787905</v>
      </c>
      <c r="V15" s="205"/>
      <c r="W15" s="205"/>
      <c r="X15" s="205"/>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row>
    <row r="16" spans="1:64" customFormat="1" ht="14.5">
      <c r="A16" s="153" t="s">
        <v>65</v>
      </c>
      <c r="B16" s="590">
        <v>17637</v>
      </c>
      <c r="C16" s="776">
        <v>39.885241254181445</v>
      </c>
      <c r="D16" s="749">
        <v>2289</v>
      </c>
      <c r="E16" s="773">
        <f t="shared" si="5"/>
        <v>12.978397686681408</v>
      </c>
      <c r="F16" s="768">
        <v>36.435998252511936</v>
      </c>
      <c r="G16" s="802">
        <v>709</v>
      </c>
      <c r="H16" s="773">
        <f t="shared" si="0"/>
        <v>30.974224552206202</v>
      </c>
      <c r="I16" s="802">
        <v>1377</v>
      </c>
      <c r="J16" s="773">
        <f t="shared" si="1"/>
        <v>60.157273918741808</v>
      </c>
      <c r="K16" s="802">
        <v>203</v>
      </c>
      <c r="L16" s="805">
        <f t="shared" si="2"/>
        <v>8.8685015290519882</v>
      </c>
      <c r="M16" s="590">
        <v>15348</v>
      </c>
      <c r="N16" s="773">
        <f t="shared" si="6"/>
        <v>87.021602313318596</v>
      </c>
      <c r="O16" s="768">
        <v>40.399661193640974</v>
      </c>
      <c r="P16" s="802">
        <v>3489</v>
      </c>
      <c r="Q16" s="773">
        <f t="shared" si="7"/>
        <v>22.732603596559812</v>
      </c>
      <c r="R16" s="802">
        <v>9374</v>
      </c>
      <c r="S16" s="773">
        <f t="shared" si="3"/>
        <v>61.07636174094344</v>
      </c>
      <c r="T16" s="802">
        <v>2485</v>
      </c>
      <c r="U16" s="812">
        <f t="shared" si="4"/>
        <v>16.191034662496744</v>
      </c>
      <c r="V16" s="205"/>
      <c r="W16" s="205"/>
      <c r="X16" s="205"/>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row>
    <row r="17" spans="1:64" customFormat="1" ht="14.5">
      <c r="A17" s="159" t="s">
        <v>66</v>
      </c>
      <c r="B17" s="589">
        <v>60692</v>
      </c>
      <c r="C17" s="774">
        <v>40.076237395373752</v>
      </c>
      <c r="D17" s="748">
        <v>5531</v>
      </c>
      <c r="E17" s="774">
        <f t="shared" si="5"/>
        <v>9.1132274434851368</v>
      </c>
      <c r="F17" s="766">
        <v>34.230880491773625</v>
      </c>
      <c r="G17" s="799">
        <v>2284</v>
      </c>
      <c r="H17" s="774">
        <f t="shared" si="0"/>
        <v>41.294521786295427</v>
      </c>
      <c r="I17" s="799">
        <v>2835</v>
      </c>
      <c r="J17" s="774">
        <f t="shared" si="1"/>
        <v>51.256553968540949</v>
      </c>
      <c r="K17" s="799">
        <v>412</v>
      </c>
      <c r="L17" s="800">
        <f t="shared" si="2"/>
        <v>7.4489242451636226</v>
      </c>
      <c r="M17" s="589">
        <v>55161</v>
      </c>
      <c r="N17" s="795">
        <f t="shared" si="6"/>
        <v>90.886772556514856</v>
      </c>
      <c r="O17" s="766">
        <v>40.66235202407487</v>
      </c>
      <c r="P17" s="799">
        <v>13746</v>
      </c>
      <c r="Q17" s="774">
        <f t="shared" si="7"/>
        <v>24.919780279545332</v>
      </c>
      <c r="R17" s="818">
        <v>31253</v>
      </c>
      <c r="S17" s="774">
        <f t="shared" si="3"/>
        <v>56.657783578977906</v>
      </c>
      <c r="T17" s="813">
        <v>10162</v>
      </c>
      <c r="U17" s="814">
        <f t="shared" si="4"/>
        <v>18.422436141476766</v>
      </c>
      <c r="V17" s="205"/>
      <c r="W17" s="205"/>
      <c r="X17" s="205"/>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row>
    <row r="18" spans="1:64" customFormat="1" ht="14.5">
      <c r="A18" s="153" t="s">
        <v>67</v>
      </c>
      <c r="B18" s="590">
        <v>11964</v>
      </c>
      <c r="C18" s="776">
        <v>40.464393179538682</v>
      </c>
      <c r="D18" s="749">
        <v>964</v>
      </c>
      <c r="E18" s="837">
        <f t="shared" si="5"/>
        <v>8.0575058508859918</v>
      </c>
      <c r="F18" s="768">
        <v>31.995850622406628</v>
      </c>
      <c r="G18" s="802" t="s">
        <v>104</v>
      </c>
      <c r="H18" s="773" t="s">
        <v>104</v>
      </c>
      <c r="I18" s="802" t="s">
        <v>104</v>
      </c>
      <c r="J18" s="773" t="s">
        <v>104</v>
      </c>
      <c r="K18" s="802" t="s">
        <v>104</v>
      </c>
      <c r="L18" s="805" t="s">
        <v>104</v>
      </c>
      <c r="M18" s="590">
        <v>11000</v>
      </c>
      <c r="N18" s="838">
        <f t="shared" si="6"/>
        <v>91.942494149114012</v>
      </c>
      <c r="O18" s="768">
        <v>41.206545454545378</v>
      </c>
      <c r="P18" s="802" t="s">
        <v>104</v>
      </c>
      <c r="Q18" s="773" t="s">
        <v>104</v>
      </c>
      <c r="R18" s="802" t="s">
        <v>104</v>
      </c>
      <c r="S18" s="773" t="s">
        <v>104</v>
      </c>
      <c r="T18" s="802" t="s">
        <v>104</v>
      </c>
      <c r="U18" s="812" t="s">
        <v>104</v>
      </c>
      <c r="V18" s="205"/>
      <c r="W18" s="205"/>
      <c r="X18" s="205"/>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row>
    <row r="19" spans="1:64" customFormat="1" ht="14.5">
      <c r="A19" s="159" t="s">
        <v>68</v>
      </c>
      <c r="B19" s="589">
        <v>71383</v>
      </c>
      <c r="C19" s="774">
        <v>40.24175223792799</v>
      </c>
      <c r="D19" s="748">
        <v>5396</v>
      </c>
      <c r="E19" s="774">
        <f t="shared" ref="E19:E26" si="8">D19/$B19*100</f>
        <v>7.5592227841362787</v>
      </c>
      <c r="F19" s="766">
        <v>34.086545589325418</v>
      </c>
      <c r="G19" s="799">
        <v>2187</v>
      </c>
      <c r="H19" s="774">
        <f t="shared" ref="H19:H24" si="9">G19/$D19*100</f>
        <v>40.530022238695331</v>
      </c>
      <c r="I19" s="799">
        <v>2909</v>
      </c>
      <c r="J19" s="774">
        <f t="shared" ref="J19:J25" si="10">I19/$D19*100</f>
        <v>53.910303928836178</v>
      </c>
      <c r="K19" s="799">
        <v>300</v>
      </c>
      <c r="L19" s="800">
        <f t="shared" ref="L19:L25" si="11">K19/$D19*100</f>
        <v>5.5596738324684951</v>
      </c>
      <c r="M19" s="589">
        <v>65987</v>
      </c>
      <c r="N19" s="795">
        <f t="shared" ref="N19:N26" si="12">M19/$B19*100</f>
        <v>92.440777215863719</v>
      </c>
      <c r="O19" s="766">
        <v>40.745086153332799</v>
      </c>
      <c r="P19" s="799">
        <v>15633</v>
      </c>
      <c r="Q19" s="774">
        <f t="shared" ref="Q19:Q24" si="13">P19/$M19*100</f>
        <v>23.691030051373755</v>
      </c>
      <c r="R19" s="818">
        <v>38424</v>
      </c>
      <c r="S19" s="774">
        <f t="shared" ref="S19:S25" si="14">R19/$M19*100</f>
        <v>58.229651294952035</v>
      </c>
      <c r="T19" s="813">
        <v>11930</v>
      </c>
      <c r="U19" s="814">
        <f t="shared" ref="U19:U25" si="15">T19/$M19*100</f>
        <v>18.079318653674211</v>
      </c>
      <c r="V19" s="205"/>
      <c r="W19" s="205"/>
      <c r="X19" s="205"/>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row>
    <row r="20" spans="1:64" customFormat="1" ht="14.5">
      <c r="A20" s="153" t="s">
        <v>69</v>
      </c>
      <c r="B20" s="590">
        <v>146284</v>
      </c>
      <c r="C20" s="773">
        <v>39.359007136802241</v>
      </c>
      <c r="D20" s="749">
        <v>11040</v>
      </c>
      <c r="E20" s="773">
        <f t="shared" si="8"/>
        <v>7.546963440977823</v>
      </c>
      <c r="F20" s="765">
        <v>32.905434782608637</v>
      </c>
      <c r="G20" s="802">
        <v>4884</v>
      </c>
      <c r="H20" s="773">
        <f t="shared" si="9"/>
        <v>44.239130434782609</v>
      </c>
      <c r="I20" s="802">
        <v>5609</v>
      </c>
      <c r="J20" s="773">
        <f t="shared" si="10"/>
        <v>50.806159420289852</v>
      </c>
      <c r="K20" s="802">
        <v>547</v>
      </c>
      <c r="L20" s="803">
        <f t="shared" si="11"/>
        <v>4.9547101449275361</v>
      </c>
      <c r="M20" s="590">
        <v>135244</v>
      </c>
      <c r="N20" s="794">
        <f t="shared" si="12"/>
        <v>92.453036559022166</v>
      </c>
      <c r="O20" s="765">
        <v>39.885813788412229</v>
      </c>
      <c r="P20" s="802">
        <v>36254</v>
      </c>
      <c r="Q20" s="773">
        <f t="shared" si="13"/>
        <v>26.806364792523141</v>
      </c>
      <c r="R20" s="587">
        <v>76600</v>
      </c>
      <c r="S20" s="773">
        <f t="shared" si="14"/>
        <v>56.638372127414158</v>
      </c>
      <c r="T20" s="811">
        <v>22390</v>
      </c>
      <c r="U20" s="812">
        <f t="shared" si="15"/>
        <v>16.555263080062701</v>
      </c>
      <c r="V20" s="205"/>
      <c r="W20" s="205"/>
      <c r="X20" s="205"/>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row>
    <row r="21" spans="1:64" customFormat="1" ht="14.5">
      <c r="A21" s="159" t="s">
        <v>70</v>
      </c>
      <c r="B21" s="589">
        <v>39060</v>
      </c>
      <c r="C21" s="774">
        <v>40.589144905274352</v>
      </c>
      <c r="D21" s="748">
        <v>2632</v>
      </c>
      <c r="E21" s="774">
        <f t="shared" si="8"/>
        <v>6.7383512544802864</v>
      </c>
      <c r="F21" s="766">
        <v>33.330547112461993</v>
      </c>
      <c r="G21" s="799">
        <v>1146</v>
      </c>
      <c r="H21" s="774">
        <f t="shared" si="9"/>
        <v>43.541033434650458</v>
      </c>
      <c r="I21" s="799">
        <v>1336</v>
      </c>
      <c r="J21" s="774">
        <f t="shared" si="10"/>
        <v>50.759878419452889</v>
      </c>
      <c r="K21" s="799">
        <v>150</v>
      </c>
      <c r="L21" s="800">
        <f t="shared" si="11"/>
        <v>5.6990881458966562</v>
      </c>
      <c r="M21" s="589">
        <v>36428</v>
      </c>
      <c r="N21" s="795">
        <f t="shared" si="12"/>
        <v>93.261648745519707</v>
      </c>
      <c r="O21" s="766">
        <v>41.113593938728357</v>
      </c>
      <c r="P21" s="799">
        <v>7990</v>
      </c>
      <c r="Q21" s="774">
        <f t="shared" si="13"/>
        <v>21.933677391017898</v>
      </c>
      <c r="R21" s="818">
        <v>22023</v>
      </c>
      <c r="S21" s="774">
        <f t="shared" si="14"/>
        <v>60.456242450861971</v>
      </c>
      <c r="T21" s="813">
        <v>6415</v>
      </c>
      <c r="U21" s="814">
        <f t="shared" si="15"/>
        <v>17.610080158120127</v>
      </c>
      <c r="V21" s="205"/>
      <c r="W21" s="205"/>
      <c r="X21" s="205"/>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row>
    <row r="22" spans="1:64" customFormat="1" ht="14.5">
      <c r="A22" s="153" t="s">
        <v>71</v>
      </c>
      <c r="B22" s="590">
        <v>8324</v>
      </c>
      <c r="C22" s="773">
        <v>38.748318116290342</v>
      </c>
      <c r="D22" s="749">
        <v>625</v>
      </c>
      <c r="E22" s="773">
        <f t="shared" si="8"/>
        <v>7.5084094185487738</v>
      </c>
      <c r="F22" s="765">
        <v>32.979199999999985</v>
      </c>
      <c r="G22" s="802">
        <v>276</v>
      </c>
      <c r="H22" s="773">
        <f t="shared" si="9"/>
        <v>44.16</v>
      </c>
      <c r="I22" s="802">
        <v>322</v>
      </c>
      <c r="J22" s="773">
        <f t="shared" si="10"/>
        <v>51.519999999999996</v>
      </c>
      <c r="K22" s="802">
        <v>27</v>
      </c>
      <c r="L22" s="803">
        <f t="shared" si="11"/>
        <v>4.32</v>
      </c>
      <c r="M22" s="590">
        <v>7699</v>
      </c>
      <c r="N22" s="794">
        <f t="shared" si="12"/>
        <v>92.49159058145122</v>
      </c>
      <c r="O22" s="765">
        <v>39.216651513183507</v>
      </c>
      <c r="P22" s="802">
        <v>2134</v>
      </c>
      <c r="Q22" s="773">
        <f t="shared" si="13"/>
        <v>27.717885439667491</v>
      </c>
      <c r="R22" s="587">
        <v>4408</v>
      </c>
      <c r="S22" s="773">
        <f t="shared" si="14"/>
        <v>57.254188855695546</v>
      </c>
      <c r="T22" s="811">
        <v>1157</v>
      </c>
      <c r="U22" s="812">
        <f t="shared" si="15"/>
        <v>15.027925704636965</v>
      </c>
      <c r="V22" s="205"/>
      <c r="W22" s="205"/>
      <c r="X22" s="205"/>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row>
    <row r="23" spans="1:64" customFormat="1" ht="14.5">
      <c r="A23" s="159" t="s">
        <v>72</v>
      </c>
      <c r="B23" s="589">
        <v>29591</v>
      </c>
      <c r="C23" s="774">
        <v>41.739718157547827</v>
      </c>
      <c r="D23" s="748">
        <v>2481</v>
      </c>
      <c r="E23" s="774">
        <f t="shared" si="8"/>
        <v>8.3843060389983446</v>
      </c>
      <c r="F23" s="766">
        <v>35.241434905280165</v>
      </c>
      <c r="G23" s="799">
        <v>780</v>
      </c>
      <c r="H23" s="774">
        <f t="shared" si="9"/>
        <v>31.43893591293833</v>
      </c>
      <c r="I23" s="799">
        <v>1600</v>
      </c>
      <c r="J23" s="774">
        <f t="shared" si="10"/>
        <v>64.490124949617083</v>
      </c>
      <c r="K23" s="799">
        <v>101</v>
      </c>
      <c r="L23" s="800">
        <f t="shared" si="11"/>
        <v>4.0709391374445794</v>
      </c>
      <c r="M23" s="589">
        <v>27110</v>
      </c>
      <c r="N23" s="795">
        <f t="shared" si="12"/>
        <v>91.615693961001654</v>
      </c>
      <c r="O23" s="766">
        <v>42.334415344890971</v>
      </c>
      <c r="P23" s="799">
        <v>4531</v>
      </c>
      <c r="Q23" s="774">
        <f t="shared" si="13"/>
        <v>16.713389893028403</v>
      </c>
      <c r="R23" s="818">
        <v>16659</v>
      </c>
      <c r="S23" s="774">
        <f t="shared" si="14"/>
        <v>61.44964957580229</v>
      </c>
      <c r="T23" s="813">
        <v>5920</v>
      </c>
      <c r="U23" s="814">
        <f t="shared" si="15"/>
        <v>21.836960531169311</v>
      </c>
      <c r="V23" s="205"/>
      <c r="W23" s="205"/>
      <c r="X23" s="205"/>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row>
    <row r="24" spans="1:64" customFormat="1" ht="14.5">
      <c r="A24" s="153" t="s">
        <v>73</v>
      </c>
      <c r="B24" s="590">
        <v>15865</v>
      </c>
      <c r="C24" s="773">
        <v>41.405988023952027</v>
      </c>
      <c r="D24" s="749">
        <v>1035</v>
      </c>
      <c r="E24" s="773">
        <f t="shared" si="8"/>
        <v>6.5237945162306961</v>
      </c>
      <c r="F24" s="765">
        <v>32.969082125603883</v>
      </c>
      <c r="G24" s="802">
        <v>483</v>
      </c>
      <c r="H24" s="773">
        <f t="shared" si="9"/>
        <v>46.666666666666664</v>
      </c>
      <c r="I24" s="802">
        <v>503</v>
      </c>
      <c r="J24" s="773">
        <f t="shared" si="10"/>
        <v>48.59903381642512</v>
      </c>
      <c r="K24" s="802">
        <v>49</v>
      </c>
      <c r="L24" s="803">
        <f t="shared" si="11"/>
        <v>4.7342995169082132</v>
      </c>
      <c r="M24" s="590">
        <v>14830</v>
      </c>
      <c r="N24" s="794">
        <f t="shared" si="12"/>
        <v>93.476205483769306</v>
      </c>
      <c r="O24" s="765">
        <v>41.994807821982285</v>
      </c>
      <c r="P24" s="802">
        <v>3098</v>
      </c>
      <c r="Q24" s="773">
        <f t="shared" si="13"/>
        <v>20.89008766014835</v>
      </c>
      <c r="R24" s="587">
        <v>8012</v>
      </c>
      <c r="S24" s="773">
        <f t="shared" si="14"/>
        <v>54.025623735670933</v>
      </c>
      <c r="T24" s="811">
        <v>3720</v>
      </c>
      <c r="U24" s="812">
        <f t="shared" si="15"/>
        <v>25.084288604180717</v>
      </c>
      <c r="V24" s="205"/>
      <c r="W24" s="205"/>
      <c r="X24" s="205"/>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row>
    <row r="25" spans="1:64" customFormat="1" ht="14.5">
      <c r="A25" s="159" t="s">
        <v>74</v>
      </c>
      <c r="B25" s="736">
        <v>26096</v>
      </c>
      <c r="C25" s="774">
        <v>40.329245861434792</v>
      </c>
      <c r="D25" s="748">
        <v>2830</v>
      </c>
      <c r="E25" s="774">
        <f t="shared" si="8"/>
        <v>10.844573881054567</v>
      </c>
      <c r="F25" s="766">
        <v>34.797879858657275</v>
      </c>
      <c r="G25" s="799">
        <v>1106</v>
      </c>
      <c r="H25" s="774">
        <f>G25/$D25*100</f>
        <v>39.081272084805654</v>
      </c>
      <c r="I25" s="799">
        <v>1521</v>
      </c>
      <c r="J25" s="774">
        <f t="shared" si="10"/>
        <v>53.745583038869263</v>
      </c>
      <c r="K25" s="799">
        <v>203</v>
      </c>
      <c r="L25" s="800">
        <f t="shared" si="11"/>
        <v>7.1731448763250878</v>
      </c>
      <c r="M25" s="589">
        <v>23266</v>
      </c>
      <c r="N25" s="795">
        <f t="shared" si="12"/>
        <v>89.155426118945442</v>
      </c>
      <c r="O25" s="766">
        <v>41.002063096364047</v>
      </c>
      <c r="P25" s="799">
        <v>5431</v>
      </c>
      <c r="Q25" s="774">
        <f>P25/$M25*100</f>
        <v>23.343075732829021</v>
      </c>
      <c r="R25" s="818">
        <v>13330</v>
      </c>
      <c r="S25" s="774">
        <f t="shared" si="14"/>
        <v>57.293905269491965</v>
      </c>
      <c r="T25" s="813">
        <v>4505</v>
      </c>
      <c r="U25" s="814">
        <f t="shared" si="15"/>
        <v>19.363018997679017</v>
      </c>
      <c r="V25" s="205"/>
      <c r="W25" s="205"/>
      <c r="X25" s="205"/>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row>
    <row r="26" spans="1:64" customFormat="1" thickBot="1">
      <c r="A26" s="162" t="s">
        <v>75</v>
      </c>
      <c r="B26" s="737">
        <v>15726</v>
      </c>
      <c r="C26" s="777">
        <v>41.477171563016682</v>
      </c>
      <c r="D26" s="749">
        <v>1109</v>
      </c>
      <c r="E26" s="837">
        <f t="shared" si="8"/>
        <v>7.0520157700623169</v>
      </c>
      <c r="F26" s="768">
        <v>33.942290351668198</v>
      </c>
      <c r="G26" s="802" t="s">
        <v>104</v>
      </c>
      <c r="H26" s="773" t="s">
        <v>104</v>
      </c>
      <c r="I26" s="802" t="s">
        <v>104</v>
      </c>
      <c r="J26" s="773" t="s">
        <v>104</v>
      </c>
      <c r="K26" s="802" t="s">
        <v>104</v>
      </c>
      <c r="L26" s="805" t="s">
        <v>104</v>
      </c>
      <c r="M26" s="737">
        <v>14617</v>
      </c>
      <c r="N26" s="838">
        <f t="shared" si="12"/>
        <v>92.947984229937688</v>
      </c>
      <c r="O26" s="768">
        <v>42.048847232674298</v>
      </c>
      <c r="P26" s="802" t="s">
        <v>104</v>
      </c>
      <c r="Q26" s="773" t="s">
        <v>104</v>
      </c>
      <c r="R26" s="802" t="s">
        <v>104</v>
      </c>
      <c r="S26" s="773" t="s">
        <v>104</v>
      </c>
      <c r="T26" s="802" t="s">
        <v>104</v>
      </c>
      <c r="U26" s="812" t="s">
        <v>104</v>
      </c>
      <c r="V26" s="205"/>
      <c r="W26" s="205"/>
      <c r="X26" s="205"/>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row>
    <row r="27" spans="1:64" customFormat="1" ht="14.5">
      <c r="A27" s="163" t="s">
        <v>76</v>
      </c>
      <c r="B27" s="598">
        <v>611862</v>
      </c>
      <c r="C27" s="787">
        <v>39.636860926156594</v>
      </c>
      <c r="D27" s="788">
        <v>44721</v>
      </c>
      <c r="E27" s="781">
        <f>D27/$B27*100</f>
        <v>7.3090010492562048</v>
      </c>
      <c r="F27" s="769">
        <v>33.178953958990256</v>
      </c>
      <c r="G27" s="806">
        <v>19793</v>
      </c>
      <c r="H27" s="781">
        <f>G27/$D27*100</f>
        <v>44.258849310167477</v>
      </c>
      <c r="I27" s="806">
        <v>22335</v>
      </c>
      <c r="J27" s="781">
        <f>I27/$D27*100</f>
        <v>49.942979808143825</v>
      </c>
      <c r="K27" s="806">
        <v>2593</v>
      </c>
      <c r="L27" s="778">
        <f>K27/$D27*100</f>
        <v>5.7981708816886917</v>
      </c>
      <c r="M27" s="598">
        <v>567141</v>
      </c>
      <c r="N27" s="796">
        <f>M27/$B27*100</f>
        <v>92.69099895074379</v>
      </c>
      <c r="O27" s="769">
        <v>40.146088891475756</v>
      </c>
      <c r="P27" s="806">
        <v>146209</v>
      </c>
      <c r="Q27" s="781">
        <f>P27/$M27*100</f>
        <v>25.780008851414376</v>
      </c>
      <c r="R27" s="819">
        <v>325232</v>
      </c>
      <c r="S27" s="781">
        <f>R27/$M27*100</f>
        <v>57.345880477694259</v>
      </c>
      <c r="T27" s="815">
        <v>95700</v>
      </c>
      <c r="U27" s="784">
        <f>T27/$M27*100</f>
        <v>16.874110670891366</v>
      </c>
      <c r="V27" s="205"/>
      <c r="W27" s="205"/>
      <c r="X27" s="205"/>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row>
    <row r="28" spans="1:64" customFormat="1" ht="14.5">
      <c r="A28" s="169" t="s">
        <v>77</v>
      </c>
      <c r="B28" s="738">
        <v>129878</v>
      </c>
      <c r="C28" s="789">
        <v>41.147499961502049</v>
      </c>
      <c r="D28" s="790">
        <v>12093</v>
      </c>
      <c r="E28" s="782">
        <f>D28/$B28*100</f>
        <v>9.3110457506275122</v>
      </c>
      <c r="F28" s="770">
        <v>35.070371289175519</v>
      </c>
      <c r="G28" s="807">
        <v>4317</v>
      </c>
      <c r="H28" s="782">
        <f>G28/$D28*100</f>
        <v>35.698337881419</v>
      </c>
      <c r="I28" s="807">
        <v>7086</v>
      </c>
      <c r="J28" s="782">
        <f>I28/$D28*100</f>
        <v>58.595881915157534</v>
      </c>
      <c r="K28" s="807">
        <v>690</v>
      </c>
      <c r="L28" s="779">
        <f>K28/$D28*100</f>
        <v>5.7057802034234681</v>
      </c>
      <c r="M28" s="738">
        <v>117785</v>
      </c>
      <c r="N28" s="797">
        <f>M28/$B28*100</f>
        <v>90.688954249372486</v>
      </c>
      <c r="O28" s="770">
        <v>41.771439487201576</v>
      </c>
      <c r="P28" s="807">
        <v>23317</v>
      </c>
      <c r="Q28" s="782">
        <f>P28/$M28*100</f>
        <v>19.796238909878166</v>
      </c>
      <c r="R28" s="820">
        <v>68355</v>
      </c>
      <c r="S28" s="782">
        <f>R28/$M28*100</f>
        <v>58.033705480324315</v>
      </c>
      <c r="T28" s="816">
        <v>26113</v>
      </c>
      <c r="U28" s="785">
        <f>T28/$M28*100</f>
        <v>22.170055609797512</v>
      </c>
      <c r="V28" s="205"/>
      <c r="W28" s="205"/>
      <c r="X28" s="205"/>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row>
    <row r="29" spans="1:64" customFormat="1" ht="14.5">
      <c r="A29" s="175" t="s">
        <v>78</v>
      </c>
      <c r="B29" s="739">
        <v>741740</v>
      </c>
      <c r="C29" s="780">
        <v>39.901372448565965</v>
      </c>
      <c r="D29" s="791">
        <v>56814</v>
      </c>
      <c r="E29" s="783">
        <f>D29/$B29*100</f>
        <v>7.6595572572599568</v>
      </c>
      <c r="F29" s="771">
        <v>33.581546801844489</v>
      </c>
      <c r="G29" s="808">
        <v>24110</v>
      </c>
      <c r="H29" s="783">
        <f>G29/$D29*100</f>
        <v>42.436723342838036</v>
      </c>
      <c r="I29" s="808">
        <v>29421</v>
      </c>
      <c r="J29" s="783">
        <f>I29/$D29*100</f>
        <v>51.784771359172034</v>
      </c>
      <c r="K29" s="808">
        <v>3283</v>
      </c>
      <c r="L29" s="780">
        <f>K29/$D29*100</f>
        <v>5.7785052979899314</v>
      </c>
      <c r="M29" s="739">
        <v>684926</v>
      </c>
      <c r="N29" s="798">
        <f>M29/$B29*100</f>
        <v>92.340442742740052</v>
      </c>
      <c r="O29" s="771">
        <v>40.425596341793749</v>
      </c>
      <c r="P29" s="808">
        <v>169526</v>
      </c>
      <c r="Q29" s="783">
        <f>P29/$M29*100</f>
        <v>24.750994997999783</v>
      </c>
      <c r="R29" s="821">
        <v>393587</v>
      </c>
      <c r="S29" s="783">
        <f>R29/$M29*100</f>
        <v>57.464164011878658</v>
      </c>
      <c r="T29" s="817">
        <v>121813</v>
      </c>
      <c r="U29" s="786">
        <f>T29/$M29*100</f>
        <v>17.784840990121562</v>
      </c>
      <c r="V29" s="205"/>
      <c r="W29" s="205"/>
      <c r="X29" s="205"/>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row>
    <row r="30" spans="1:64" customFormat="1" ht="14.5">
      <c r="A30" s="983" t="s">
        <v>79</v>
      </c>
      <c r="B30" s="983"/>
      <c r="C30" s="983"/>
      <c r="D30" s="983"/>
      <c r="E30" s="983"/>
      <c r="F30" s="983"/>
      <c r="G30" s="983"/>
      <c r="H30" s="983"/>
      <c r="I30" s="983"/>
      <c r="J30" s="983"/>
      <c r="K30" s="983"/>
      <c r="L30" s="983"/>
      <c r="M30" s="983"/>
      <c r="N30" s="983"/>
      <c r="O30" s="983"/>
      <c r="P30" s="983"/>
      <c r="Q30" s="983"/>
      <c r="R30" s="983"/>
      <c r="S30" s="983"/>
      <c r="T30" s="983"/>
      <c r="U30" s="983"/>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row>
    <row r="31" spans="1:64" customFormat="1" ht="14.5">
      <c r="A31" s="973" t="s">
        <v>102</v>
      </c>
      <c r="B31" s="973"/>
      <c r="C31" s="973"/>
      <c r="D31" s="973"/>
      <c r="E31" s="973"/>
      <c r="F31" s="973"/>
      <c r="G31" s="973"/>
      <c r="H31" s="973"/>
      <c r="I31" s="973"/>
      <c r="J31" s="973"/>
      <c r="K31" s="973"/>
      <c r="L31" s="973"/>
      <c r="M31" s="973"/>
      <c r="N31" s="973"/>
      <c r="O31" s="973"/>
      <c r="P31" s="973"/>
      <c r="Q31" s="973"/>
      <c r="R31" s="973"/>
      <c r="S31" s="973"/>
      <c r="T31" s="973"/>
      <c r="U31" s="973"/>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row>
    <row r="32" spans="1:64" customFormat="1" ht="14.5">
      <c r="A32" s="973" t="s">
        <v>80</v>
      </c>
      <c r="B32" s="973"/>
      <c r="C32" s="973"/>
      <c r="D32" s="973"/>
      <c r="E32" s="973"/>
      <c r="F32" s="973"/>
      <c r="G32" s="973"/>
      <c r="H32" s="973"/>
      <c r="I32" s="973"/>
      <c r="J32" s="973"/>
      <c r="K32" s="973"/>
      <c r="L32" s="973"/>
      <c r="M32" s="973"/>
      <c r="N32" s="973"/>
      <c r="O32" s="973"/>
      <c r="P32" s="973"/>
      <c r="Q32" s="973"/>
      <c r="R32" s="973"/>
      <c r="S32" s="973"/>
      <c r="T32" s="973"/>
      <c r="U32" s="973"/>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row>
    <row r="33" spans="1:33" ht="15" customHeight="1">
      <c r="A33" s="108"/>
      <c r="B33" s="106"/>
      <c r="C33" s="183"/>
      <c r="D33" s="106"/>
      <c r="E33" s="106"/>
      <c r="F33" s="183"/>
      <c r="G33" s="106"/>
      <c r="H33" s="106"/>
      <c r="I33" s="106"/>
      <c r="J33" s="106"/>
      <c r="K33" s="106"/>
      <c r="L33" s="106"/>
      <c r="M33" s="106"/>
      <c r="N33" s="106"/>
      <c r="O33" s="106"/>
      <c r="P33" s="106"/>
      <c r="Q33" s="106"/>
      <c r="R33" s="106"/>
      <c r="S33" s="140"/>
      <c r="T33" s="106"/>
      <c r="U33" s="183"/>
      <c r="V33" s="106"/>
      <c r="W33" s="106"/>
      <c r="X33" s="106"/>
      <c r="Y33" s="106"/>
      <c r="Z33" s="106"/>
      <c r="AA33" s="106"/>
      <c r="AB33" s="106"/>
      <c r="AC33" s="106"/>
      <c r="AD33" s="106"/>
      <c r="AE33" s="106"/>
      <c r="AF33" s="106"/>
      <c r="AG33" s="106"/>
    </row>
    <row r="34" spans="1:33" s="184" customFormat="1" ht="23.5">
      <c r="A34" s="974">
        <v>2024</v>
      </c>
      <c r="B34" s="974"/>
      <c r="C34" s="974"/>
      <c r="D34" s="974"/>
      <c r="E34" s="974"/>
      <c r="F34" s="974"/>
      <c r="G34" s="974"/>
      <c r="H34" s="974"/>
      <c r="I34" s="974"/>
      <c r="J34" s="974"/>
      <c r="K34" s="974"/>
      <c r="L34" s="974"/>
      <c r="M34" s="974"/>
      <c r="N34" s="974"/>
      <c r="O34" s="974"/>
      <c r="P34" s="974"/>
      <c r="Q34" s="974"/>
      <c r="R34" s="974"/>
      <c r="S34" s="974"/>
      <c r="T34" s="974"/>
      <c r="U34" s="974"/>
    </row>
    <row r="35" spans="1:33" s="184" customFormat="1" ht="14.5">
      <c r="A35" s="109"/>
      <c r="B35" s="109"/>
      <c r="C35" s="185"/>
      <c r="D35" s="109"/>
      <c r="E35" s="109"/>
      <c r="F35" s="185"/>
      <c r="G35" s="109"/>
      <c r="H35" s="109"/>
      <c r="I35" s="109"/>
      <c r="J35" s="109"/>
      <c r="K35" s="109"/>
      <c r="L35" s="109"/>
      <c r="M35" s="109"/>
      <c r="N35" s="109"/>
      <c r="O35" s="109"/>
      <c r="P35" s="109"/>
      <c r="Q35" s="109"/>
      <c r="R35" s="109"/>
      <c r="S35" s="142"/>
      <c r="T35" s="109"/>
      <c r="U35" s="185"/>
    </row>
    <row r="36" spans="1:33" s="184" customFormat="1" ht="16.5">
      <c r="A36" s="988" t="s">
        <v>118</v>
      </c>
      <c r="B36" s="988"/>
      <c r="C36" s="988"/>
      <c r="D36" s="988"/>
      <c r="E36" s="988"/>
      <c r="F36" s="988"/>
      <c r="G36" s="988"/>
      <c r="H36" s="988"/>
      <c r="I36" s="988"/>
      <c r="J36" s="988"/>
      <c r="K36" s="988"/>
      <c r="L36" s="988"/>
      <c r="M36" s="988"/>
      <c r="N36" s="988"/>
      <c r="O36" s="988"/>
      <c r="P36" s="988"/>
      <c r="Q36" s="988"/>
      <c r="R36" s="988"/>
      <c r="S36" s="988"/>
      <c r="T36" s="988"/>
      <c r="U36" s="988"/>
    </row>
    <row r="37" spans="1:33" s="184" customFormat="1" ht="15" customHeight="1">
      <c r="A37" s="958" t="s">
        <v>57</v>
      </c>
      <c r="B37" s="977" t="s">
        <v>58</v>
      </c>
      <c r="C37" s="977"/>
      <c r="D37" s="978" t="s">
        <v>96</v>
      </c>
      <c r="E37" s="978"/>
      <c r="F37" s="978"/>
      <c r="G37" s="978"/>
      <c r="H37" s="978"/>
      <c r="I37" s="978"/>
      <c r="J37" s="978"/>
      <c r="K37" s="978"/>
      <c r="L37" s="978"/>
      <c r="M37" s="978"/>
      <c r="N37" s="978"/>
      <c r="O37" s="978"/>
      <c r="P37" s="978"/>
      <c r="Q37" s="978"/>
      <c r="R37" s="978"/>
      <c r="S37" s="978"/>
      <c r="T37" s="978"/>
      <c r="U37" s="978"/>
    </row>
    <row r="38" spans="1:33" s="184" customFormat="1" ht="15" customHeight="1">
      <c r="A38" s="958"/>
      <c r="B38" s="977"/>
      <c r="C38" s="977"/>
      <c r="D38" s="977" t="s">
        <v>97</v>
      </c>
      <c r="E38" s="977"/>
      <c r="F38" s="977"/>
      <c r="G38" s="977"/>
      <c r="H38" s="977"/>
      <c r="I38" s="977"/>
      <c r="J38" s="977"/>
      <c r="K38" s="977"/>
      <c r="L38" s="977"/>
      <c r="M38" s="978" t="s">
        <v>98</v>
      </c>
      <c r="N38" s="978"/>
      <c r="O38" s="978"/>
      <c r="P38" s="978"/>
      <c r="Q38" s="978"/>
      <c r="R38" s="978"/>
      <c r="S38" s="978"/>
      <c r="T38" s="978"/>
      <c r="U38" s="978"/>
    </row>
    <row r="39" spans="1:33" s="184" customFormat="1" ht="15.75" customHeight="1">
      <c r="A39" s="958"/>
      <c r="B39" s="977"/>
      <c r="C39" s="977"/>
      <c r="D39" s="979" t="s">
        <v>59</v>
      </c>
      <c r="E39" s="980" t="s">
        <v>99</v>
      </c>
      <c r="F39" s="981" t="s">
        <v>112</v>
      </c>
      <c r="G39" s="977" t="s">
        <v>96</v>
      </c>
      <c r="H39" s="977"/>
      <c r="I39" s="977"/>
      <c r="J39" s="977"/>
      <c r="K39" s="977"/>
      <c r="L39" s="977"/>
      <c r="M39" s="979" t="s">
        <v>59</v>
      </c>
      <c r="N39" s="980" t="s">
        <v>99</v>
      </c>
      <c r="O39" s="981" t="s">
        <v>112</v>
      </c>
      <c r="P39" s="978" t="s">
        <v>113</v>
      </c>
      <c r="Q39" s="978"/>
      <c r="R39" s="978"/>
      <c r="S39" s="978"/>
      <c r="T39" s="978"/>
      <c r="U39" s="978"/>
    </row>
    <row r="40" spans="1:33" s="184" customFormat="1" ht="15" customHeight="1">
      <c r="A40" s="958"/>
      <c r="B40" s="977"/>
      <c r="C40" s="977"/>
      <c r="D40" s="979"/>
      <c r="E40" s="980"/>
      <c r="F40" s="981"/>
      <c r="G40" s="977" t="s">
        <v>114</v>
      </c>
      <c r="H40" s="977"/>
      <c r="I40" s="977" t="s">
        <v>115</v>
      </c>
      <c r="J40" s="977"/>
      <c r="K40" s="977" t="s">
        <v>116</v>
      </c>
      <c r="L40" s="977"/>
      <c r="M40" s="979"/>
      <c r="N40" s="980"/>
      <c r="O40" s="981"/>
      <c r="P40" s="977" t="s">
        <v>114</v>
      </c>
      <c r="Q40" s="977"/>
      <c r="R40" s="977" t="s">
        <v>115</v>
      </c>
      <c r="S40" s="977"/>
      <c r="T40" s="978" t="s">
        <v>116</v>
      </c>
      <c r="U40" s="978"/>
    </row>
    <row r="41" spans="1:33" s="184" customFormat="1" ht="45.75" customHeight="1">
      <c r="A41" s="958"/>
      <c r="B41" s="188" t="s">
        <v>59</v>
      </c>
      <c r="C41" s="189" t="s">
        <v>117</v>
      </c>
      <c r="D41" s="979"/>
      <c r="E41" s="980"/>
      <c r="F41" s="981"/>
      <c r="G41" s="186" t="s">
        <v>59</v>
      </c>
      <c r="H41" s="190" t="s">
        <v>99</v>
      </c>
      <c r="I41" s="186" t="s">
        <v>59</v>
      </c>
      <c r="J41" s="190" t="s">
        <v>99</v>
      </c>
      <c r="K41" s="186" t="s">
        <v>59</v>
      </c>
      <c r="L41" s="190" t="s">
        <v>99</v>
      </c>
      <c r="M41" s="979"/>
      <c r="N41" s="980"/>
      <c r="O41" s="981"/>
      <c r="P41" s="191" t="s">
        <v>59</v>
      </c>
      <c r="Q41" s="190" t="s">
        <v>99</v>
      </c>
      <c r="R41" s="192" t="s">
        <v>59</v>
      </c>
      <c r="S41" s="193" t="s">
        <v>99</v>
      </c>
      <c r="T41" s="192" t="s">
        <v>59</v>
      </c>
      <c r="U41" s="194" t="s">
        <v>99</v>
      </c>
    </row>
    <row r="42" spans="1:33" s="184" customFormat="1" ht="14.5">
      <c r="A42" s="147" t="s">
        <v>60</v>
      </c>
      <c r="B42" s="195">
        <f t="shared" ref="B42:B48" si="16">D42+M42</f>
        <v>112631</v>
      </c>
      <c r="C42" s="196">
        <v>39.407969386758403</v>
      </c>
      <c r="D42" s="197">
        <f t="shared" ref="D42:D48" si="17">G42+I42+K42</f>
        <v>7419</v>
      </c>
      <c r="E42" s="196">
        <f t="shared" ref="E42:E48" si="18">D42/$B42*100</f>
        <v>6.5869964752155274</v>
      </c>
      <c r="F42" s="198">
        <v>31.181021701037899</v>
      </c>
      <c r="G42" s="199">
        <v>3914</v>
      </c>
      <c r="H42" s="196">
        <f t="shared" ref="H42:H48" si="19">G42/$D42*100</f>
        <v>52.75643617738239</v>
      </c>
      <c r="I42" s="199">
        <v>3147</v>
      </c>
      <c r="J42" s="196">
        <f t="shared" ref="J42:J48" si="20">I42/$D42*100</f>
        <v>42.418115649009302</v>
      </c>
      <c r="K42" s="199">
        <v>358</v>
      </c>
      <c r="L42" s="200">
        <f t="shared" ref="L42:L48" si="21">K42/$D42*100</f>
        <v>4.8254481736083026</v>
      </c>
      <c r="M42" s="113">
        <v>105212</v>
      </c>
      <c r="N42" s="201">
        <f t="shared" ref="N42:N48" si="22">M42/$B42*100</f>
        <v>93.413003524784472</v>
      </c>
      <c r="O42" s="198">
        <v>39.9880907120858</v>
      </c>
      <c r="P42" s="199">
        <v>29148</v>
      </c>
      <c r="Q42" s="196">
        <f t="shared" ref="Q42:Q48" si="23">P42/$M42*100</f>
        <v>27.704064175189142</v>
      </c>
      <c r="R42" s="202">
        <v>57619</v>
      </c>
      <c r="S42" s="196">
        <f t="shared" ref="S42:S48" si="24">R42/$M42*100</f>
        <v>54.764665627494956</v>
      </c>
      <c r="T42" s="203">
        <v>18445</v>
      </c>
      <c r="U42" s="204">
        <f t="shared" ref="U42:U48" si="25">T42/$M42*100</f>
        <v>17.531270197315894</v>
      </c>
      <c r="W42" s="205"/>
      <c r="X42" s="205"/>
    </row>
    <row r="43" spans="1:33" s="184" customFormat="1" ht="14.5">
      <c r="A43" s="153" t="s">
        <v>61</v>
      </c>
      <c r="B43" s="206">
        <f t="shared" si="16"/>
        <v>113724</v>
      </c>
      <c r="C43" s="207">
        <v>38.718221307728001</v>
      </c>
      <c r="D43" s="208">
        <f t="shared" si="17"/>
        <v>5378</v>
      </c>
      <c r="E43" s="207">
        <f t="shared" si="18"/>
        <v>4.7289930005979395</v>
      </c>
      <c r="F43" s="209">
        <v>31.5725176645593</v>
      </c>
      <c r="G43" s="210">
        <v>2764</v>
      </c>
      <c r="H43" s="207">
        <f t="shared" si="19"/>
        <v>51.394570472294532</v>
      </c>
      <c r="I43" s="210">
        <v>2344</v>
      </c>
      <c r="J43" s="207">
        <f t="shared" si="20"/>
        <v>43.584975827445149</v>
      </c>
      <c r="K43" s="210">
        <v>270</v>
      </c>
      <c r="L43" s="211">
        <f t="shared" si="21"/>
        <v>5.0204537002603198</v>
      </c>
      <c r="M43" s="115">
        <v>108346</v>
      </c>
      <c r="N43" s="212">
        <f t="shared" si="22"/>
        <v>95.271006999402061</v>
      </c>
      <c r="O43" s="209">
        <v>39.072914551529699</v>
      </c>
      <c r="P43" s="210">
        <v>30313</v>
      </c>
      <c r="Q43" s="207">
        <f t="shared" si="23"/>
        <v>27.977959500119987</v>
      </c>
      <c r="R43" s="213">
        <v>62742</v>
      </c>
      <c r="S43" s="207">
        <f t="shared" si="24"/>
        <v>57.908921418418771</v>
      </c>
      <c r="T43" s="214">
        <v>15291</v>
      </c>
      <c r="U43" s="215">
        <f t="shared" si="25"/>
        <v>14.113119081461246</v>
      </c>
      <c r="W43" s="205"/>
      <c r="X43" s="205"/>
    </row>
    <row r="44" spans="1:33" s="184" customFormat="1" ht="14.5">
      <c r="A44" s="159" t="s">
        <v>62</v>
      </c>
      <c r="B44" s="216">
        <f t="shared" si="16"/>
        <v>36648</v>
      </c>
      <c r="C44" s="217">
        <v>40.383267845448898</v>
      </c>
      <c r="D44" s="197">
        <f t="shared" si="17"/>
        <v>4827</v>
      </c>
      <c r="E44" s="217">
        <f t="shared" si="18"/>
        <v>13.17125081859856</v>
      </c>
      <c r="F44" s="218">
        <v>35.790760306608703</v>
      </c>
      <c r="G44" s="219">
        <v>1635</v>
      </c>
      <c r="H44" s="217">
        <f t="shared" si="19"/>
        <v>33.87197016780609</v>
      </c>
      <c r="I44" s="219">
        <v>2847</v>
      </c>
      <c r="J44" s="217">
        <f t="shared" si="20"/>
        <v>58.980733374766935</v>
      </c>
      <c r="K44" s="219">
        <v>345</v>
      </c>
      <c r="L44" s="200">
        <f t="shared" si="21"/>
        <v>7.1472964574269726</v>
      </c>
      <c r="M44" s="117">
        <v>31821</v>
      </c>
      <c r="N44" s="220">
        <f t="shared" si="22"/>
        <v>86.828749181401449</v>
      </c>
      <c r="O44" s="218">
        <v>41.079915778888001</v>
      </c>
      <c r="P44" s="219">
        <v>7040</v>
      </c>
      <c r="Q44" s="217">
        <f t="shared" si="23"/>
        <v>22.123754753150436</v>
      </c>
      <c r="R44" s="202">
        <v>18370</v>
      </c>
      <c r="S44" s="217">
        <f t="shared" si="24"/>
        <v>57.729172559001917</v>
      </c>
      <c r="T44" s="221">
        <v>6411</v>
      </c>
      <c r="U44" s="222">
        <f t="shared" si="25"/>
        <v>20.147072687847647</v>
      </c>
      <c r="W44" s="205"/>
      <c r="X44" s="205"/>
    </row>
    <row r="45" spans="1:33" s="184" customFormat="1" ht="14.5">
      <c r="A45" s="153" t="s">
        <v>63</v>
      </c>
      <c r="B45" s="206">
        <f t="shared" si="16"/>
        <v>20405</v>
      </c>
      <c r="C45" s="207">
        <v>41.240431266846301</v>
      </c>
      <c r="D45" s="208">
        <f t="shared" si="17"/>
        <v>1694</v>
      </c>
      <c r="E45" s="207">
        <f t="shared" si="18"/>
        <v>8.3018867924528301</v>
      </c>
      <c r="F45" s="209">
        <v>35.114521841794598</v>
      </c>
      <c r="G45" s="210">
        <v>578</v>
      </c>
      <c r="H45" s="207">
        <f t="shared" si="19"/>
        <v>34.120425029515935</v>
      </c>
      <c r="I45" s="210">
        <v>1043</v>
      </c>
      <c r="J45" s="207">
        <f t="shared" si="20"/>
        <v>61.570247933884289</v>
      </c>
      <c r="K45" s="210">
        <v>73</v>
      </c>
      <c r="L45" s="211">
        <f t="shared" si="21"/>
        <v>4.3093270365997638</v>
      </c>
      <c r="M45" s="115">
        <v>18711</v>
      </c>
      <c r="N45" s="212">
        <f t="shared" si="22"/>
        <v>91.698113207547166</v>
      </c>
      <c r="O45" s="209">
        <v>41.795040350595897</v>
      </c>
      <c r="P45" s="210">
        <v>3325</v>
      </c>
      <c r="Q45" s="207">
        <f t="shared" si="23"/>
        <v>17.770295548073324</v>
      </c>
      <c r="R45" s="213">
        <v>11412</v>
      </c>
      <c r="S45" s="207">
        <f t="shared" si="24"/>
        <v>60.990860990860995</v>
      </c>
      <c r="T45" s="214">
        <v>3974</v>
      </c>
      <c r="U45" s="215">
        <f t="shared" si="25"/>
        <v>21.238843461065684</v>
      </c>
      <c r="W45" s="205"/>
      <c r="X45" s="205"/>
    </row>
    <row r="46" spans="1:33" s="184" customFormat="1" ht="14.5">
      <c r="A46" s="159" t="s">
        <v>64</v>
      </c>
      <c r="B46" s="216">
        <f t="shared" si="16"/>
        <v>6382</v>
      </c>
      <c r="C46" s="223">
        <v>39.924788467565001</v>
      </c>
      <c r="D46" s="117">
        <f t="shared" si="17"/>
        <v>744</v>
      </c>
      <c r="E46" s="216">
        <f t="shared" si="18"/>
        <v>11.65778752742087</v>
      </c>
      <c r="F46" s="224">
        <v>35.241935483871003</v>
      </c>
      <c r="G46" s="219">
        <v>253</v>
      </c>
      <c r="H46" s="216">
        <f t="shared" si="19"/>
        <v>34.005376344086017</v>
      </c>
      <c r="I46" s="219">
        <v>447</v>
      </c>
      <c r="J46" s="216">
        <f t="shared" si="20"/>
        <v>60.080645161290327</v>
      </c>
      <c r="K46" s="219">
        <v>44</v>
      </c>
      <c r="L46" s="255">
        <f t="shared" si="21"/>
        <v>5.913978494623656</v>
      </c>
      <c r="M46" s="117">
        <v>5638</v>
      </c>
      <c r="N46" s="216">
        <f t="shared" si="22"/>
        <v>88.342212472579135</v>
      </c>
      <c r="O46" s="224">
        <v>40.542745654487199</v>
      </c>
      <c r="P46" s="219">
        <v>1277</v>
      </c>
      <c r="Q46" s="216">
        <f t="shared" si="23"/>
        <v>22.649875842497337</v>
      </c>
      <c r="R46" s="219">
        <v>3385</v>
      </c>
      <c r="S46" s="216">
        <f t="shared" si="24"/>
        <v>60.039020929407592</v>
      </c>
      <c r="T46" s="219">
        <v>976</v>
      </c>
      <c r="U46" s="256">
        <f t="shared" si="25"/>
        <v>17.311103228095071</v>
      </c>
      <c r="W46" s="205"/>
      <c r="X46" s="205"/>
    </row>
    <row r="47" spans="1:33" s="184" customFormat="1" ht="14.5">
      <c r="A47" s="153" t="s">
        <v>65</v>
      </c>
      <c r="B47" s="206">
        <f t="shared" si="16"/>
        <v>19019</v>
      </c>
      <c r="C47" s="225">
        <v>39.299174509700897</v>
      </c>
      <c r="D47" s="115">
        <f t="shared" si="17"/>
        <v>2462</v>
      </c>
      <c r="E47" s="206">
        <f t="shared" si="18"/>
        <v>12.944949787055048</v>
      </c>
      <c r="F47" s="226">
        <v>35.657189277010502</v>
      </c>
      <c r="G47" s="210">
        <v>827</v>
      </c>
      <c r="H47" s="206">
        <f t="shared" si="19"/>
        <v>33.590576766856216</v>
      </c>
      <c r="I47" s="210">
        <v>1445</v>
      </c>
      <c r="J47" s="206">
        <f t="shared" si="20"/>
        <v>58.692120227457359</v>
      </c>
      <c r="K47" s="210">
        <v>190</v>
      </c>
      <c r="L47" s="257">
        <f t="shared" si="21"/>
        <v>7.7173030056864338</v>
      </c>
      <c r="M47" s="115">
        <v>16557</v>
      </c>
      <c r="N47" s="206">
        <f t="shared" si="22"/>
        <v>87.055050212944948</v>
      </c>
      <c r="O47" s="226">
        <v>39.840732016669698</v>
      </c>
      <c r="P47" s="210">
        <v>4081</v>
      </c>
      <c r="Q47" s="206">
        <f t="shared" si="23"/>
        <v>24.64818505767953</v>
      </c>
      <c r="R47" s="210">
        <v>9857</v>
      </c>
      <c r="S47" s="206">
        <f t="shared" si="24"/>
        <v>59.533731956272277</v>
      </c>
      <c r="T47" s="210">
        <v>2619</v>
      </c>
      <c r="U47" s="258">
        <f t="shared" si="25"/>
        <v>15.818082986048196</v>
      </c>
      <c r="W47" s="205"/>
      <c r="X47" s="205"/>
    </row>
    <row r="48" spans="1:33" s="184" customFormat="1" ht="14.5">
      <c r="A48" s="159" t="s">
        <v>66</v>
      </c>
      <c r="B48" s="216">
        <f t="shared" si="16"/>
        <v>59522</v>
      </c>
      <c r="C48" s="217">
        <v>39.9225496455091</v>
      </c>
      <c r="D48" s="197">
        <f t="shared" si="17"/>
        <v>5396</v>
      </c>
      <c r="E48" s="217">
        <f t="shared" si="18"/>
        <v>9.0655555928900231</v>
      </c>
      <c r="F48" s="218">
        <v>34.050963676797501</v>
      </c>
      <c r="G48" s="219">
        <v>2242</v>
      </c>
      <c r="H48" s="217">
        <f t="shared" si="19"/>
        <v>41.549295774647888</v>
      </c>
      <c r="I48" s="219">
        <v>2753</v>
      </c>
      <c r="J48" s="217">
        <f t="shared" si="20"/>
        <v>51.019273535952557</v>
      </c>
      <c r="K48" s="219">
        <v>401</v>
      </c>
      <c r="L48" s="200">
        <f t="shared" si="21"/>
        <v>7.4314306893995559</v>
      </c>
      <c r="M48" s="117">
        <v>54126</v>
      </c>
      <c r="N48" s="220">
        <f t="shared" si="22"/>
        <v>90.934444407109964</v>
      </c>
      <c r="O48" s="218">
        <v>40.507907475150702</v>
      </c>
      <c r="P48" s="219">
        <v>13692</v>
      </c>
      <c r="Q48" s="217">
        <f t="shared" si="23"/>
        <v>25.296530318146548</v>
      </c>
      <c r="R48" s="202">
        <v>30445</v>
      </c>
      <c r="S48" s="217">
        <f t="shared" si="24"/>
        <v>56.248383401692351</v>
      </c>
      <c r="T48" s="221">
        <v>9989</v>
      </c>
      <c r="U48" s="222">
        <f t="shared" si="25"/>
        <v>18.455086280161108</v>
      </c>
      <c r="W48" s="205"/>
      <c r="X48" s="205"/>
    </row>
    <row r="49" spans="1:33" s="184" customFormat="1" ht="14.5">
      <c r="A49" s="153" t="s">
        <v>67</v>
      </c>
      <c r="B49" s="206">
        <v>11947</v>
      </c>
      <c r="C49" s="225">
        <v>40.801958650707299</v>
      </c>
      <c r="D49" s="115" t="s">
        <v>104</v>
      </c>
      <c r="E49" s="225" t="s">
        <v>104</v>
      </c>
      <c r="F49" s="226" t="s">
        <v>104</v>
      </c>
      <c r="G49" s="210" t="s">
        <v>104</v>
      </c>
      <c r="H49" s="206" t="s">
        <v>104</v>
      </c>
      <c r="I49" s="210" t="s">
        <v>104</v>
      </c>
      <c r="J49" s="206" t="s">
        <v>104</v>
      </c>
      <c r="K49" s="210" t="s">
        <v>104</v>
      </c>
      <c r="L49" s="257" t="s">
        <v>104</v>
      </c>
      <c r="M49" s="115" t="s">
        <v>104</v>
      </c>
      <c r="N49" s="206" t="s">
        <v>104</v>
      </c>
      <c r="O49" s="226" t="s">
        <v>104</v>
      </c>
      <c r="P49" s="210" t="s">
        <v>104</v>
      </c>
      <c r="Q49" s="206" t="s">
        <v>104</v>
      </c>
      <c r="R49" s="210" t="s">
        <v>104</v>
      </c>
      <c r="S49" s="206" t="s">
        <v>104</v>
      </c>
      <c r="T49" s="210" t="s">
        <v>104</v>
      </c>
      <c r="U49" s="258" t="s">
        <v>104</v>
      </c>
      <c r="W49" s="205"/>
      <c r="X49" s="205"/>
    </row>
    <row r="50" spans="1:33" s="184" customFormat="1" ht="14.5">
      <c r="A50" s="159" t="s">
        <v>68</v>
      </c>
      <c r="B50" s="216">
        <f t="shared" ref="B50:B56" si="26">D50+M50</f>
        <v>69083</v>
      </c>
      <c r="C50" s="217">
        <v>40.124748490945699</v>
      </c>
      <c r="D50" s="197">
        <f t="shared" ref="D50:D56" si="27">G50+I50+K50</f>
        <v>5055</v>
      </c>
      <c r="E50" s="217">
        <f t="shared" ref="E50:E56" si="28">D50/$B50*100</f>
        <v>7.3172850049939928</v>
      </c>
      <c r="F50" s="218">
        <v>33.983184965380801</v>
      </c>
      <c r="G50" s="219">
        <v>2096</v>
      </c>
      <c r="H50" s="217">
        <f t="shared" ref="H50:H56" si="29">G50/$D50*100</f>
        <v>41.463897131552919</v>
      </c>
      <c r="I50" s="219">
        <v>2664</v>
      </c>
      <c r="J50" s="217">
        <f t="shared" ref="J50:J56" si="30">I50/$D50*100</f>
        <v>52.700296735905049</v>
      </c>
      <c r="K50" s="219">
        <v>295</v>
      </c>
      <c r="L50" s="200">
        <f t="shared" ref="L50:L56" si="31">K50/$D50*100</f>
        <v>5.8358061325420376</v>
      </c>
      <c r="M50" s="117">
        <v>64028</v>
      </c>
      <c r="N50" s="220">
        <f t="shared" ref="N50:N56" si="32">M50/$B50*100</f>
        <v>92.682714995006009</v>
      </c>
      <c r="O50" s="218">
        <v>40.609623914537302</v>
      </c>
      <c r="P50" s="219">
        <v>15494</v>
      </c>
      <c r="Q50" s="217">
        <f t="shared" ref="Q50:Q56" si="33">P50/$M50*100</f>
        <v>24.19878803023677</v>
      </c>
      <c r="R50" s="202">
        <v>37041</v>
      </c>
      <c r="S50" s="217">
        <f t="shared" ref="S50:S56" si="34">R50/$M50*100</f>
        <v>57.85125257699756</v>
      </c>
      <c r="T50" s="221">
        <v>11493</v>
      </c>
      <c r="U50" s="222">
        <f t="shared" ref="U50:U56" si="35">T50/$M50*100</f>
        <v>17.949959392765667</v>
      </c>
      <c r="W50" s="205"/>
      <c r="X50" s="205"/>
    </row>
    <row r="51" spans="1:33" s="184" customFormat="1" ht="14.5">
      <c r="A51" s="153" t="s">
        <v>69</v>
      </c>
      <c r="B51" s="206">
        <f t="shared" si="26"/>
        <v>143135</v>
      </c>
      <c r="C51" s="207">
        <v>39.2514060152997</v>
      </c>
      <c r="D51" s="208">
        <f t="shared" si="27"/>
        <v>10527</v>
      </c>
      <c r="E51" s="207">
        <f t="shared" si="28"/>
        <v>7.3545953121179304</v>
      </c>
      <c r="F51" s="209">
        <v>32.676831005984504</v>
      </c>
      <c r="G51" s="210">
        <v>4784</v>
      </c>
      <c r="H51" s="207">
        <f t="shared" si="29"/>
        <v>45.445046072005319</v>
      </c>
      <c r="I51" s="210">
        <v>5206</v>
      </c>
      <c r="J51" s="207">
        <f t="shared" si="30"/>
        <v>49.453785503942242</v>
      </c>
      <c r="K51" s="210">
        <v>537</v>
      </c>
      <c r="L51" s="211">
        <f t="shared" si="31"/>
        <v>5.1011684240524362</v>
      </c>
      <c r="M51" s="115">
        <v>132608</v>
      </c>
      <c r="N51" s="212">
        <f t="shared" si="32"/>
        <v>92.645404687882078</v>
      </c>
      <c r="O51" s="209">
        <v>39.773324384652902</v>
      </c>
      <c r="P51" s="210">
        <v>36326</v>
      </c>
      <c r="Q51" s="207">
        <f t="shared" si="33"/>
        <v>27.39352075289575</v>
      </c>
      <c r="R51" s="213">
        <v>74266</v>
      </c>
      <c r="S51" s="207">
        <f t="shared" si="34"/>
        <v>56.004162644787648</v>
      </c>
      <c r="T51" s="214">
        <v>22016</v>
      </c>
      <c r="U51" s="215">
        <f t="shared" si="35"/>
        <v>16.602316602316602</v>
      </c>
      <c r="W51" s="205"/>
      <c r="X51" s="205"/>
    </row>
    <row r="52" spans="1:33" s="184" customFormat="1" ht="14.5">
      <c r="A52" s="159" t="s">
        <v>70</v>
      </c>
      <c r="B52" s="216">
        <f t="shared" si="26"/>
        <v>37738</v>
      </c>
      <c r="C52" s="217">
        <v>40.505644178281997</v>
      </c>
      <c r="D52" s="197">
        <f t="shared" si="27"/>
        <v>2448</v>
      </c>
      <c r="E52" s="217">
        <f t="shared" si="28"/>
        <v>6.4868302506757107</v>
      </c>
      <c r="F52" s="218">
        <v>33.066176470588303</v>
      </c>
      <c r="G52" s="219">
        <v>1096</v>
      </c>
      <c r="H52" s="217">
        <f t="shared" si="29"/>
        <v>44.771241830065364</v>
      </c>
      <c r="I52" s="219">
        <v>1222</v>
      </c>
      <c r="J52" s="217">
        <f t="shared" si="30"/>
        <v>49.91830065359477</v>
      </c>
      <c r="K52" s="219">
        <v>130</v>
      </c>
      <c r="L52" s="200">
        <f t="shared" si="31"/>
        <v>5.3104575163398691</v>
      </c>
      <c r="M52" s="117">
        <v>35290</v>
      </c>
      <c r="N52" s="220">
        <f t="shared" si="32"/>
        <v>93.513169749324291</v>
      </c>
      <c r="O52" s="218">
        <v>41.021705865684602</v>
      </c>
      <c r="P52" s="219">
        <v>7825</v>
      </c>
      <c r="Q52" s="217">
        <f t="shared" si="33"/>
        <v>22.173420232360442</v>
      </c>
      <c r="R52" s="202">
        <v>21249</v>
      </c>
      <c r="S52" s="217">
        <f t="shared" si="34"/>
        <v>60.212524794559364</v>
      </c>
      <c r="T52" s="221">
        <v>6216</v>
      </c>
      <c r="U52" s="222">
        <f t="shared" si="35"/>
        <v>17.614054973080194</v>
      </c>
      <c r="W52" s="205"/>
      <c r="X52" s="205"/>
    </row>
    <row r="53" spans="1:33" s="184" customFormat="1" ht="14.5">
      <c r="A53" s="153" t="s">
        <v>71</v>
      </c>
      <c r="B53" s="206">
        <f t="shared" si="26"/>
        <v>7918</v>
      </c>
      <c r="C53" s="207">
        <v>39.014018691588802</v>
      </c>
      <c r="D53" s="208">
        <f t="shared" si="27"/>
        <v>557</v>
      </c>
      <c r="E53" s="207">
        <f t="shared" si="28"/>
        <v>7.0346046981560999</v>
      </c>
      <c r="F53" s="209">
        <v>33.183123877917403</v>
      </c>
      <c r="G53" s="210">
        <v>232</v>
      </c>
      <c r="H53" s="207">
        <f t="shared" si="29"/>
        <v>41.651705565529625</v>
      </c>
      <c r="I53" s="210">
        <v>301</v>
      </c>
      <c r="J53" s="207">
        <f t="shared" si="30"/>
        <v>54.039497307001795</v>
      </c>
      <c r="K53" s="210">
        <v>24</v>
      </c>
      <c r="L53" s="211">
        <f t="shared" si="31"/>
        <v>4.3087971274685817</v>
      </c>
      <c r="M53" s="115">
        <v>7361</v>
      </c>
      <c r="N53" s="212">
        <f t="shared" si="32"/>
        <v>92.965395301843898</v>
      </c>
      <c r="O53" s="209">
        <v>39.4552370601821</v>
      </c>
      <c r="P53" s="210">
        <v>2014</v>
      </c>
      <c r="Q53" s="207">
        <f t="shared" si="33"/>
        <v>27.360412987365844</v>
      </c>
      <c r="R53" s="213">
        <v>4193</v>
      </c>
      <c r="S53" s="207">
        <f t="shared" si="34"/>
        <v>56.962369243309332</v>
      </c>
      <c r="T53" s="214">
        <v>1154</v>
      </c>
      <c r="U53" s="215">
        <f t="shared" si="35"/>
        <v>15.67721776932482</v>
      </c>
      <c r="W53" s="205"/>
      <c r="X53" s="205"/>
    </row>
    <row r="54" spans="1:33" s="184" customFormat="1" ht="14.5">
      <c r="A54" s="159" t="s">
        <v>72</v>
      </c>
      <c r="B54" s="216">
        <f t="shared" si="26"/>
        <v>30651</v>
      </c>
      <c r="C54" s="217">
        <v>41.439137385403498</v>
      </c>
      <c r="D54" s="197">
        <f t="shared" si="27"/>
        <v>2522</v>
      </c>
      <c r="E54" s="217">
        <f t="shared" si="28"/>
        <v>8.2281165377964829</v>
      </c>
      <c r="F54" s="218">
        <v>34.742664551942902</v>
      </c>
      <c r="G54" s="219">
        <v>828</v>
      </c>
      <c r="H54" s="217">
        <f t="shared" si="29"/>
        <v>32.831086439333859</v>
      </c>
      <c r="I54" s="219">
        <v>1591</v>
      </c>
      <c r="J54" s="217">
        <f t="shared" si="30"/>
        <v>63.084853291038854</v>
      </c>
      <c r="K54" s="219">
        <v>103</v>
      </c>
      <c r="L54" s="200">
        <f t="shared" si="31"/>
        <v>4.0840602696272796</v>
      </c>
      <c r="M54" s="117">
        <v>28129</v>
      </c>
      <c r="N54" s="220">
        <f t="shared" si="32"/>
        <v>91.771883462203519</v>
      </c>
      <c r="O54" s="218">
        <v>42.039532155426798</v>
      </c>
      <c r="P54" s="219">
        <v>4864</v>
      </c>
      <c r="Q54" s="217">
        <f t="shared" si="33"/>
        <v>17.291762949269437</v>
      </c>
      <c r="R54" s="202">
        <v>17281</v>
      </c>
      <c r="S54" s="217">
        <f t="shared" si="34"/>
        <v>61.434818159195139</v>
      </c>
      <c r="T54" s="221">
        <v>5984</v>
      </c>
      <c r="U54" s="222">
        <f t="shared" si="35"/>
        <v>21.273418891535425</v>
      </c>
      <c r="W54" s="205"/>
      <c r="X54" s="205"/>
    </row>
    <row r="55" spans="1:33" s="184" customFormat="1" ht="14.5">
      <c r="A55" s="153" t="s">
        <v>73</v>
      </c>
      <c r="B55" s="206">
        <f t="shared" si="26"/>
        <v>16277</v>
      </c>
      <c r="C55" s="207">
        <v>41.392455612213602</v>
      </c>
      <c r="D55" s="208">
        <f t="shared" si="27"/>
        <v>1025</v>
      </c>
      <c r="E55" s="207">
        <f t="shared" si="28"/>
        <v>6.2972292191435768</v>
      </c>
      <c r="F55" s="209">
        <v>32.843902439024397</v>
      </c>
      <c r="G55" s="210">
        <v>466</v>
      </c>
      <c r="H55" s="207">
        <f t="shared" si="29"/>
        <v>45.463414634146346</v>
      </c>
      <c r="I55" s="210">
        <v>509</v>
      </c>
      <c r="J55" s="207">
        <f t="shared" si="30"/>
        <v>49.658536585365852</v>
      </c>
      <c r="K55" s="210">
        <v>50</v>
      </c>
      <c r="L55" s="211">
        <f t="shared" si="31"/>
        <v>4.8780487804878048</v>
      </c>
      <c r="M55" s="115">
        <v>15252</v>
      </c>
      <c r="N55" s="212">
        <f t="shared" si="32"/>
        <v>93.702770780856426</v>
      </c>
      <c r="O55" s="209">
        <v>41.966955153422397</v>
      </c>
      <c r="P55" s="210">
        <v>3231</v>
      </c>
      <c r="Q55" s="207">
        <f t="shared" si="33"/>
        <v>21.184107002360346</v>
      </c>
      <c r="R55" s="213">
        <v>8245</v>
      </c>
      <c r="S55" s="207">
        <f t="shared" si="34"/>
        <v>54.058484133228426</v>
      </c>
      <c r="T55" s="214">
        <v>3776</v>
      </c>
      <c r="U55" s="215">
        <f t="shared" si="35"/>
        <v>24.757408864411225</v>
      </c>
      <c r="W55" s="205"/>
      <c r="X55" s="205"/>
    </row>
    <row r="56" spans="1:33" s="184" customFormat="1" ht="14.5">
      <c r="A56" s="159" t="s">
        <v>74</v>
      </c>
      <c r="B56" s="216">
        <f t="shared" si="26"/>
        <v>24828</v>
      </c>
      <c r="C56" s="217">
        <v>40.829104237151697</v>
      </c>
      <c r="D56" s="197">
        <f t="shared" si="27"/>
        <v>2600</v>
      </c>
      <c r="E56" s="217">
        <f t="shared" si="28"/>
        <v>10.472047688094086</v>
      </c>
      <c r="F56" s="218">
        <v>35.281538461538503</v>
      </c>
      <c r="G56" s="219">
        <v>956</v>
      </c>
      <c r="H56" s="217">
        <f t="shared" si="29"/>
        <v>36.769230769230774</v>
      </c>
      <c r="I56" s="219">
        <v>1451</v>
      </c>
      <c r="J56" s="217">
        <f t="shared" si="30"/>
        <v>55.807692307692299</v>
      </c>
      <c r="K56" s="219">
        <v>193</v>
      </c>
      <c r="L56" s="200">
        <f t="shared" si="31"/>
        <v>7.4230769230769225</v>
      </c>
      <c r="M56" s="117">
        <v>22228</v>
      </c>
      <c r="N56" s="220">
        <f t="shared" si="32"/>
        <v>89.527952311905906</v>
      </c>
      <c r="O56" s="218">
        <v>41.478000719812798</v>
      </c>
      <c r="P56" s="219">
        <v>4868</v>
      </c>
      <c r="Q56" s="217">
        <f t="shared" si="33"/>
        <v>21.900305920460681</v>
      </c>
      <c r="R56" s="202">
        <v>13000</v>
      </c>
      <c r="S56" s="217">
        <f t="shared" si="34"/>
        <v>58.484793953572066</v>
      </c>
      <c r="T56" s="221">
        <v>4360</v>
      </c>
      <c r="U56" s="222">
        <f t="shared" si="35"/>
        <v>19.61490012596725</v>
      </c>
      <c r="W56" s="205"/>
      <c r="X56" s="205"/>
    </row>
    <row r="57" spans="1:33" s="184" customFormat="1" ht="14.5">
      <c r="A57" s="162" t="s">
        <v>75</v>
      </c>
      <c r="B57" s="206">
        <v>15829</v>
      </c>
      <c r="C57" s="227">
        <v>41.484300966580101</v>
      </c>
      <c r="D57" s="115" t="s">
        <v>104</v>
      </c>
      <c r="E57" s="225" t="s">
        <v>104</v>
      </c>
      <c r="F57" s="226" t="s">
        <v>104</v>
      </c>
      <c r="G57" s="210" t="s">
        <v>104</v>
      </c>
      <c r="H57" s="206" t="s">
        <v>104</v>
      </c>
      <c r="I57" s="210" t="s">
        <v>104</v>
      </c>
      <c r="J57" s="206" t="s">
        <v>104</v>
      </c>
      <c r="K57" s="210" t="s">
        <v>104</v>
      </c>
      <c r="L57" s="257" t="s">
        <v>104</v>
      </c>
      <c r="M57" s="119" t="s">
        <v>104</v>
      </c>
      <c r="N57" s="206" t="s">
        <v>104</v>
      </c>
      <c r="O57" s="226" t="s">
        <v>104</v>
      </c>
      <c r="P57" s="210" t="s">
        <v>104</v>
      </c>
      <c r="Q57" s="206" t="s">
        <v>104</v>
      </c>
      <c r="R57" s="210" t="s">
        <v>104</v>
      </c>
      <c r="S57" s="206" t="s">
        <v>104</v>
      </c>
      <c r="T57" s="210" t="s">
        <v>104</v>
      </c>
      <c r="U57" s="258" t="s">
        <v>104</v>
      </c>
      <c r="W57" s="205"/>
      <c r="X57" s="205"/>
    </row>
    <row r="58" spans="1:33" s="184" customFormat="1" ht="14.5">
      <c r="A58" s="163" t="s">
        <v>76</v>
      </c>
      <c r="B58" s="164">
        <f>D58+M58</f>
        <v>593980</v>
      </c>
      <c r="C58" s="228">
        <v>39.499072359339003</v>
      </c>
      <c r="D58" s="229">
        <f>G58+I58+K58</f>
        <v>42586</v>
      </c>
      <c r="E58" s="230">
        <f>D58/$B58*100</f>
        <v>7.1696016700899019</v>
      </c>
      <c r="F58" s="231">
        <v>33.011106936551698</v>
      </c>
      <c r="G58" s="232">
        <v>19164</v>
      </c>
      <c r="H58" s="230">
        <f>G58/$D58*100</f>
        <v>45.000704456863758</v>
      </c>
      <c r="I58" s="232">
        <v>20980</v>
      </c>
      <c r="J58" s="230">
        <f>I58/$D58*100</f>
        <v>49.265016672145777</v>
      </c>
      <c r="K58" s="232">
        <v>2442</v>
      </c>
      <c r="L58" s="228">
        <f>K58/$D58*100</f>
        <v>5.7342788709904662</v>
      </c>
      <c r="M58" s="121">
        <v>551394</v>
      </c>
      <c r="N58" s="233">
        <f>M58/$B58*100</f>
        <v>92.830398329910096</v>
      </c>
      <c r="O58" s="231">
        <v>40.0001595954975</v>
      </c>
      <c r="P58" s="232">
        <v>145038</v>
      </c>
      <c r="Q58" s="230">
        <f>P58/$M58*100</f>
        <v>26.303877082449212</v>
      </c>
      <c r="R58" s="234">
        <v>313797</v>
      </c>
      <c r="S58" s="230">
        <f>R58/$M58*100</f>
        <v>56.909759627417053</v>
      </c>
      <c r="T58" s="235">
        <v>92559</v>
      </c>
      <c r="U58" s="236">
        <f>T58/$M58*100</f>
        <v>16.786363290133735</v>
      </c>
      <c r="W58" s="205"/>
      <c r="X58" s="205"/>
    </row>
    <row r="59" spans="1:33" s="184" customFormat="1" ht="14.5">
      <c r="A59" s="169" t="s">
        <v>77</v>
      </c>
      <c r="B59" s="170">
        <f>D59+M59</f>
        <v>131757</v>
      </c>
      <c r="C59" s="237">
        <v>41.0565586648151</v>
      </c>
      <c r="D59" s="238">
        <f>G59+I59+K59</f>
        <v>12092</v>
      </c>
      <c r="E59" s="239">
        <f>D59/$B59*100</f>
        <v>9.1775010056391686</v>
      </c>
      <c r="F59" s="240">
        <v>34.782335428382403</v>
      </c>
      <c r="G59" s="241">
        <v>4315</v>
      </c>
      <c r="H59" s="239">
        <f>G59/$D59*100</f>
        <v>35.68475024809792</v>
      </c>
      <c r="I59" s="241">
        <v>7138</v>
      </c>
      <c r="J59" s="239">
        <f>I59/$D59*100</f>
        <v>59.030764141581216</v>
      </c>
      <c r="K59" s="241">
        <v>639</v>
      </c>
      <c r="L59" s="237">
        <f>K59/$D59*100</f>
        <v>5.2844856103208739</v>
      </c>
      <c r="M59" s="123">
        <v>119665</v>
      </c>
      <c r="N59" s="242">
        <f>M59/$B59*100</f>
        <v>90.822498994360828</v>
      </c>
      <c r="O59" s="240">
        <v>41.690561149875997</v>
      </c>
      <c r="P59" s="241">
        <v>23580</v>
      </c>
      <c r="Q59" s="239">
        <f>P59/$M59*100</f>
        <v>19.70500981907826</v>
      </c>
      <c r="R59" s="243">
        <v>69840</v>
      </c>
      <c r="S59" s="239">
        <f>R59/$M59*100</f>
        <v>58.362929845819579</v>
      </c>
      <c r="T59" s="244">
        <v>26245</v>
      </c>
      <c r="U59" s="245">
        <f>T59/$M59*100</f>
        <v>21.932060335102161</v>
      </c>
      <c r="W59" s="205"/>
      <c r="X59" s="205"/>
    </row>
    <row r="60" spans="1:33" s="184" customFormat="1" ht="14.5">
      <c r="A60" s="175" t="s">
        <v>78</v>
      </c>
      <c r="B60" s="176">
        <f>D60+M60</f>
        <v>725737</v>
      </c>
      <c r="C60" s="246">
        <v>39.781832812714399</v>
      </c>
      <c r="D60" s="247">
        <f>G60+I60+K60</f>
        <v>54678</v>
      </c>
      <c r="E60" s="248">
        <f>D60/$B60*100</f>
        <v>7.5341342662700121</v>
      </c>
      <c r="F60" s="249">
        <v>33.402812831486301</v>
      </c>
      <c r="G60" s="250">
        <v>23479</v>
      </c>
      <c r="H60" s="248">
        <f>G60/$D60*100</f>
        <v>42.940487947620618</v>
      </c>
      <c r="I60" s="250">
        <v>28118</v>
      </c>
      <c r="J60" s="248">
        <f>I60/$D60*100</f>
        <v>51.42470463440506</v>
      </c>
      <c r="K60" s="250">
        <v>3081</v>
      </c>
      <c r="L60" s="246">
        <f>K60/$D60*100</f>
        <v>5.6348074179743222</v>
      </c>
      <c r="M60" s="125">
        <v>671059</v>
      </c>
      <c r="N60" s="251">
        <f>M60/$B60*100</f>
        <v>92.465865733729984</v>
      </c>
      <c r="O60" s="249">
        <v>40.301596431908699</v>
      </c>
      <c r="P60" s="250">
        <v>168618</v>
      </c>
      <c r="Q60" s="248">
        <f>P60/$M60*100</f>
        <v>25.127149773715875</v>
      </c>
      <c r="R60" s="252">
        <v>383637</v>
      </c>
      <c r="S60" s="248">
        <f>R60/$M60*100</f>
        <v>57.168892750115866</v>
      </c>
      <c r="T60" s="253">
        <v>118804</v>
      </c>
      <c r="U60" s="254">
        <f>T60/$M60*100</f>
        <v>17.703957476168267</v>
      </c>
      <c r="W60" s="205"/>
      <c r="X60" s="205"/>
    </row>
    <row r="61" spans="1:33" s="184" customFormat="1" ht="14.5">
      <c r="A61" s="983" t="s">
        <v>79</v>
      </c>
      <c r="B61" s="983"/>
      <c r="C61" s="983"/>
      <c r="D61" s="983"/>
      <c r="E61" s="983"/>
      <c r="F61" s="983"/>
      <c r="G61" s="983"/>
      <c r="H61" s="983"/>
      <c r="I61" s="983"/>
      <c r="J61" s="983"/>
      <c r="K61" s="983"/>
      <c r="L61" s="983"/>
      <c r="M61" s="983"/>
      <c r="N61" s="983"/>
      <c r="O61" s="983"/>
      <c r="P61" s="983"/>
      <c r="Q61" s="983"/>
      <c r="R61" s="983"/>
      <c r="S61" s="983"/>
      <c r="T61" s="983"/>
      <c r="U61" s="983"/>
    </row>
    <row r="62" spans="1:33" s="184" customFormat="1" ht="14.5">
      <c r="A62" s="973" t="s">
        <v>102</v>
      </c>
      <c r="B62" s="973"/>
      <c r="C62" s="973"/>
      <c r="D62" s="973"/>
      <c r="E62" s="973"/>
      <c r="F62" s="973"/>
      <c r="G62" s="973"/>
      <c r="H62" s="973"/>
      <c r="I62" s="973"/>
      <c r="J62" s="973"/>
      <c r="K62" s="973"/>
      <c r="L62" s="973"/>
      <c r="M62" s="973"/>
      <c r="N62" s="973"/>
      <c r="O62" s="973"/>
      <c r="P62" s="973"/>
      <c r="Q62" s="973"/>
      <c r="R62" s="973"/>
      <c r="S62" s="973"/>
      <c r="T62" s="973"/>
      <c r="U62" s="973"/>
    </row>
    <row r="63" spans="1:33" s="184" customFormat="1" ht="14.5">
      <c r="A63" s="973" t="s">
        <v>82</v>
      </c>
      <c r="B63" s="973"/>
      <c r="C63" s="973"/>
      <c r="D63" s="973"/>
      <c r="E63" s="973"/>
      <c r="F63" s="973"/>
      <c r="G63" s="973"/>
      <c r="H63" s="973"/>
      <c r="I63" s="973"/>
      <c r="J63" s="973"/>
      <c r="K63" s="973"/>
      <c r="L63" s="973"/>
      <c r="M63" s="973"/>
      <c r="N63" s="973"/>
      <c r="O63" s="973"/>
      <c r="P63" s="973"/>
      <c r="Q63" s="973"/>
      <c r="R63" s="973"/>
      <c r="S63" s="973"/>
      <c r="T63" s="973"/>
      <c r="U63" s="973"/>
    </row>
    <row r="64" spans="1:33" ht="15" customHeight="1">
      <c r="A64" s="108"/>
      <c r="B64" s="106"/>
      <c r="C64" s="183"/>
      <c r="D64" s="106"/>
      <c r="E64" s="106"/>
      <c r="F64" s="183"/>
      <c r="G64" s="106"/>
      <c r="H64" s="106"/>
      <c r="I64" s="106"/>
      <c r="J64" s="106"/>
      <c r="K64" s="106"/>
      <c r="L64" s="106"/>
      <c r="M64" s="106"/>
      <c r="N64" s="106"/>
      <c r="O64" s="106"/>
      <c r="P64" s="106"/>
      <c r="Q64" s="106"/>
      <c r="R64" s="106"/>
      <c r="S64" s="140"/>
      <c r="T64" s="106"/>
      <c r="U64" s="183"/>
      <c r="V64" s="106"/>
      <c r="W64" s="106"/>
      <c r="X64" s="106"/>
      <c r="Y64" s="106"/>
      <c r="Z64" s="106"/>
      <c r="AA64" s="106"/>
      <c r="AB64" s="106"/>
      <c r="AC64" s="106"/>
      <c r="AD64" s="106"/>
      <c r="AE64" s="106"/>
      <c r="AF64" s="106"/>
      <c r="AG64" s="106"/>
    </row>
    <row r="65" spans="1:24" s="184" customFormat="1" ht="23.5">
      <c r="A65" s="974">
        <v>2023</v>
      </c>
      <c r="B65" s="974"/>
      <c r="C65" s="974"/>
      <c r="D65" s="974"/>
      <c r="E65" s="974"/>
      <c r="F65" s="974"/>
      <c r="G65" s="974"/>
      <c r="H65" s="974"/>
      <c r="I65" s="974"/>
      <c r="J65" s="974"/>
      <c r="K65" s="974"/>
      <c r="L65" s="974"/>
      <c r="M65" s="974"/>
      <c r="N65" s="974"/>
      <c r="O65" s="974"/>
      <c r="P65" s="974"/>
      <c r="Q65" s="974"/>
      <c r="R65" s="974"/>
      <c r="S65" s="974"/>
      <c r="T65" s="974"/>
      <c r="U65" s="974"/>
    </row>
    <row r="66" spans="1:24" s="184" customFormat="1" ht="14.5">
      <c r="A66" s="109"/>
      <c r="B66" s="109"/>
      <c r="C66" s="185"/>
      <c r="D66" s="109"/>
      <c r="E66" s="109"/>
      <c r="F66" s="185"/>
      <c r="G66" s="109"/>
      <c r="H66" s="109"/>
      <c r="I66" s="109"/>
      <c r="J66" s="109"/>
      <c r="K66" s="109"/>
      <c r="L66" s="109"/>
      <c r="M66" s="109"/>
      <c r="N66" s="109"/>
      <c r="O66" s="109"/>
      <c r="P66" s="109"/>
      <c r="Q66" s="109"/>
      <c r="R66" s="109"/>
      <c r="S66" s="142"/>
      <c r="T66" s="109"/>
      <c r="U66" s="185"/>
    </row>
    <row r="67" spans="1:24" s="184" customFormat="1" ht="16.5">
      <c r="A67" s="988" t="s">
        <v>119</v>
      </c>
      <c r="B67" s="988"/>
      <c r="C67" s="988"/>
      <c r="D67" s="988"/>
      <c r="E67" s="988"/>
      <c r="F67" s="988"/>
      <c r="G67" s="988"/>
      <c r="H67" s="988"/>
      <c r="I67" s="988"/>
      <c r="J67" s="988"/>
      <c r="K67" s="988"/>
      <c r="L67" s="988"/>
      <c r="M67" s="988"/>
      <c r="N67" s="988"/>
      <c r="O67" s="988"/>
      <c r="P67" s="988"/>
      <c r="Q67" s="988"/>
      <c r="R67" s="988"/>
      <c r="S67" s="988"/>
      <c r="T67" s="988"/>
      <c r="U67" s="988"/>
    </row>
    <row r="68" spans="1:24" s="184" customFormat="1" ht="15" customHeight="1">
      <c r="A68" s="958" t="s">
        <v>57</v>
      </c>
      <c r="B68" s="977" t="s">
        <v>58</v>
      </c>
      <c r="C68" s="977"/>
      <c r="D68" s="978" t="s">
        <v>96</v>
      </c>
      <c r="E68" s="978"/>
      <c r="F68" s="978"/>
      <c r="G68" s="978"/>
      <c r="H68" s="978"/>
      <c r="I68" s="978"/>
      <c r="J68" s="978"/>
      <c r="K68" s="978"/>
      <c r="L68" s="978"/>
      <c r="M68" s="978"/>
      <c r="N68" s="978"/>
      <c r="O68" s="978"/>
      <c r="P68" s="978"/>
      <c r="Q68" s="978"/>
      <c r="R68" s="978"/>
      <c r="S68" s="978"/>
      <c r="T68" s="978"/>
      <c r="U68" s="978"/>
    </row>
    <row r="69" spans="1:24" s="184" customFormat="1" ht="15" customHeight="1">
      <c r="A69" s="958"/>
      <c r="B69" s="977"/>
      <c r="C69" s="977"/>
      <c r="D69" s="977" t="s">
        <v>97</v>
      </c>
      <c r="E69" s="977"/>
      <c r="F69" s="977"/>
      <c r="G69" s="977"/>
      <c r="H69" s="977"/>
      <c r="I69" s="977"/>
      <c r="J69" s="977"/>
      <c r="K69" s="977"/>
      <c r="L69" s="977"/>
      <c r="M69" s="978" t="s">
        <v>98</v>
      </c>
      <c r="N69" s="978"/>
      <c r="O69" s="978"/>
      <c r="P69" s="978"/>
      <c r="Q69" s="978"/>
      <c r="R69" s="978"/>
      <c r="S69" s="978"/>
      <c r="T69" s="978"/>
      <c r="U69" s="978"/>
    </row>
    <row r="70" spans="1:24" s="184" customFormat="1" ht="15.75" customHeight="1">
      <c r="A70" s="958"/>
      <c r="B70" s="977"/>
      <c r="C70" s="977"/>
      <c r="D70" s="979" t="s">
        <v>59</v>
      </c>
      <c r="E70" s="980" t="s">
        <v>99</v>
      </c>
      <c r="F70" s="981" t="s">
        <v>112</v>
      </c>
      <c r="G70" s="977" t="s">
        <v>96</v>
      </c>
      <c r="H70" s="977"/>
      <c r="I70" s="977"/>
      <c r="J70" s="977"/>
      <c r="K70" s="977"/>
      <c r="L70" s="977"/>
      <c r="M70" s="979" t="s">
        <v>59</v>
      </c>
      <c r="N70" s="980" t="s">
        <v>99</v>
      </c>
      <c r="O70" s="981" t="s">
        <v>112</v>
      </c>
      <c r="P70" s="978" t="s">
        <v>113</v>
      </c>
      <c r="Q70" s="978"/>
      <c r="R70" s="978"/>
      <c r="S70" s="978"/>
      <c r="T70" s="978"/>
      <c r="U70" s="978"/>
    </row>
    <row r="71" spans="1:24" s="184" customFormat="1" ht="15" customHeight="1">
      <c r="A71" s="958"/>
      <c r="B71" s="977"/>
      <c r="C71" s="977"/>
      <c r="D71" s="979"/>
      <c r="E71" s="980"/>
      <c r="F71" s="981"/>
      <c r="G71" s="977" t="s">
        <v>114</v>
      </c>
      <c r="H71" s="977"/>
      <c r="I71" s="977" t="s">
        <v>115</v>
      </c>
      <c r="J71" s="977"/>
      <c r="K71" s="977" t="s">
        <v>116</v>
      </c>
      <c r="L71" s="977"/>
      <c r="M71" s="979"/>
      <c r="N71" s="980"/>
      <c r="O71" s="981"/>
      <c r="P71" s="977" t="s">
        <v>114</v>
      </c>
      <c r="Q71" s="977"/>
      <c r="R71" s="977" t="s">
        <v>115</v>
      </c>
      <c r="S71" s="977"/>
      <c r="T71" s="978" t="s">
        <v>116</v>
      </c>
      <c r="U71" s="978"/>
    </row>
    <row r="72" spans="1:24" s="184" customFormat="1" ht="45.75" customHeight="1">
      <c r="A72" s="958"/>
      <c r="B72" s="188" t="s">
        <v>59</v>
      </c>
      <c r="C72" s="189" t="s">
        <v>117</v>
      </c>
      <c r="D72" s="979"/>
      <c r="E72" s="980"/>
      <c r="F72" s="981"/>
      <c r="G72" s="186" t="s">
        <v>59</v>
      </c>
      <c r="H72" s="190" t="s">
        <v>99</v>
      </c>
      <c r="I72" s="186" t="s">
        <v>59</v>
      </c>
      <c r="J72" s="190" t="s">
        <v>99</v>
      </c>
      <c r="K72" s="186" t="s">
        <v>59</v>
      </c>
      <c r="L72" s="190" t="s">
        <v>99</v>
      </c>
      <c r="M72" s="979"/>
      <c r="N72" s="980"/>
      <c r="O72" s="981"/>
      <c r="P72" s="191" t="s">
        <v>59</v>
      </c>
      <c r="Q72" s="190" t="s">
        <v>99</v>
      </c>
      <c r="R72" s="192" t="s">
        <v>59</v>
      </c>
      <c r="S72" s="193" t="s">
        <v>99</v>
      </c>
      <c r="T72" s="192" t="s">
        <v>59</v>
      </c>
      <c r="U72" s="194" t="s">
        <v>99</v>
      </c>
    </row>
    <row r="73" spans="1:24" s="184" customFormat="1" ht="14.5">
      <c r="A73" s="147" t="s">
        <v>60</v>
      </c>
      <c r="B73" s="148">
        <v>107779</v>
      </c>
      <c r="C73" s="196">
        <v>39.258055836480203</v>
      </c>
      <c r="D73" s="197">
        <f t="shared" ref="D73:D79" si="36">G73+I73+K73</f>
        <v>6908</v>
      </c>
      <c r="E73" s="196">
        <f t="shared" ref="E73:E79" si="37">D73/$B73*100</f>
        <v>6.4094118520305443</v>
      </c>
      <c r="F73" s="198">
        <v>30.984800231615498</v>
      </c>
      <c r="G73" s="199">
        <v>3714</v>
      </c>
      <c r="H73" s="196">
        <f t="shared" ref="H73:H79" si="38">G73/$D73*100</f>
        <v>53.763752171395481</v>
      </c>
      <c r="I73" s="199">
        <v>2872</v>
      </c>
      <c r="J73" s="196">
        <f t="shared" ref="J73:J79" si="39">I73/$D73*100</f>
        <v>41.574985524030112</v>
      </c>
      <c r="K73" s="199">
        <v>322</v>
      </c>
      <c r="L73" s="200">
        <f t="shared" ref="L73:L79" si="40">K73/$D73*100</f>
        <v>4.6612623045744064</v>
      </c>
      <c r="M73" s="113">
        <f t="shared" ref="M73:M79" si="41">P73+R73+T73</f>
        <v>100871</v>
      </c>
      <c r="N73" s="201">
        <f t="shared" ref="N73:N79" si="42">M73/$B73*100</f>
        <v>93.590588147969456</v>
      </c>
      <c r="O73" s="198">
        <v>39.824637408174397</v>
      </c>
      <c r="P73" s="199">
        <v>28542</v>
      </c>
      <c r="Q73" s="196">
        <f t="shared" ref="Q73:Q79" si="43">P73/$M73*100</f>
        <v>28.295545796115828</v>
      </c>
      <c r="R73" s="202">
        <v>54958</v>
      </c>
      <c r="S73" s="196">
        <f t="shared" ref="S73:S79" si="44">R73/$M73*100</f>
        <v>54.483449157835253</v>
      </c>
      <c r="T73" s="203">
        <v>17371</v>
      </c>
      <c r="U73" s="204">
        <f t="shared" ref="U73:U79" si="45">T73/$M73*100</f>
        <v>17.221005046048916</v>
      </c>
      <c r="W73" s="205"/>
      <c r="X73" s="205"/>
    </row>
    <row r="74" spans="1:24" s="184" customFormat="1" ht="14.5">
      <c r="A74" s="153" t="s">
        <v>61</v>
      </c>
      <c r="B74" s="154">
        <v>109193</v>
      </c>
      <c r="C74" s="207">
        <v>38.510334911578099</v>
      </c>
      <c r="D74" s="208">
        <f t="shared" si="36"/>
        <v>5104</v>
      </c>
      <c r="E74" s="207">
        <f t="shared" si="37"/>
        <v>4.674292308114989</v>
      </c>
      <c r="F74" s="209">
        <v>31.114224137931</v>
      </c>
      <c r="G74" s="210">
        <v>2723</v>
      </c>
      <c r="H74" s="207">
        <f t="shared" si="38"/>
        <v>53.350313479623821</v>
      </c>
      <c r="I74" s="210">
        <v>2143</v>
      </c>
      <c r="J74" s="207">
        <f t="shared" si="39"/>
        <v>41.986677115987462</v>
      </c>
      <c r="K74" s="210">
        <v>238</v>
      </c>
      <c r="L74" s="211">
        <f t="shared" si="40"/>
        <v>4.6630094043887151</v>
      </c>
      <c r="M74" s="115">
        <f t="shared" si="41"/>
        <v>104089</v>
      </c>
      <c r="N74" s="212">
        <f t="shared" si="42"/>
        <v>95.325707691885015</v>
      </c>
      <c r="O74" s="209">
        <v>38.873002910970499</v>
      </c>
      <c r="P74" s="210">
        <v>29920</v>
      </c>
      <c r="Q74" s="207">
        <f t="shared" si="43"/>
        <v>28.744631997617425</v>
      </c>
      <c r="R74" s="213">
        <v>59595</v>
      </c>
      <c r="S74" s="207">
        <f t="shared" si="44"/>
        <v>57.253888499265045</v>
      </c>
      <c r="T74" s="214">
        <v>14574</v>
      </c>
      <c r="U74" s="215">
        <f t="shared" si="45"/>
        <v>14.001479503117526</v>
      </c>
      <c r="W74" s="205"/>
      <c r="X74" s="205"/>
    </row>
    <row r="75" spans="1:24" s="184" customFormat="1" ht="14.5">
      <c r="A75" s="159" t="s">
        <v>62</v>
      </c>
      <c r="B75" s="160">
        <v>36204</v>
      </c>
      <c r="C75" s="217">
        <v>40.349602253894403</v>
      </c>
      <c r="D75" s="197">
        <f t="shared" si="36"/>
        <v>4713</v>
      </c>
      <c r="E75" s="217">
        <f t="shared" si="37"/>
        <v>13.017898574743123</v>
      </c>
      <c r="F75" s="218">
        <v>35.614682792276902</v>
      </c>
      <c r="G75" s="219">
        <v>1553</v>
      </c>
      <c r="H75" s="217">
        <f t="shared" si="38"/>
        <v>32.951410990876298</v>
      </c>
      <c r="I75" s="219">
        <v>2849</v>
      </c>
      <c r="J75" s="217">
        <f t="shared" si="39"/>
        <v>60.449819647782732</v>
      </c>
      <c r="K75" s="219">
        <v>311</v>
      </c>
      <c r="L75" s="200">
        <f t="shared" si="40"/>
        <v>6.5987693613409713</v>
      </c>
      <c r="M75" s="117">
        <f t="shared" si="41"/>
        <v>31491</v>
      </c>
      <c r="N75" s="220">
        <f t="shared" si="42"/>
        <v>86.982101425256872</v>
      </c>
      <c r="O75" s="218">
        <v>41.058238861897003</v>
      </c>
      <c r="P75" s="219">
        <v>6771</v>
      </c>
      <c r="Q75" s="217">
        <f t="shared" si="43"/>
        <v>21.501381347051538</v>
      </c>
      <c r="R75" s="202">
        <v>18427</v>
      </c>
      <c r="S75" s="217">
        <f t="shared" si="44"/>
        <v>58.515131307357663</v>
      </c>
      <c r="T75" s="221">
        <v>6293</v>
      </c>
      <c r="U75" s="222">
        <f t="shared" si="45"/>
        <v>19.983487345590802</v>
      </c>
      <c r="W75" s="205"/>
      <c r="X75" s="205"/>
    </row>
    <row r="76" spans="1:24" s="184" customFormat="1" ht="14.5">
      <c r="A76" s="153" t="s">
        <v>63</v>
      </c>
      <c r="B76" s="154">
        <v>20150</v>
      </c>
      <c r="C76" s="207">
        <v>41.3134491315136</v>
      </c>
      <c r="D76" s="208">
        <f t="shared" si="36"/>
        <v>1660</v>
      </c>
      <c r="E76" s="207">
        <f t="shared" si="37"/>
        <v>8.2382133995037208</v>
      </c>
      <c r="F76" s="209">
        <v>34.903614457831303</v>
      </c>
      <c r="G76" s="210">
        <v>557</v>
      </c>
      <c r="H76" s="207">
        <f t="shared" si="38"/>
        <v>33.554216867469876</v>
      </c>
      <c r="I76" s="210">
        <v>1034</v>
      </c>
      <c r="J76" s="207">
        <f t="shared" si="39"/>
        <v>62.289156626506028</v>
      </c>
      <c r="K76" s="210">
        <v>69</v>
      </c>
      <c r="L76" s="211">
        <f t="shared" si="40"/>
        <v>4.1566265060240966</v>
      </c>
      <c r="M76" s="115">
        <f t="shared" si="41"/>
        <v>18490</v>
      </c>
      <c r="N76" s="212">
        <f t="shared" si="42"/>
        <v>91.761786600496279</v>
      </c>
      <c r="O76" s="209">
        <v>41.8889129259057</v>
      </c>
      <c r="P76" s="210">
        <v>3180</v>
      </c>
      <c r="Q76" s="207">
        <f t="shared" si="43"/>
        <v>17.198485667928608</v>
      </c>
      <c r="R76" s="213">
        <v>11361</v>
      </c>
      <c r="S76" s="207">
        <f t="shared" si="44"/>
        <v>61.444023796646839</v>
      </c>
      <c r="T76" s="214">
        <v>3949</v>
      </c>
      <c r="U76" s="215">
        <f t="shared" si="45"/>
        <v>21.357490535424553</v>
      </c>
      <c r="W76" s="205"/>
      <c r="X76" s="205"/>
    </row>
    <row r="77" spans="1:24" s="184" customFormat="1" ht="14.5">
      <c r="A77" s="159" t="s">
        <v>64</v>
      </c>
      <c r="B77" s="160">
        <v>5932</v>
      </c>
      <c r="C77" s="223">
        <v>40.215610249494098</v>
      </c>
      <c r="D77" s="117">
        <f t="shared" si="36"/>
        <v>701</v>
      </c>
      <c r="E77" s="216">
        <f t="shared" si="37"/>
        <v>11.817262306136209</v>
      </c>
      <c r="F77" s="224">
        <v>35.253922967189702</v>
      </c>
      <c r="G77" s="219">
        <v>244</v>
      </c>
      <c r="H77" s="216">
        <f t="shared" si="38"/>
        <v>34.807417974322398</v>
      </c>
      <c r="I77" s="219">
        <v>411</v>
      </c>
      <c r="J77" s="216">
        <f t="shared" si="39"/>
        <v>58.63052781740371</v>
      </c>
      <c r="K77" s="219">
        <v>46</v>
      </c>
      <c r="L77" s="255">
        <f t="shared" si="40"/>
        <v>6.5620542082738949</v>
      </c>
      <c r="M77" s="117">
        <f t="shared" si="41"/>
        <v>5231</v>
      </c>
      <c r="N77" s="216">
        <f t="shared" si="42"/>
        <v>88.182737693863785</v>
      </c>
      <c r="O77" s="224">
        <v>40.880519977059798</v>
      </c>
      <c r="P77" s="219">
        <v>1142</v>
      </c>
      <c r="Q77" s="216">
        <f t="shared" si="43"/>
        <v>21.83138979162684</v>
      </c>
      <c r="R77" s="219">
        <v>3155</v>
      </c>
      <c r="S77" s="216">
        <f t="shared" si="44"/>
        <v>60.313515580194988</v>
      </c>
      <c r="T77" s="219">
        <v>934</v>
      </c>
      <c r="U77" s="256">
        <f t="shared" si="45"/>
        <v>17.855094628178168</v>
      </c>
      <c r="W77" s="205"/>
      <c r="X77" s="205"/>
    </row>
    <row r="78" spans="1:24" s="184" customFormat="1" ht="14.5">
      <c r="A78" s="153" t="s">
        <v>65</v>
      </c>
      <c r="B78" s="154">
        <v>18200</v>
      </c>
      <c r="C78" s="225">
        <v>38.9793406593406</v>
      </c>
      <c r="D78" s="115">
        <f t="shared" si="36"/>
        <v>2306</v>
      </c>
      <c r="E78" s="206">
        <f t="shared" si="37"/>
        <v>12.67032967032967</v>
      </c>
      <c r="F78" s="226">
        <v>35.327406764960998</v>
      </c>
      <c r="G78" s="210">
        <v>784</v>
      </c>
      <c r="H78" s="206">
        <f t="shared" si="38"/>
        <v>33.99826539462272</v>
      </c>
      <c r="I78" s="210">
        <v>1358</v>
      </c>
      <c r="J78" s="206">
        <f t="shared" si="39"/>
        <v>58.889852558542934</v>
      </c>
      <c r="K78" s="210">
        <v>164</v>
      </c>
      <c r="L78" s="257">
        <f t="shared" si="40"/>
        <v>7.1118820468343449</v>
      </c>
      <c r="M78" s="115">
        <f t="shared" si="41"/>
        <v>15894</v>
      </c>
      <c r="N78" s="206">
        <f t="shared" si="42"/>
        <v>87.329670329670321</v>
      </c>
      <c r="O78" s="226">
        <v>39.509185856297798</v>
      </c>
      <c r="P78" s="210">
        <v>4028</v>
      </c>
      <c r="Q78" s="206">
        <f t="shared" si="43"/>
        <v>25.342896690575063</v>
      </c>
      <c r="R78" s="210">
        <v>9347</v>
      </c>
      <c r="S78" s="206">
        <f t="shared" si="44"/>
        <v>58.808355354221717</v>
      </c>
      <c r="T78" s="210">
        <v>2519</v>
      </c>
      <c r="U78" s="258">
        <f t="shared" si="45"/>
        <v>15.848747955203221</v>
      </c>
      <c r="W78" s="205"/>
      <c r="X78" s="205"/>
    </row>
    <row r="79" spans="1:24" s="184" customFormat="1" ht="14.5">
      <c r="A79" s="159" t="s">
        <v>66</v>
      </c>
      <c r="B79" s="160">
        <v>58111</v>
      </c>
      <c r="C79" s="217">
        <v>39.761852317116897</v>
      </c>
      <c r="D79" s="197">
        <f t="shared" si="36"/>
        <v>5189</v>
      </c>
      <c r="E79" s="217">
        <f t="shared" si="37"/>
        <v>8.9294625802343788</v>
      </c>
      <c r="F79" s="218">
        <v>33.917710541530198</v>
      </c>
      <c r="G79" s="219">
        <v>2235</v>
      </c>
      <c r="H79" s="217">
        <f t="shared" si="38"/>
        <v>43.071882829061472</v>
      </c>
      <c r="I79" s="219">
        <v>2546</v>
      </c>
      <c r="J79" s="217">
        <f t="shared" si="39"/>
        <v>49.065330506841391</v>
      </c>
      <c r="K79" s="219">
        <v>408</v>
      </c>
      <c r="L79" s="200">
        <f t="shared" si="40"/>
        <v>7.8627866640971282</v>
      </c>
      <c r="M79" s="117">
        <f t="shared" si="41"/>
        <v>52922</v>
      </c>
      <c r="N79" s="220">
        <f t="shared" si="42"/>
        <v>91.070537419765614</v>
      </c>
      <c r="O79" s="218">
        <v>40.334870186312003</v>
      </c>
      <c r="P79" s="219">
        <v>13720</v>
      </c>
      <c r="Q79" s="217">
        <f t="shared" si="43"/>
        <v>25.924946147159972</v>
      </c>
      <c r="R79" s="202">
        <v>29400</v>
      </c>
      <c r="S79" s="217">
        <f t="shared" si="44"/>
        <v>55.553456029628514</v>
      </c>
      <c r="T79" s="221">
        <v>9802</v>
      </c>
      <c r="U79" s="222">
        <f t="shared" si="45"/>
        <v>18.521597823211518</v>
      </c>
      <c r="W79" s="205"/>
      <c r="X79" s="205"/>
    </row>
    <row r="80" spans="1:24" s="184" customFormat="1" ht="14.5">
      <c r="A80" s="153" t="s">
        <v>67</v>
      </c>
      <c r="B80" s="154">
        <v>11835</v>
      </c>
      <c r="C80" s="225">
        <v>41.166962399662097</v>
      </c>
      <c r="D80" s="115" t="s">
        <v>104</v>
      </c>
      <c r="E80" s="225" t="s">
        <v>104</v>
      </c>
      <c r="F80" s="226" t="s">
        <v>104</v>
      </c>
      <c r="G80" s="210" t="s">
        <v>104</v>
      </c>
      <c r="H80" s="206" t="s">
        <v>104</v>
      </c>
      <c r="I80" s="210" t="s">
        <v>104</v>
      </c>
      <c r="J80" s="206" t="s">
        <v>104</v>
      </c>
      <c r="K80" s="210" t="s">
        <v>104</v>
      </c>
      <c r="L80" s="257" t="s">
        <v>104</v>
      </c>
      <c r="M80" s="115" t="s">
        <v>104</v>
      </c>
      <c r="N80" s="206" t="s">
        <v>104</v>
      </c>
      <c r="O80" s="226" t="s">
        <v>104</v>
      </c>
      <c r="P80" s="210" t="s">
        <v>104</v>
      </c>
      <c r="Q80" s="206" t="s">
        <v>104</v>
      </c>
      <c r="R80" s="210" t="s">
        <v>104</v>
      </c>
      <c r="S80" s="206" t="s">
        <v>104</v>
      </c>
      <c r="T80" s="210" t="s">
        <v>104</v>
      </c>
      <c r="U80" s="258" t="s">
        <v>104</v>
      </c>
      <c r="W80" s="205"/>
      <c r="X80" s="205"/>
    </row>
    <row r="81" spans="1:33" s="184" customFormat="1" ht="14.5">
      <c r="A81" s="159" t="s">
        <v>68</v>
      </c>
      <c r="B81" s="160">
        <v>66744</v>
      </c>
      <c r="C81" s="217">
        <v>40.070298453793299</v>
      </c>
      <c r="D81" s="197">
        <f t="shared" ref="D81:D87" si="46">G81+I81+K81</f>
        <v>4852</v>
      </c>
      <c r="E81" s="217">
        <f t="shared" ref="E81:E87" si="47">D81/$B81*100</f>
        <v>7.2695673019297624</v>
      </c>
      <c r="F81" s="218">
        <v>33.847279472382603</v>
      </c>
      <c r="G81" s="219">
        <v>2046</v>
      </c>
      <c r="H81" s="217">
        <f t="shared" ref="H81:H87" si="48">G81/$D81*100</f>
        <v>42.168178070898598</v>
      </c>
      <c r="I81" s="219">
        <v>2527</v>
      </c>
      <c r="J81" s="217">
        <f t="shared" ref="J81:J87" si="49">I81/$D81*100</f>
        <v>52.08161582852432</v>
      </c>
      <c r="K81" s="219">
        <v>279</v>
      </c>
      <c r="L81" s="200">
        <f t="shared" ref="L81:L87" si="50">K81/$D81*100</f>
        <v>5.7502061005770813</v>
      </c>
      <c r="M81" s="117">
        <f t="shared" ref="M81:M87" si="51">P81+R81+T81</f>
        <v>61892</v>
      </c>
      <c r="N81" s="220">
        <f t="shared" ref="N81:N87" si="52">M81/$B81*100</f>
        <v>92.730432698070246</v>
      </c>
      <c r="O81" s="218">
        <v>40.558149680087901</v>
      </c>
      <c r="P81" s="219">
        <v>15333</v>
      </c>
      <c r="Q81" s="217">
        <f t="shared" ref="Q81:Q87" si="53">P81/$M81*100</f>
        <v>24.773799521747559</v>
      </c>
      <c r="R81" s="202">
        <v>35444</v>
      </c>
      <c r="S81" s="217">
        <f t="shared" ref="S81:S87" si="54">R81/$M81*100</f>
        <v>57.267498222710536</v>
      </c>
      <c r="T81" s="221">
        <v>11115</v>
      </c>
      <c r="U81" s="222">
        <f t="shared" ref="U81:U87" si="55">T81/$M81*100</f>
        <v>17.958702255541912</v>
      </c>
      <c r="W81" s="205"/>
      <c r="X81" s="205"/>
    </row>
    <row r="82" spans="1:33" s="184" customFormat="1" ht="14.5">
      <c r="A82" s="153" t="s">
        <v>69</v>
      </c>
      <c r="B82" s="154">
        <v>139220</v>
      </c>
      <c r="C82" s="207">
        <v>39.250474069817002</v>
      </c>
      <c r="D82" s="208">
        <f t="shared" si="46"/>
        <v>9915</v>
      </c>
      <c r="E82" s="207">
        <f t="shared" si="47"/>
        <v>7.1218215773595741</v>
      </c>
      <c r="F82" s="209">
        <v>32.310539586485099</v>
      </c>
      <c r="G82" s="210">
        <v>4681</v>
      </c>
      <c r="H82" s="207">
        <f t="shared" si="48"/>
        <v>47.211296016137169</v>
      </c>
      <c r="I82" s="210">
        <v>4747</v>
      </c>
      <c r="J82" s="207">
        <f t="shared" si="49"/>
        <v>47.876954109934445</v>
      </c>
      <c r="K82" s="210">
        <v>487</v>
      </c>
      <c r="L82" s="211">
        <f t="shared" si="50"/>
        <v>4.9117498739283914</v>
      </c>
      <c r="M82" s="115">
        <f t="shared" si="51"/>
        <v>129305</v>
      </c>
      <c r="N82" s="212">
        <f t="shared" si="52"/>
        <v>92.878178422640417</v>
      </c>
      <c r="O82" s="209">
        <v>39.782622481729099</v>
      </c>
      <c r="P82" s="210">
        <v>35800</v>
      </c>
      <c r="Q82" s="207">
        <f t="shared" si="53"/>
        <v>27.686477707745254</v>
      </c>
      <c r="R82" s="213">
        <v>71641</v>
      </c>
      <c r="S82" s="207">
        <f t="shared" si="54"/>
        <v>55.404663392753569</v>
      </c>
      <c r="T82" s="214">
        <v>21864</v>
      </c>
      <c r="U82" s="215">
        <f t="shared" si="55"/>
        <v>16.90885889950118</v>
      </c>
      <c r="W82" s="205"/>
      <c r="X82" s="205"/>
    </row>
    <row r="83" spans="1:33" s="184" customFormat="1" ht="14.5">
      <c r="A83" s="159" t="s">
        <v>70</v>
      </c>
      <c r="B83" s="160">
        <v>36505</v>
      </c>
      <c r="C83" s="217">
        <v>40.522284618545299</v>
      </c>
      <c r="D83" s="197">
        <f t="shared" si="46"/>
        <v>2268</v>
      </c>
      <c r="E83" s="217">
        <f t="shared" si="47"/>
        <v>6.2128475551294349</v>
      </c>
      <c r="F83" s="218">
        <v>33.261022927689602</v>
      </c>
      <c r="G83" s="219">
        <v>1013</v>
      </c>
      <c r="H83" s="217">
        <f t="shared" si="48"/>
        <v>44.664902998236336</v>
      </c>
      <c r="I83" s="219">
        <v>1112</v>
      </c>
      <c r="J83" s="217">
        <f t="shared" si="49"/>
        <v>49.029982363315696</v>
      </c>
      <c r="K83" s="219">
        <v>143</v>
      </c>
      <c r="L83" s="200">
        <f t="shared" si="50"/>
        <v>6.3051146384479715</v>
      </c>
      <c r="M83" s="117">
        <f t="shared" si="51"/>
        <v>34237</v>
      </c>
      <c r="N83" s="220">
        <f t="shared" si="52"/>
        <v>93.787152444870571</v>
      </c>
      <c r="O83" s="218">
        <v>41.003300522826002</v>
      </c>
      <c r="P83" s="219">
        <v>7711</v>
      </c>
      <c r="Q83" s="217">
        <f t="shared" si="53"/>
        <v>22.522417267868097</v>
      </c>
      <c r="R83" s="202">
        <v>20459</v>
      </c>
      <c r="S83" s="217">
        <f t="shared" si="54"/>
        <v>59.756988053859864</v>
      </c>
      <c r="T83" s="221">
        <v>6067</v>
      </c>
      <c r="U83" s="222">
        <f t="shared" si="55"/>
        <v>17.720594678272043</v>
      </c>
      <c r="W83" s="205"/>
      <c r="X83" s="205"/>
    </row>
    <row r="84" spans="1:33" s="184" customFormat="1" ht="14.5">
      <c r="A84" s="153" t="s">
        <v>71</v>
      </c>
      <c r="B84" s="154">
        <v>7409</v>
      </c>
      <c r="C84" s="207">
        <v>39.026589283304098</v>
      </c>
      <c r="D84" s="208">
        <f t="shared" si="46"/>
        <v>504</v>
      </c>
      <c r="E84" s="207">
        <f t="shared" si="47"/>
        <v>6.8025374544472941</v>
      </c>
      <c r="F84" s="209">
        <v>32.773809523809497</v>
      </c>
      <c r="G84" s="210">
        <v>220</v>
      </c>
      <c r="H84" s="207">
        <f t="shared" si="48"/>
        <v>43.650793650793652</v>
      </c>
      <c r="I84" s="210">
        <v>261</v>
      </c>
      <c r="J84" s="207">
        <f t="shared" si="49"/>
        <v>51.785714285714292</v>
      </c>
      <c r="K84" s="210">
        <v>23</v>
      </c>
      <c r="L84" s="211">
        <f t="shared" si="50"/>
        <v>4.5634920634920633</v>
      </c>
      <c r="M84" s="115">
        <f t="shared" si="51"/>
        <v>6905</v>
      </c>
      <c r="N84" s="212">
        <f t="shared" si="52"/>
        <v>93.19746254555271</v>
      </c>
      <c r="O84" s="209">
        <v>39.482983345401799</v>
      </c>
      <c r="P84" s="210">
        <v>1931</v>
      </c>
      <c r="Q84" s="207">
        <f t="shared" si="53"/>
        <v>27.96524257784214</v>
      </c>
      <c r="R84" s="213">
        <v>3877</v>
      </c>
      <c r="S84" s="207">
        <f t="shared" si="54"/>
        <v>56.147719044170884</v>
      </c>
      <c r="T84" s="214">
        <v>1097</v>
      </c>
      <c r="U84" s="215">
        <f t="shared" si="55"/>
        <v>15.887038377986967</v>
      </c>
      <c r="W84" s="205"/>
      <c r="X84" s="205"/>
    </row>
    <row r="85" spans="1:33" s="184" customFormat="1" ht="14.5">
      <c r="A85" s="159" t="s">
        <v>72</v>
      </c>
      <c r="B85" s="160">
        <v>30946</v>
      </c>
      <c r="C85" s="217">
        <v>41.515834033477901</v>
      </c>
      <c r="D85" s="197">
        <f t="shared" si="46"/>
        <v>2501</v>
      </c>
      <c r="E85" s="217">
        <f t="shared" si="47"/>
        <v>8.0818199444193102</v>
      </c>
      <c r="F85" s="218">
        <v>34.787684926029499</v>
      </c>
      <c r="G85" s="219">
        <v>789</v>
      </c>
      <c r="H85" s="217">
        <f t="shared" si="48"/>
        <v>31.54738104758097</v>
      </c>
      <c r="I85" s="219">
        <v>1620</v>
      </c>
      <c r="J85" s="217">
        <f t="shared" si="49"/>
        <v>64.774090363854455</v>
      </c>
      <c r="K85" s="219">
        <v>92</v>
      </c>
      <c r="L85" s="200">
        <f t="shared" si="50"/>
        <v>3.6785285885645744</v>
      </c>
      <c r="M85" s="117">
        <f t="shared" si="51"/>
        <v>28445</v>
      </c>
      <c r="N85" s="220">
        <f t="shared" si="52"/>
        <v>91.918180055580692</v>
      </c>
      <c r="O85" s="218">
        <v>42.107400246089199</v>
      </c>
      <c r="P85" s="219">
        <v>4854</v>
      </c>
      <c r="Q85" s="217">
        <f t="shared" si="53"/>
        <v>17.064510458780102</v>
      </c>
      <c r="R85" s="202">
        <v>17580</v>
      </c>
      <c r="S85" s="217">
        <f t="shared" si="54"/>
        <v>61.803480400773424</v>
      </c>
      <c r="T85" s="221">
        <v>6011</v>
      </c>
      <c r="U85" s="222">
        <f t="shared" si="55"/>
        <v>21.132009140446474</v>
      </c>
      <c r="W85" s="205"/>
      <c r="X85" s="205"/>
    </row>
    <row r="86" spans="1:33" s="184" customFormat="1" ht="14.5">
      <c r="A86" s="153" t="s">
        <v>73</v>
      </c>
      <c r="B86" s="154">
        <v>16364</v>
      </c>
      <c r="C86" s="207">
        <v>41.6823515032996</v>
      </c>
      <c r="D86" s="208">
        <f t="shared" si="46"/>
        <v>977</v>
      </c>
      <c r="E86" s="207">
        <f t="shared" si="47"/>
        <v>5.9704228794915668</v>
      </c>
      <c r="F86" s="209">
        <v>32.495394063459599</v>
      </c>
      <c r="G86" s="210">
        <v>431</v>
      </c>
      <c r="H86" s="207">
        <f t="shared" si="48"/>
        <v>44.114636642784035</v>
      </c>
      <c r="I86" s="210">
        <v>507</v>
      </c>
      <c r="J86" s="207">
        <f t="shared" si="49"/>
        <v>51.893551688843395</v>
      </c>
      <c r="K86" s="210">
        <v>39</v>
      </c>
      <c r="L86" s="211">
        <f t="shared" si="50"/>
        <v>3.9918116683725691</v>
      </c>
      <c r="M86" s="115">
        <f t="shared" si="51"/>
        <v>15387</v>
      </c>
      <c r="N86" s="212">
        <f t="shared" si="52"/>
        <v>94.029577120508435</v>
      </c>
      <c r="O86" s="209">
        <v>42.265678819783098</v>
      </c>
      <c r="P86" s="210">
        <v>3144</v>
      </c>
      <c r="Q86" s="207">
        <f t="shared" si="53"/>
        <v>20.43283291089881</v>
      </c>
      <c r="R86" s="213">
        <v>8355</v>
      </c>
      <c r="S86" s="207">
        <f t="shared" si="54"/>
        <v>54.299083642035484</v>
      </c>
      <c r="T86" s="214">
        <v>3888</v>
      </c>
      <c r="U86" s="215">
        <f t="shared" si="55"/>
        <v>25.268083447065703</v>
      </c>
      <c r="W86" s="205"/>
      <c r="X86" s="205"/>
    </row>
    <row r="87" spans="1:33" s="184" customFormat="1" ht="14.5">
      <c r="A87" s="159" t="s">
        <v>74</v>
      </c>
      <c r="B87" s="259">
        <v>23865</v>
      </c>
      <c r="C87" s="217">
        <v>40.693400377121201</v>
      </c>
      <c r="D87" s="197">
        <f t="shared" si="46"/>
        <v>2399</v>
      </c>
      <c r="E87" s="217">
        <f t="shared" si="47"/>
        <v>10.052377959354704</v>
      </c>
      <c r="F87" s="218">
        <v>34.872863693205403</v>
      </c>
      <c r="G87" s="219">
        <v>914</v>
      </c>
      <c r="H87" s="217">
        <f t="shared" si="48"/>
        <v>38.099208003334724</v>
      </c>
      <c r="I87" s="219">
        <v>1310</v>
      </c>
      <c r="J87" s="217">
        <f t="shared" si="49"/>
        <v>54.606085869112128</v>
      </c>
      <c r="K87" s="219">
        <v>175</v>
      </c>
      <c r="L87" s="200">
        <f t="shared" si="50"/>
        <v>7.2947061275531464</v>
      </c>
      <c r="M87" s="117">
        <f t="shared" si="51"/>
        <v>21466</v>
      </c>
      <c r="N87" s="220">
        <f t="shared" si="52"/>
        <v>89.947622040645285</v>
      </c>
      <c r="O87" s="218">
        <v>41.3438926674743</v>
      </c>
      <c r="P87" s="219">
        <v>4752</v>
      </c>
      <c r="Q87" s="217">
        <f t="shared" si="53"/>
        <v>22.137333457560793</v>
      </c>
      <c r="R87" s="202">
        <v>12653</v>
      </c>
      <c r="S87" s="217">
        <f t="shared" si="54"/>
        <v>58.944377154570013</v>
      </c>
      <c r="T87" s="221">
        <v>4061</v>
      </c>
      <c r="U87" s="222">
        <f t="shared" si="55"/>
        <v>18.918289387869187</v>
      </c>
      <c r="W87" s="205"/>
      <c r="X87" s="205"/>
    </row>
    <row r="88" spans="1:33" s="184" customFormat="1" ht="14.5">
      <c r="A88" s="162" t="s">
        <v>75</v>
      </c>
      <c r="B88" s="260">
        <v>16134</v>
      </c>
      <c r="C88" s="227">
        <v>41.5044626255116</v>
      </c>
      <c r="D88" s="115" t="s">
        <v>104</v>
      </c>
      <c r="E88" s="225" t="s">
        <v>104</v>
      </c>
      <c r="F88" s="226" t="s">
        <v>104</v>
      </c>
      <c r="G88" s="210" t="s">
        <v>104</v>
      </c>
      <c r="H88" s="206" t="s">
        <v>104</v>
      </c>
      <c r="I88" s="210" t="s">
        <v>104</v>
      </c>
      <c r="J88" s="206" t="s">
        <v>104</v>
      </c>
      <c r="K88" s="210" t="s">
        <v>104</v>
      </c>
      <c r="L88" s="257" t="s">
        <v>104</v>
      </c>
      <c r="M88" s="119" t="s">
        <v>104</v>
      </c>
      <c r="N88" s="206" t="s">
        <v>104</v>
      </c>
      <c r="O88" s="226" t="s">
        <v>104</v>
      </c>
      <c r="P88" s="210" t="s">
        <v>104</v>
      </c>
      <c r="Q88" s="206" t="s">
        <v>104</v>
      </c>
      <c r="R88" s="210" t="s">
        <v>104</v>
      </c>
      <c r="S88" s="206" t="s">
        <v>104</v>
      </c>
      <c r="T88" s="210" t="s">
        <v>104</v>
      </c>
      <c r="U88" s="258" t="s">
        <v>104</v>
      </c>
      <c r="W88" s="205"/>
      <c r="X88" s="205"/>
    </row>
    <row r="89" spans="1:33" s="184" customFormat="1" ht="14.5">
      <c r="A89" s="163" t="s">
        <v>76</v>
      </c>
      <c r="B89" s="164">
        <v>572958</v>
      </c>
      <c r="C89" s="228">
        <v>39.397830207450198</v>
      </c>
      <c r="D89" s="229">
        <f>G89+I89+K89</f>
        <v>40146</v>
      </c>
      <c r="E89" s="230">
        <f>D89/$B89*100</f>
        <v>7.0067963096771493</v>
      </c>
      <c r="F89" s="231">
        <v>32.761096995964898</v>
      </c>
      <c r="G89" s="232">
        <v>18574</v>
      </c>
      <c r="H89" s="230">
        <f>G89/$D89*100</f>
        <v>46.266128630498685</v>
      </c>
      <c r="I89" s="232">
        <v>19287</v>
      </c>
      <c r="J89" s="230">
        <f>I89/$D89*100</f>
        <v>48.042146166492309</v>
      </c>
      <c r="K89" s="232">
        <v>2285</v>
      </c>
      <c r="L89" s="228">
        <f>K89/$D89*100</f>
        <v>5.6917252030090166</v>
      </c>
      <c r="M89" s="121">
        <f>P89+R89+T89</f>
        <v>532812</v>
      </c>
      <c r="N89" s="233">
        <f>M89/$B89*100</f>
        <v>92.993203690322844</v>
      </c>
      <c r="O89" s="231">
        <v>39.8978908132692</v>
      </c>
      <c r="P89" s="232">
        <v>142879</v>
      </c>
      <c r="Q89" s="230">
        <f>P89/$M89*100</f>
        <v>26.816025164598393</v>
      </c>
      <c r="R89" s="234">
        <v>300529</v>
      </c>
      <c r="S89" s="230">
        <f>R89/$M89*100</f>
        <v>56.404322725464141</v>
      </c>
      <c r="T89" s="235">
        <v>89404</v>
      </c>
      <c r="U89" s="236">
        <f>T89/$M89*100</f>
        <v>16.779652109937466</v>
      </c>
      <c r="W89" s="205"/>
      <c r="X89" s="205"/>
    </row>
    <row r="90" spans="1:33" s="184" customFormat="1" ht="14.5">
      <c r="A90" s="169" t="s">
        <v>77</v>
      </c>
      <c r="B90" s="170">
        <v>131633</v>
      </c>
      <c r="C90" s="237">
        <v>41.152036343469597</v>
      </c>
      <c r="D90" s="238">
        <f>G90+I90+K90</f>
        <v>11820</v>
      </c>
      <c r="E90" s="239">
        <f>D90/$B90*100</f>
        <v>8.979511216792142</v>
      </c>
      <c r="F90" s="240">
        <v>34.6256345177665</v>
      </c>
      <c r="G90" s="241">
        <v>4129</v>
      </c>
      <c r="H90" s="239">
        <f>G90/$D90*100</f>
        <v>34.93231810490694</v>
      </c>
      <c r="I90" s="241">
        <v>7118</v>
      </c>
      <c r="J90" s="239">
        <f>I90/$D90*100</f>
        <v>60.219966159052454</v>
      </c>
      <c r="K90" s="241">
        <v>573</v>
      </c>
      <c r="L90" s="237">
        <f>K90/$D90*100</f>
        <v>4.8477157360406098</v>
      </c>
      <c r="M90" s="123">
        <f>P90+R90+T90</f>
        <v>119813</v>
      </c>
      <c r="N90" s="242">
        <f>M90/$B90*100</f>
        <v>91.020488783207853</v>
      </c>
      <c r="O90" s="240">
        <v>41.795890262325003</v>
      </c>
      <c r="P90" s="241">
        <v>22897</v>
      </c>
      <c r="Q90" s="239">
        <f>P90/$M90*100</f>
        <v>19.110614040212663</v>
      </c>
      <c r="R90" s="243">
        <v>70538</v>
      </c>
      <c r="S90" s="239">
        <f>R90/$M90*100</f>
        <v>58.873411065577187</v>
      </c>
      <c r="T90" s="244">
        <v>26378</v>
      </c>
      <c r="U90" s="245">
        <f>T90/$M90*100</f>
        <v>22.015974894210146</v>
      </c>
      <c r="W90" s="205"/>
      <c r="X90" s="205"/>
    </row>
    <row r="91" spans="1:33" s="184" customFormat="1" ht="14.5">
      <c r="A91" s="175" t="s">
        <v>78</v>
      </c>
      <c r="B91" s="176">
        <v>704591</v>
      </c>
      <c r="C91" s="246">
        <v>39.725554257718699</v>
      </c>
      <c r="D91" s="247">
        <f>G91+I91+K91</f>
        <v>51966</v>
      </c>
      <c r="E91" s="248">
        <f>D91/$B91*100</f>
        <v>7.3753425746284016</v>
      </c>
      <c r="F91" s="249">
        <v>33.185198014086403</v>
      </c>
      <c r="G91" s="250">
        <v>22703</v>
      </c>
      <c r="H91" s="248">
        <f>G91/$D91*100</f>
        <v>43.688180733556557</v>
      </c>
      <c r="I91" s="250">
        <v>26405</v>
      </c>
      <c r="J91" s="248">
        <f>I91/$D91*100</f>
        <v>50.812069430011931</v>
      </c>
      <c r="K91" s="250">
        <v>2858</v>
      </c>
      <c r="L91" s="246">
        <f>K91/$D91*100</f>
        <v>5.4997498364315129</v>
      </c>
      <c r="M91" s="125">
        <f>P91+R91+T91</f>
        <v>652625</v>
      </c>
      <c r="N91" s="251">
        <f>M91/$B91*100</f>
        <v>92.624657425371609</v>
      </c>
      <c r="O91" s="249">
        <v>40.246337483240801</v>
      </c>
      <c r="P91" s="250">
        <v>165776</v>
      </c>
      <c r="Q91" s="248">
        <f>P91/$M91*100</f>
        <v>25.401417352997509</v>
      </c>
      <c r="R91" s="252">
        <v>371067</v>
      </c>
      <c r="S91" s="248">
        <f>R91/$M91*100</f>
        <v>56.857613484006897</v>
      </c>
      <c r="T91" s="253">
        <v>115782</v>
      </c>
      <c r="U91" s="254">
        <f>T91/$M91*100</f>
        <v>17.740969162995597</v>
      </c>
      <c r="W91" s="205"/>
      <c r="X91" s="205"/>
    </row>
    <row r="92" spans="1:33" s="184" customFormat="1" ht="14.5">
      <c r="A92" s="983" t="s">
        <v>79</v>
      </c>
      <c r="B92" s="983"/>
      <c r="C92" s="983"/>
      <c r="D92" s="983"/>
      <c r="E92" s="983"/>
      <c r="F92" s="983"/>
      <c r="G92" s="983"/>
      <c r="H92" s="983"/>
      <c r="I92" s="983"/>
      <c r="J92" s="983"/>
      <c r="K92" s="983"/>
      <c r="L92" s="983"/>
      <c r="M92" s="983"/>
      <c r="N92" s="983"/>
      <c r="O92" s="983"/>
      <c r="P92" s="983"/>
      <c r="Q92" s="983"/>
      <c r="R92" s="983"/>
      <c r="S92" s="983"/>
      <c r="T92" s="983"/>
      <c r="U92" s="983"/>
    </row>
    <row r="93" spans="1:33" s="184" customFormat="1" ht="14.5">
      <c r="A93" s="973" t="s">
        <v>102</v>
      </c>
      <c r="B93" s="973"/>
      <c r="C93" s="973"/>
      <c r="D93" s="973"/>
      <c r="E93" s="973"/>
      <c r="F93" s="973"/>
      <c r="G93" s="973"/>
      <c r="H93" s="973"/>
      <c r="I93" s="973"/>
      <c r="J93" s="973"/>
      <c r="K93" s="973"/>
      <c r="L93" s="973"/>
      <c r="M93" s="973"/>
      <c r="N93" s="973"/>
      <c r="O93" s="973"/>
      <c r="P93" s="973"/>
      <c r="Q93" s="973"/>
      <c r="R93" s="973"/>
      <c r="S93" s="973"/>
      <c r="T93" s="973"/>
      <c r="U93" s="973"/>
    </row>
    <row r="94" spans="1:33" s="184" customFormat="1" ht="14.5">
      <c r="A94" s="973" t="s">
        <v>84</v>
      </c>
      <c r="B94" s="973"/>
      <c r="C94" s="973"/>
      <c r="D94" s="973"/>
      <c r="E94" s="973"/>
      <c r="F94" s="973"/>
      <c r="G94" s="973"/>
      <c r="H94" s="973"/>
      <c r="I94" s="973"/>
      <c r="J94" s="973"/>
      <c r="K94" s="973"/>
      <c r="L94" s="973"/>
      <c r="M94" s="973"/>
      <c r="N94" s="973"/>
      <c r="O94" s="973"/>
      <c r="P94" s="973"/>
      <c r="Q94" s="973"/>
      <c r="R94" s="973"/>
      <c r="S94" s="973"/>
      <c r="T94" s="973"/>
      <c r="U94" s="973"/>
    </row>
    <row r="96" spans="1:33" ht="23.25" customHeight="1">
      <c r="A96" s="974">
        <v>2022</v>
      </c>
      <c r="B96" s="974"/>
      <c r="C96" s="974"/>
      <c r="D96" s="974"/>
      <c r="E96" s="974"/>
      <c r="F96" s="974"/>
      <c r="G96" s="974"/>
      <c r="H96" s="974"/>
      <c r="I96" s="974"/>
      <c r="J96" s="974"/>
      <c r="K96" s="974"/>
      <c r="L96" s="974"/>
      <c r="M96" s="974"/>
      <c r="N96" s="974"/>
      <c r="O96" s="974"/>
      <c r="P96" s="974"/>
      <c r="Q96" s="974"/>
      <c r="R96" s="974"/>
      <c r="S96" s="974"/>
      <c r="T96" s="974"/>
      <c r="U96" s="974"/>
      <c r="V96" s="261"/>
      <c r="W96" s="261"/>
      <c r="X96" s="261"/>
      <c r="Y96" s="261"/>
      <c r="Z96" s="261"/>
      <c r="AA96" s="261"/>
      <c r="AB96" s="261"/>
      <c r="AC96" s="261"/>
      <c r="AD96" s="261"/>
      <c r="AE96" s="261"/>
      <c r="AF96" s="261"/>
      <c r="AG96" s="261"/>
    </row>
    <row r="97" spans="1:64" ht="15" customHeight="1">
      <c r="A97" s="106"/>
      <c r="B97" s="106"/>
      <c r="C97" s="183"/>
      <c r="D97" s="106"/>
      <c r="E97" s="106"/>
      <c r="F97" s="183"/>
      <c r="G97" s="106"/>
      <c r="H97" s="106"/>
      <c r="I97" s="106"/>
      <c r="J97" s="106"/>
      <c r="K97" s="106"/>
      <c r="L97" s="106"/>
      <c r="M97" s="106"/>
      <c r="N97" s="106"/>
      <c r="O97" s="106"/>
      <c r="P97" s="106"/>
      <c r="Q97" s="106"/>
      <c r="R97" s="106"/>
      <c r="S97" s="140"/>
      <c r="T97" s="106"/>
      <c r="U97" s="183"/>
      <c r="V97" s="106"/>
      <c r="W97" s="106"/>
      <c r="X97" s="106"/>
      <c r="Y97" s="106"/>
      <c r="Z97" s="106"/>
      <c r="AA97" s="106"/>
      <c r="AB97" s="106"/>
      <c r="AC97" s="106"/>
      <c r="AD97" s="106"/>
      <c r="AE97" s="106"/>
      <c r="AF97" s="106"/>
      <c r="AG97" s="106"/>
    </row>
    <row r="98" spans="1:64" ht="16.5">
      <c r="A98" s="987" t="s">
        <v>120</v>
      </c>
      <c r="B98" s="987"/>
      <c r="C98" s="987"/>
      <c r="D98" s="987"/>
      <c r="E98" s="987"/>
      <c r="F98" s="987"/>
      <c r="G98" s="987"/>
      <c r="H98" s="987"/>
      <c r="I98" s="987"/>
      <c r="J98" s="987"/>
      <c r="K98" s="987"/>
      <c r="L98" s="987"/>
      <c r="M98" s="987"/>
      <c r="N98" s="987"/>
      <c r="O98" s="987"/>
      <c r="P98" s="987"/>
      <c r="Q98" s="987"/>
      <c r="R98" s="987"/>
      <c r="S98" s="987"/>
      <c r="T98" s="987"/>
      <c r="U98" s="987"/>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106"/>
      <c r="BF98" s="106"/>
      <c r="BG98" s="106"/>
      <c r="BH98" s="106"/>
      <c r="BI98" s="106"/>
      <c r="BJ98" s="106"/>
      <c r="BK98" s="106"/>
      <c r="BL98" s="106"/>
    </row>
    <row r="99" spans="1:64" ht="15" customHeight="1">
      <c r="A99" s="958" t="s">
        <v>57</v>
      </c>
      <c r="B99" s="977" t="s">
        <v>58</v>
      </c>
      <c r="C99" s="977"/>
      <c r="D99" s="978" t="s">
        <v>96</v>
      </c>
      <c r="E99" s="978"/>
      <c r="F99" s="978"/>
      <c r="G99" s="978"/>
      <c r="H99" s="978"/>
      <c r="I99" s="978"/>
      <c r="J99" s="978"/>
      <c r="K99" s="978"/>
      <c r="L99" s="978"/>
      <c r="M99" s="978"/>
      <c r="N99" s="978"/>
      <c r="O99" s="978"/>
      <c r="P99" s="978"/>
      <c r="Q99" s="978"/>
      <c r="R99" s="978"/>
      <c r="S99" s="978"/>
      <c r="T99" s="978"/>
      <c r="U99" s="978"/>
      <c r="V99" s="262"/>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c r="BC99" s="106"/>
      <c r="BD99" s="106"/>
      <c r="BE99" s="106"/>
      <c r="BF99" s="106"/>
      <c r="BG99" s="106"/>
      <c r="BH99" s="106"/>
      <c r="BI99" s="106"/>
      <c r="BJ99" s="106"/>
      <c r="BK99" s="106"/>
      <c r="BL99" s="106"/>
    </row>
    <row r="100" spans="1:64" ht="15" customHeight="1">
      <c r="A100" s="958"/>
      <c r="B100" s="977"/>
      <c r="C100" s="977"/>
      <c r="D100" s="977" t="s">
        <v>97</v>
      </c>
      <c r="E100" s="977"/>
      <c r="F100" s="977"/>
      <c r="G100" s="977"/>
      <c r="H100" s="977"/>
      <c r="I100" s="977"/>
      <c r="J100" s="977"/>
      <c r="K100" s="977"/>
      <c r="L100" s="977"/>
      <c r="M100" s="978" t="s">
        <v>98</v>
      </c>
      <c r="N100" s="978"/>
      <c r="O100" s="978"/>
      <c r="P100" s="978"/>
      <c r="Q100" s="978"/>
      <c r="R100" s="978"/>
      <c r="S100" s="978"/>
      <c r="T100" s="978"/>
      <c r="U100" s="978"/>
      <c r="V100" s="262"/>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row>
    <row r="101" spans="1:64" ht="15" customHeight="1">
      <c r="A101" s="958"/>
      <c r="B101" s="977"/>
      <c r="C101" s="977"/>
      <c r="D101" s="979" t="s">
        <v>59</v>
      </c>
      <c r="E101" s="980" t="s">
        <v>99</v>
      </c>
      <c r="F101" s="981" t="s">
        <v>112</v>
      </c>
      <c r="G101" s="977" t="s">
        <v>96</v>
      </c>
      <c r="H101" s="977"/>
      <c r="I101" s="977"/>
      <c r="J101" s="977"/>
      <c r="K101" s="977"/>
      <c r="L101" s="977"/>
      <c r="M101" s="979" t="s">
        <v>59</v>
      </c>
      <c r="N101" s="980" t="s">
        <v>99</v>
      </c>
      <c r="O101" s="981" t="s">
        <v>112</v>
      </c>
      <c r="P101" s="978" t="s">
        <v>113</v>
      </c>
      <c r="Q101" s="978"/>
      <c r="R101" s="978"/>
      <c r="S101" s="978"/>
      <c r="T101" s="978"/>
      <c r="U101" s="978"/>
      <c r="V101" s="262"/>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row>
    <row r="102" spans="1:64" ht="15" customHeight="1">
      <c r="A102" s="958"/>
      <c r="B102" s="977"/>
      <c r="C102" s="977"/>
      <c r="D102" s="979"/>
      <c r="E102" s="980"/>
      <c r="F102" s="981"/>
      <c r="G102" s="977" t="s">
        <v>114</v>
      </c>
      <c r="H102" s="977"/>
      <c r="I102" s="977" t="s">
        <v>115</v>
      </c>
      <c r="J102" s="977"/>
      <c r="K102" s="977" t="s">
        <v>116</v>
      </c>
      <c r="L102" s="977"/>
      <c r="M102" s="979"/>
      <c r="N102" s="980"/>
      <c r="O102" s="981"/>
      <c r="P102" s="977" t="s">
        <v>114</v>
      </c>
      <c r="Q102" s="977"/>
      <c r="R102" s="977" t="s">
        <v>115</v>
      </c>
      <c r="S102" s="977"/>
      <c r="T102" s="978" t="s">
        <v>116</v>
      </c>
      <c r="U102" s="978"/>
      <c r="V102" s="262"/>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c r="BC102" s="106"/>
      <c r="BD102" s="106"/>
      <c r="BE102" s="106"/>
      <c r="BF102" s="106"/>
      <c r="BG102" s="106"/>
      <c r="BH102" s="106"/>
      <c r="BI102" s="106"/>
      <c r="BJ102" s="106"/>
      <c r="BK102" s="106"/>
      <c r="BL102" s="106"/>
    </row>
    <row r="103" spans="1:64" ht="48.75" customHeight="1">
      <c r="A103" s="958"/>
      <c r="B103" s="188" t="s">
        <v>59</v>
      </c>
      <c r="C103" s="189" t="s">
        <v>117</v>
      </c>
      <c r="D103" s="979"/>
      <c r="E103" s="980"/>
      <c r="F103" s="981"/>
      <c r="G103" s="186" t="s">
        <v>59</v>
      </c>
      <c r="H103" s="190" t="s">
        <v>99</v>
      </c>
      <c r="I103" s="186" t="s">
        <v>59</v>
      </c>
      <c r="J103" s="190" t="s">
        <v>99</v>
      </c>
      <c r="K103" s="186" t="s">
        <v>59</v>
      </c>
      <c r="L103" s="190" t="s">
        <v>99</v>
      </c>
      <c r="M103" s="979"/>
      <c r="N103" s="980"/>
      <c r="O103" s="981"/>
      <c r="P103" s="191" t="s">
        <v>59</v>
      </c>
      <c r="Q103" s="190" t="s">
        <v>99</v>
      </c>
      <c r="R103" s="192" t="s">
        <v>59</v>
      </c>
      <c r="S103" s="193" t="s">
        <v>99</v>
      </c>
      <c r="T103" s="192" t="s">
        <v>59</v>
      </c>
      <c r="U103" s="194" t="s">
        <v>99</v>
      </c>
      <c r="V103" s="263"/>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row>
    <row r="104" spans="1:64" ht="15" customHeight="1">
      <c r="A104" s="147" t="s">
        <v>60</v>
      </c>
      <c r="B104" s="148">
        <v>103129</v>
      </c>
      <c r="C104" s="196">
        <v>39.132659096858902</v>
      </c>
      <c r="D104" s="197">
        <f>G104+I104+K104</f>
        <v>6479</v>
      </c>
      <c r="E104" s="196">
        <f t="shared" ref="E104:E110" si="56">D104/B104*100</f>
        <v>6.2824229848054376</v>
      </c>
      <c r="F104" s="198">
        <v>30.7510418274424</v>
      </c>
      <c r="G104" s="199">
        <v>3524</v>
      </c>
      <c r="H104" s="196">
        <f t="shared" ref="H104:H110" si="57">G104/$D104*100</f>
        <v>54.391109739157272</v>
      </c>
      <c r="I104" s="199">
        <v>2664</v>
      </c>
      <c r="J104" s="196">
        <f t="shared" ref="J104:J110" si="58">I104/$D104*100</f>
        <v>41.117456397592221</v>
      </c>
      <c r="K104" s="199">
        <v>291</v>
      </c>
      <c r="L104" s="200">
        <f t="shared" ref="L104:L110" si="59">K104/$D104*100</f>
        <v>4.491433863250502</v>
      </c>
      <c r="M104" s="113">
        <f>P104+R104+T104</f>
        <v>96650</v>
      </c>
      <c r="N104" s="201">
        <v>93.717577015194607</v>
      </c>
      <c r="O104" s="198">
        <v>39.6945266425246</v>
      </c>
      <c r="P104" s="199">
        <v>27953</v>
      </c>
      <c r="Q104" s="196">
        <f t="shared" ref="Q104:Q110" si="60">P104/M104*100</f>
        <v>28.921883083290222</v>
      </c>
      <c r="R104" s="202">
        <v>52251</v>
      </c>
      <c r="S104" s="196">
        <f t="shared" ref="S104:S110" si="61">R104/M104*100</f>
        <v>54.062079668908439</v>
      </c>
      <c r="T104" s="203">
        <v>16446</v>
      </c>
      <c r="U104" s="204">
        <f t="shared" ref="U104:U110" si="62">T104/M104*100</f>
        <v>17.016037247801343</v>
      </c>
      <c r="V104" s="202"/>
      <c r="W104" s="264"/>
      <c r="X104" s="264"/>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c r="BC104" s="106"/>
      <c r="BD104" s="106"/>
      <c r="BE104" s="106"/>
      <c r="BF104" s="106"/>
      <c r="BG104" s="106"/>
      <c r="BH104" s="106"/>
      <c r="BI104" s="106"/>
      <c r="BJ104" s="106"/>
      <c r="BK104" s="106"/>
      <c r="BL104" s="106"/>
    </row>
    <row r="105" spans="1:64" ht="15" customHeight="1">
      <c r="A105" s="153" t="s">
        <v>61</v>
      </c>
      <c r="B105" s="154">
        <v>105010</v>
      </c>
      <c r="C105" s="207">
        <v>38.273202552137597</v>
      </c>
      <c r="D105" s="208">
        <f>G105+I105+K105</f>
        <v>4773</v>
      </c>
      <c r="E105" s="207">
        <f t="shared" si="56"/>
        <v>4.5452814017712599</v>
      </c>
      <c r="F105" s="209">
        <v>30.8862350722816</v>
      </c>
      <c r="G105" s="210">
        <v>2612</v>
      </c>
      <c r="H105" s="207">
        <f t="shared" si="57"/>
        <v>54.724491933794262</v>
      </c>
      <c r="I105" s="210">
        <v>1941</v>
      </c>
      <c r="J105" s="207">
        <f t="shared" si="58"/>
        <v>40.666247642991834</v>
      </c>
      <c r="K105" s="210">
        <v>220</v>
      </c>
      <c r="L105" s="211">
        <f t="shared" si="59"/>
        <v>4.6092604232139118</v>
      </c>
      <c r="M105" s="115">
        <f>P105+R105+T105</f>
        <v>100237</v>
      </c>
      <c r="N105" s="212">
        <v>95.454718598228695</v>
      </c>
      <c r="O105" s="209">
        <v>38.624948871175199</v>
      </c>
      <c r="P105" s="210">
        <v>29701</v>
      </c>
      <c r="Q105" s="207">
        <f t="shared" si="60"/>
        <v>29.630775063100451</v>
      </c>
      <c r="R105" s="213">
        <v>56711</v>
      </c>
      <c r="S105" s="207">
        <f t="shared" si="61"/>
        <v>56.576912716861038</v>
      </c>
      <c r="T105" s="214">
        <v>13825</v>
      </c>
      <c r="U105" s="215">
        <f t="shared" si="62"/>
        <v>13.792312220038507</v>
      </c>
      <c r="V105" s="202"/>
      <c r="W105" s="264"/>
      <c r="X105" s="264"/>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c r="BC105" s="106"/>
      <c r="BD105" s="106"/>
      <c r="BE105" s="106"/>
      <c r="BF105" s="106"/>
      <c r="BG105" s="106"/>
      <c r="BH105" s="106"/>
      <c r="BI105" s="106"/>
      <c r="BJ105" s="106"/>
      <c r="BK105" s="106"/>
      <c r="BL105" s="106"/>
    </row>
    <row r="106" spans="1:64" ht="15" customHeight="1">
      <c r="A106" s="159" t="s">
        <v>62</v>
      </c>
      <c r="B106" s="160">
        <v>35692</v>
      </c>
      <c r="C106" s="217">
        <v>40.325815308752397</v>
      </c>
      <c r="D106" s="197">
        <f>G106+I106+K106</f>
        <v>4564</v>
      </c>
      <c r="E106" s="217">
        <f t="shared" si="56"/>
        <v>12.78717919982069</v>
      </c>
      <c r="F106" s="218">
        <v>35.413014899211298</v>
      </c>
      <c r="G106" s="219">
        <v>1463</v>
      </c>
      <c r="H106" s="217">
        <f t="shared" si="57"/>
        <v>32.055214723926376</v>
      </c>
      <c r="I106" s="219">
        <v>2806</v>
      </c>
      <c r="J106" s="217">
        <f t="shared" si="58"/>
        <v>61.481156879929891</v>
      </c>
      <c r="K106" s="219">
        <v>295</v>
      </c>
      <c r="L106" s="200">
        <f t="shared" si="59"/>
        <v>6.4636283961437337</v>
      </c>
      <c r="M106" s="117">
        <f>P106+R106+T106</f>
        <v>31128</v>
      </c>
      <c r="N106" s="220">
        <v>87.212820800179301</v>
      </c>
      <c r="O106" s="218">
        <v>41.046132099717298</v>
      </c>
      <c r="P106" s="219">
        <v>6586</v>
      </c>
      <c r="Q106" s="217">
        <f t="shared" si="60"/>
        <v>21.15780005140067</v>
      </c>
      <c r="R106" s="202">
        <v>18455</v>
      </c>
      <c r="S106" s="217">
        <f t="shared" si="61"/>
        <v>59.287458236957079</v>
      </c>
      <c r="T106" s="221">
        <v>6087</v>
      </c>
      <c r="U106" s="222">
        <f t="shared" si="62"/>
        <v>19.554741711642251</v>
      </c>
      <c r="V106" s="202"/>
      <c r="W106" s="264"/>
      <c r="X106" s="264"/>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c r="AX106" s="106"/>
      <c r="AY106" s="106"/>
      <c r="AZ106" s="106"/>
      <c r="BA106" s="106"/>
      <c r="BB106" s="106"/>
      <c r="BC106" s="106"/>
      <c r="BD106" s="106"/>
      <c r="BE106" s="106"/>
      <c r="BF106" s="106"/>
      <c r="BG106" s="106"/>
      <c r="BH106" s="106"/>
      <c r="BI106" s="106"/>
      <c r="BJ106" s="106"/>
      <c r="BK106" s="106"/>
      <c r="BL106" s="106"/>
    </row>
    <row r="107" spans="1:64" ht="15" customHeight="1">
      <c r="A107" s="153" t="s">
        <v>63</v>
      </c>
      <c r="B107" s="154">
        <v>19398</v>
      </c>
      <c r="C107" s="207">
        <v>41.444736570780499</v>
      </c>
      <c r="D107" s="208">
        <f>G107+I107+K107</f>
        <v>1532</v>
      </c>
      <c r="E107" s="207">
        <f t="shared" si="56"/>
        <v>7.8977214145788217</v>
      </c>
      <c r="F107" s="209">
        <v>34.341383812010399</v>
      </c>
      <c r="G107" s="210">
        <v>524</v>
      </c>
      <c r="H107" s="207">
        <f t="shared" si="57"/>
        <v>34.203655352480418</v>
      </c>
      <c r="I107" s="210">
        <v>949</v>
      </c>
      <c r="J107" s="207">
        <f t="shared" si="58"/>
        <v>61.945169712793735</v>
      </c>
      <c r="K107" s="210">
        <v>59</v>
      </c>
      <c r="L107" s="211">
        <f t="shared" si="59"/>
        <v>3.8511749347258482</v>
      </c>
      <c r="M107" s="115">
        <f>P107+R107+T107</f>
        <v>17866</v>
      </c>
      <c r="N107" s="212">
        <v>92.102278585421203</v>
      </c>
      <c r="O107" s="209">
        <v>42.0538452927347</v>
      </c>
      <c r="P107" s="210">
        <v>2964</v>
      </c>
      <c r="Q107" s="207">
        <f t="shared" si="60"/>
        <v>16.590171275047577</v>
      </c>
      <c r="R107" s="213">
        <v>11000</v>
      </c>
      <c r="S107" s="207">
        <f t="shared" si="61"/>
        <v>61.569461547072656</v>
      </c>
      <c r="T107" s="214">
        <v>3902</v>
      </c>
      <c r="U107" s="215">
        <f t="shared" si="62"/>
        <v>21.84036717787977</v>
      </c>
      <c r="V107" s="202"/>
      <c r="W107" s="264"/>
      <c r="X107" s="264"/>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c r="BA107" s="106"/>
      <c r="BB107" s="106"/>
      <c r="BC107" s="106"/>
      <c r="BD107" s="106"/>
      <c r="BE107" s="106"/>
      <c r="BF107" s="106"/>
      <c r="BG107" s="106"/>
      <c r="BH107" s="106"/>
      <c r="BI107" s="106"/>
      <c r="BJ107" s="106"/>
      <c r="BK107" s="106"/>
      <c r="BL107" s="106"/>
    </row>
    <row r="108" spans="1:64" ht="15" customHeight="1">
      <c r="A108" s="159" t="s">
        <v>64</v>
      </c>
      <c r="B108" s="160">
        <v>5853</v>
      </c>
      <c r="C108" s="223">
        <v>39.810011959678803</v>
      </c>
      <c r="D108" s="117">
        <v>659</v>
      </c>
      <c r="E108" s="216">
        <f t="shared" si="56"/>
        <v>11.259183324790706</v>
      </c>
      <c r="F108" s="224">
        <v>34.505311077389997</v>
      </c>
      <c r="G108" s="219">
        <v>246</v>
      </c>
      <c r="H108" s="216">
        <f t="shared" si="57"/>
        <v>37.329286798179055</v>
      </c>
      <c r="I108" s="219">
        <v>379</v>
      </c>
      <c r="J108" s="216">
        <f t="shared" si="58"/>
        <v>57.511380880121401</v>
      </c>
      <c r="K108" s="219">
        <v>34</v>
      </c>
      <c r="L108" s="255">
        <f t="shared" si="59"/>
        <v>5.1593323216995444</v>
      </c>
      <c r="M108" s="117">
        <v>5194</v>
      </c>
      <c r="N108" s="216">
        <v>88.740816675209302</v>
      </c>
      <c r="O108" s="224">
        <v>40.483057373892997</v>
      </c>
      <c r="P108" s="219">
        <v>1216</v>
      </c>
      <c r="Q108" s="216">
        <f t="shared" si="60"/>
        <v>23.411628802464381</v>
      </c>
      <c r="R108" s="219">
        <v>3069</v>
      </c>
      <c r="S108" s="216">
        <f t="shared" si="61"/>
        <v>59.087408548324994</v>
      </c>
      <c r="T108" s="219">
        <v>909</v>
      </c>
      <c r="U108" s="256">
        <f t="shared" si="62"/>
        <v>17.500962649210628</v>
      </c>
      <c r="V108" s="202"/>
      <c r="W108" s="264"/>
      <c r="X108" s="264"/>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row>
    <row r="109" spans="1:64" ht="15" customHeight="1">
      <c r="A109" s="153" t="s">
        <v>65</v>
      </c>
      <c r="B109" s="154">
        <v>18456</v>
      </c>
      <c r="C109" s="225">
        <v>38.7786627654963</v>
      </c>
      <c r="D109" s="115">
        <v>2314</v>
      </c>
      <c r="E109" s="206">
        <f t="shared" si="56"/>
        <v>12.537928045080191</v>
      </c>
      <c r="F109" s="226">
        <v>35.383318928262803</v>
      </c>
      <c r="G109" s="210">
        <v>774</v>
      </c>
      <c r="H109" s="206">
        <f t="shared" si="57"/>
        <v>33.4485738980121</v>
      </c>
      <c r="I109" s="210">
        <v>1368</v>
      </c>
      <c r="J109" s="206">
        <f t="shared" si="58"/>
        <v>59.118409680207428</v>
      </c>
      <c r="K109" s="210">
        <v>172</v>
      </c>
      <c r="L109" s="257">
        <f t="shared" si="59"/>
        <v>7.4330164217804668</v>
      </c>
      <c r="M109" s="115">
        <v>16142</v>
      </c>
      <c r="N109" s="206">
        <v>87.462071954919793</v>
      </c>
      <c r="O109" s="226">
        <v>39.2653946227232</v>
      </c>
      <c r="P109" s="210">
        <v>4247</v>
      </c>
      <c r="Q109" s="206">
        <f t="shared" si="60"/>
        <v>26.310246561764338</v>
      </c>
      <c r="R109" s="210">
        <v>9408</v>
      </c>
      <c r="S109" s="206">
        <f t="shared" si="61"/>
        <v>58.28274067649609</v>
      </c>
      <c r="T109" s="210">
        <v>2487</v>
      </c>
      <c r="U109" s="258">
        <f t="shared" si="62"/>
        <v>15.40701276173956</v>
      </c>
      <c r="V109" s="202"/>
      <c r="W109" s="264"/>
      <c r="X109" s="264"/>
      <c r="Y109" s="106"/>
      <c r="Z109" s="106"/>
      <c r="AA109" s="106"/>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c r="AX109" s="106"/>
      <c r="AY109" s="106"/>
      <c r="AZ109" s="106"/>
      <c r="BA109" s="106"/>
      <c r="BB109" s="106"/>
      <c r="BC109" s="106"/>
      <c r="BD109" s="106"/>
      <c r="BE109" s="106"/>
      <c r="BF109" s="106"/>
      <c r="BG109" s="106"/>
      <c r="BH109" s="106"/>
      <c r="BI109" s="106"/>
      <c r="BJ109" s="106"/>
      <c r="BK109" s="106"/>
      <c r="BL109" s="106"/>
    </row>
    <row r="110" spans="1:64" ht="15" customHeight="1">
      <c r="A110" s="159" t="s">
        <v>66</v>
      </c>
      <c r="B110" s="160">
        <v>55939</v>
      </c>
      <c r="C110" s="217">
        <v>39.702765512432997</v>
      </c>
      <c r="D110" s="197">
        <f>G110+I110+K110</f>
        <v>4898</v>
      </c>
      <c r="E110" s="217">
        <f t="shared" si="56"/>
        <v>8.7559663204562117</v>
      </c>
      <c r="F110" s="218">
        <v>33.703348305430701</v>
      </c>
      <c r="G110" s="219">
        <v>2132</v>
      </c>
      <c r="H110" s="217">
        <f t="shared" si="57"/>
        <v>43.527970600244998</v>
      </c>
      <c r="I110" s="219">
        <v>2396</v>
      </c>
      <c r="J110" s="217">
        <f t="shared" si="58"/>
        <v>48.917925683952632</v>
      </c>
      <c r="K110" s="219">
        <v>370</v>
      </c>
      <c r="L110" s="200">
        <f t="shared" si="59"/>
        <v>7.5541037158023681</v>
      </c>
      <c r="M110" s="117">
        <f>P110+R110+T110</f>
        <v>51041</v>
      </c>
      <c r="N110" s="220">
        <v>91.244033679543804</v>
      </c>
      <c r="O110" s="218">
        <v>40.278482004663203</v>
      </c>
      <c r="P110" s="219">
        <v>13413</v>
      </c>
      <c r="Q110" s="217">
        <f t="shared" si="60"/>
        <v>26.278873846515545</v>
      </c>
      <c r="R110" s="202">
        <v>28235</v>
      </c>
      <c r="S110" s="217">
        <f t="shared" si="61"/>
        <v>55.318273544797322</v>
      </c>
      <c r="T110" s="221">
        <v>9393</v>
      </c>
      <c r="U110" s="222">
        <f t="shared" si="62"/>
        <v>18.402852608687134</v>
      </c>
      <c r="V110" s="202"/>
      <c r="W110" s="264"/>
      <c r="X110" s="264"/>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row>
    <row r="111" spans="1:64" ht="15" customHeight="1">
      <c r="A111" s="153" t="s">
        <v>67</v>
      </c>
      <c r="B111" s="154">
        <v>11599</v>
      </c>
      <c r="C111" s="225">
        <v>41.449607724803897</v>
      </c>
      <c r="D111" s="115" t="s">
        <v>104</v>
      </c>
      <c r="E111" s="225" t="s">
        <v>104</v>
      </c>
      <c r="F111" s="226" t="s">
        <v>104</v>
      </c>
      <c r="G111" s="210" t="s">
        <v>104</v>
      </c>
      <c r="H111" s="206" t="s">
        <v>104</v>
      </c>
      <c r="I111" s="210" t="s">
        <v>104</v>
      </c>
      <c r="J111" s="206" t="s">
        <v>104</v>
      </c>
      <c r="K111" s="210" t="s">
        <v>104</v>
      </c>
      <c r="L111" s="257" t="s">
        <v>104</v>
      </c>
      <c r="M111" s="115" t="s">
        <v>104</v>
      </c>
      <c r="N111" s="206" t="s">
        <v>104</v>
      </c>
      <c r="O111" s="226" t="s">
        <v>104</v>
      </c>
      <c r="P111" s="210" t="s">
        <v>104</v>
      </c>
      <c r="Q111" s="206" t="s">
        <v>104</v>
      </c>
      <c r="R111" s="210" t="s">
        <v>104</v>
      </c>
      <c r="S111" s="206" t="s">
        <v>104</v>
      </c>
      <c r="T111" s="210" t="s">
        <v>104</v>
      </c>
      <c r="U111" s="258" t="s">
        <v>104</v>
      </c>
      <c r="V111" s="202"/>
      <c r="W111" s="264"/>
      <c r="X111" s="264"/>
      <c r="Y111" s="106"/>
      <c r="Z111" s="106"/>
      <c r="AA111" s="106"/>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6"/>
      <c r="BE111" s="106"/>
      <c r="BF111" s="106"/>
      <c r="BG111" s="106"/>
      <c r="BH111" s="106"/>
      <c r="BI111" s="106"/>
      <c r="BJ111" s="106"/>
      <c r="BK111" s="106"/>
      <c r="BL111" s="106"/>
    </row>
    <row r="112" spans="1:64" ht="15" customHeight="1">
      <c r="A112" s="159" t="s">
        <v>68</v>
      </c>
      <c r="B112" s="160">
        <v>64329</v>
      </c>
      <c r="C112" s="217">
        <v>40.056521941891901</v>
      </c>
      <c r="D112" s="197">
        <f t="shared" ref="D112:D118" si="63">G112+I112+K112</f>
        <v>4456</v>
      </c>
      <c r="E112" s="217">
        <f t="shared" ref="E112:E118" si="64">D112/B112*100</f>
        <v>6.926891448646801</v>
      </c>
      <c r="F112" s="218">
        <v>33.420556552962303</v>
      </c>
      <c r="G112" s="219">
        <v>1977</v>
      </c>
      <c r="H112" s="217">
        <f t="shared" ref="H112:H118" si="65">G112/$D112*100</f>
        <v>44.367145421903054</v>
      </c>
      <c r="I112" s="219">
        <v>2222</v>
      </c>
      <c r="J112" s="217">
        <f t="shared" ref="J112:J118" si="66">I112/$D112*100</f>
        <v>49.865350089766608</v>
      </c>
      <c r="K112" s="219">
        <v>257</v>
      </c>
      <c r="L112" s="200">
        <f t="shared" ref="L112:L118" si="67">K112/$D112*100</f>
        <v>5.7675044883303412</v>
      </c>
      <c r="M112" s="117">
        <f t="shared" ref="M112:M118" si="68">P112+R112+T112</f>
        <v>59873</v>
      </c>
      <c r="N112" s="220">
        <v>93.073108551353201</v>
      </c>
      <c r="O112" s="218">
        <v>40.550398343159301</v>
      </c>
      <c r="P112" s="219">
        <v>15007</v>
      </c>
      <c r="Q112" s="217">
        <f t="shared" ref="Q112:Q118" si="69">P112/M112*100</f>
        <v>25.064720324687258</v>
      </c>
      <c r="R112" s="202">
        <v>34118</v>
      </c>
      <c r="S112" s="217">
        <f t="shared" ref="S112:S118" si="70">R112/M112*100</f>
        <v>56.983949359477556</v>
      </c>
      <c r="T112" s="221">
        <v>10748</v>
      </c>
      <c r="U112" s="222">
        <f t="shared" ref="U112:U118" si="71">T112/M112*100</f>
        <v>17.951330315835186</v>
      </c>
      <c r="V112" s="202"/>
      <c r="W112" s="264"/>
      <c r="X112" s="264"/>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row>
    <row r="113" spans="1:64" ht="15" customHeight="1">
      <c r="A113" s="153" t="s">
        <v>69</v>
      </c>
      <c r="B113" s="154">
        <v>135114</v>
      </c>
      <c r="C113" s="207">
        <v>39.349697292656998</v>
      </c>
      <c r="D113" s="208">
        <f t="shared" si="63"/>
        <v>9338</v>
      </c>
      <c r="E113" s="207">
        <f t="shared" si="64"/>
        <v>6.9112009118226085</v>
      </c>
      <c r="F113" s="209">
        <v>32.376311844078003</v>
      </c>
      <c r="G113" s="210">
        <v>4434</v>
      </c>
      <c r="H113" s="207">
        <f t="shared" si="65"/>
        <v>47.483401156564575</v>
      </c>
      <c r="I113" s="210">
        <v>4422</v>
      </c>
      <c r="J113" s="207">
        <f t="shared" si="66"/>
        <v>47.354893981580638</v>
      </c>
      <c r="K113" s="210">
        <v>482</v>
      </c>
      <c r="L113" s="211">
        <f t="shared" si="67"/>
        <v>5.1617048618547869</v>
      </c>
      <c r="M113" s="115">
        <f t="shared" si="68"/>
        <v>125776</v>
      </c>
      <c r="N113" s="212">
        <v>93.088799088177396</v>
      </c>
      <c r="O113" s="209">
        <v>39.867423037781698</v>
      </c>
      <c r="P113" s="210">
        <v>34951</v>
      </c>
      <c r="Q113" s="207">
        <f t="shared" si="69"/>
        <v>27.788290293855745</v>
      </c>
      <c r="R113" s="213">
        <v>69184</v>
      </c>
      <c r="S113" s="207">
        <f t="shared" si="70"/>
        <v>55.005724462536577</v>
      </c>
      <c r="T113" s="214">
        <v>21641</v>
      </c>
      <c r="U113" s="215">
        <f t="shared" si="71"/>
        <v>17.205985243607682</v>
      </c>
      <c r="V113" s="202"/>
      <c r="W113" s="264"/>
      <c r="X113" s="264"/>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row>
    <row r="114" spans="1:64" ht="15" customHeight="1">
      <c r="A114" s="159" t="s">
        <v>70</v>
      </c>
      <c r="B114" s="160">
        <v>35121</v>
      </c>
      <c r="C114" s="217">
        <v>40.401583098430997</v>
      </c>
      <c r="D114" s="197">
        <f t="shared" si="63"/>
        <v>2122</v>
      </c>
      <c r="E114" s="217">
        <f t="shared" si="64"/>
        <v>6.0419691922211785</v>
      </c>
      <c r="F114" s="218">
        <v>32.778039585296902</v>
      </c>
      <c r="G114" s="219">
        <v>978</v>
      </c>
      <c r="H114" s="217">
        <f t="shared" si="65"/>
        <v>46.088595664467483</v>
      </c>
      <c r="I114" s="219">
        <v>1016</v>
      </c>
      <c r="J114" s="217">
        <f t="shared" si="66"/>
        <v>47.879359095193216</v>
      </c>
      <c r="K114" s="219">
        <v>128</v>
      </c>
      <c r="L114" s="200">
        <f t="shared" si="67"/>
        <v>6.0320452403393023</v>
      </c>
      <c r="M114" s="117">
        <f t="shared" si="68"/>
        <v>32999</v>
      </c>
      <c r="N114" s="220">
        <v>93.958030807778798</v>
      </c>
      <c r="O114" s="218">
        <v>40.891814903482299</v>
      </c>
      <c r="P114" s="219">
        <v>7607</v>
      </c>
      <c r="Q114" s="217">
        <f t="shared" si="69"/>
        <v>23.05221370344556</v>
      </c>
      <c r="R114" s="202">
        <v>19486</v>
      </c>
      <c r="S114" s="217">
        <f t="shared" si="70"/>
        <v>59.050274250734866</v>
      </c>
      <c r="T114" s="221">
        <v>5906</v>
      </c>
      <c r="U114" s="222">
        <f t="shared" si="71"/>
        <v>17.897512045819568</v>
      </c>
      <c r="V114" s="202"/>
      <c r="W114" s="264"/>
      <c r="X114" s="264"/>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row>
    <row r="115" spans="1:64" ht="15" customHeight="1">
      <c r="A115" s="153" t="s">
        <v>71</v>
      </c>
      <c r="B115" s="154">
        <v>7075</v>
      </c>
      <c r="C115" s="207">
        <v>39.255406360424097</v>
      </c>
      <c r="D115" s="208">
        <f t="shared" si="63"/>
        <v>425</v>
      </c>
      <c r="E115" s="207">
        <f t="shared" si="64"/>
        <v>6.0070671378091873</v>
      </c>
      <c r="F115" s="209">
        <v>33.32</v>
      </c>
      <c r="G115" s="210">
        <v>175</v>
      </c>
      <c r="H115" s="207">
        <f t="shared" si="65"/>
        <v>41.17647058823529</v>
      </c>
      <c r="I115" s="210">
        <v>232</v>
      </c>
      <c r="J115" s="207">
        <f t="shared" si="66"/>
        <v>54.588235294117652</v>
      </c>
      <c r="K115" s="210">
        <v>18</v>
      </c>
      <c r="L115" s="211">
        <f t="shared" si="67"/>
        <v>4.2352941176470589</v>
      </c>
      <c r="M115" s="115">
        <f t="shared" si="68"/>
        <v>6650</v>
      </c>
      <c r="N115" s="212">
        <v>93.992932862190798</v>
      </c>
      <c r="O115" s="209">
        <v>39.634736842105198</v>
      </c>
      <c r="P115" s="210">
        <v>1877</v>
      </c>
      <c r="Q115" s="207">
        <f t="shared" si="69"/>
        <v>28.225563909774436</v>
      </c>
      <c r="R115" s="213">
        <v>3678</v>
      </c>
      <c r="S115" s="207">
        <f t="shared" si="70"/>
        <v>55.308270676691727</v>
      </c>
      <c r="T115" s="214">
        <v>1095</v>
      </c>
      <c r="U115" s="215">
        <f t="shared" si="71"/>
        <v>16.466165413533833</v>
      </c>
      <c r="V115" s="202"/>
      <c r="W115" s="264"/>
      <c r="X115" s="264"/>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c r="AZ115" s="106"/>
      <c r="BA115" s="106"/>
      <c r="BB115" s="106"/>
      <c r="BC115" s="106"/>
      <c r="BD115" s="106"/>
      <c r="BE115" s="106"/>
      <c r="BF115" s="106"/>
      <c r="BG115" s="106"/>
      <c r="BH115" s="106"/>
      <c r="BI115" s="106"/>
      <c r="BJ115" s="106"/>
      <c r="BK115" s="106"/>
      <c r="BL115" s="106"/>
    </row>
    <row r="116" spans="1:64" ht="15" customHeight="1">
      <c r="A116" s="159" t="s">
        <v>72</v>
      </c>
      <c r="B116" s="160">
        <v>30886</v>
      </c>
      <c r="C116" s="217">
        <v>41.502493038917102</v>
      </c>
      <c r="D116" s="197">
        <f t="shared" si="63"/>
        <v>2430</v>
      </c>
      <c r="E116" s="217">
        <f t="shared" si="64"/>
        <v>7.8676422974810585</v>
      </c>
      <c r="F116" s="218">
        <v>34.3876543209877</v>
      </c>
      <c r="G116" s="219">
        <v>788</v>
      </c>
      <c r="H116" s="217">
        <f t="shared" si="65"/>
        <v>32.427983539094654</v>
      </c>
      <c r="I116" s="219">
        <v>1560</v>
      </c>
      <c r="J116" s="217">
        <f t="shared" si="66"/>
        <v>64.197530864197532</v>
      </c>
      <c r="K116" s="219">
        <v>82</v>
      </c>
      <c r="L116" s="200">
        <f t="shared" si="67"/>
        <v>3.3744855967078191</v>
      </c>
      <c r="M116" s="117">
        <f t="shared" si="68"/>
        <v>28456</v>
      </c>
      <c r="N116" s="220">
        <v>92.132357702519002</v>
      </c>
      <c r="O116" s="218">
        <v>42.110064661231299</v>
      </c>
      <c r="P116" s="219">
        <v>4831</v>
      </c>
      <c r="Q116" s="217">
        <f t="shared" si="69"/>
        <v>16.977087433230249</v>
      </c>
      <c r="R116" s="202">
        <v>17667</v>
      </c>
      <c r="S116" s="217">
        <f t="shared" si="70"/>
        <v>62.085324711835824</v>
      </c>
      <c r="T116" s="221">
        <v>5958</v>
      </c>
      <c r="U116" s="222">
        <f t="shared" si="71"/>
        <v>20.937587854933934</v>
      </c>
      <c r="V116" s="202"/>
      <c r="W116" s="264"/>
      <c r="X116" s="264"/>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row>
    <row r="117" spans="1:64" ht="15" customHeight="1">
      <c r="A117" s="153" t="s">
        <v>73</v>
      </c>
      <c r="B117" s="154">
        <v>16279</v>
      </c>
      <c r="C117" s="207">
        <v>41.892683825787799</v>
      </c>
      <c r="D117" s="208">
        <f t="shared" si="63"/>
        <v>891</v>
      </c>
      <c r="E117" s="207">
        <f t="shared" si="64"/>
        <v>5.4733091713250204</v>
      </c>
      <c r="F117" s="209">
        <v>32.501683501683502</v>
      </c>
      <c r="G117" s="210">
        <v>385</v>
      </c>
      <c r="H117" s="207">
        <f t="shared" si="65"/>
        <v>43.209876543209873</v>
      </c>
      <c r="I117" s="210">
        <v>474</v>
      </c>
      <c r="J117" s="207">
        <f t="shared" si="66"/>
        <v>53.198653198653204</v>
      </c>
      <c r="K117" s="210">
        <v>32</v>
      </c>
      <c r="L117" s="211">
        <f t="shared" si="67"/>
        <v>3.5914702581369253</v>
      </c>
      <c r="M117" s="115">
        <f t="shared" si="68"/>
        <v>15388</v>
      </c>
      <c r="N117" s="212">
        <v>94.526690828675001</v>
      </c>
      <c r="O117" s="209">
        <v>42.436443982324001</v>
      </c>
      <c r="P117" s="210">
        <v>3014</v>
      </c>
      <c r="Q117" s="207">
        <f t="shared" si="69"/>
        <v>19.586690927995839</v>
      </c>
      <c r="R117" s="213">
        <v>8513</v>
      </c>
      <c r="S117" s="207">
        <f t="shared" si="70"/>
        <v>55.322329087600728</v>
      </c>
      <c r="T117" s="214">
        <v>3861</v>
      </c>
      <c r="U117" s="215">
        <f t="shared" si="71"/>
        <v>25.090979984403432</v>
      </c>
      <c r="V117" s="202"/>
      <c r="W117" s="264"/>
      <c r="X117" s="264"/>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106"/>
      <c r="BA117" s="106"/>
      <c r="BB117" s="106"/>
      <c r="BC117" s="106"/>
      <c r="BD117" s="106"/>
      <c r="BE117" s="106"/>
      <c r="BF117" s="106"/>
      <c r="BG117" s="106"/>
      <c r="BH117" s="106"/>
      <c r="BI117" s="106"/>
      <c r="BJ117" s="106"/>
      <c r="BK117" s="106"/>
      <c r="BL117" s="106"/>
    </row>
    <row r="118" spans="1:64" ht="15" customHeight="1">
      <c r="A118" s="159" t="s">
        <v>74</v>
      </c>
      <c r="B118" s="259">
        <v>23230</v>
      </c>
      <c r="C118" s="217">
        <v>40.786870426173202</v>
      </c>
      <c r="D118" s="197">
        <f t="shared" si="63"/>
        <v>2262</v>
      </c>
      <c r="E118" s="217">
        <f t="shared" si="64"/>
        <v>9.7374085234610419</v>
      </c>
      <c r="F118" s="218">
        <v>34.7378426171529</v>
      </c>
      <c r="G118" s="219">
        <v>867</v>
      </c>
      <c r="H118" s="217">
        <f t="shared" si="65"/>
        <v>38.328912466843498</v>
      </c>
      <c r="I118" s="219">
        <v>1241</v>
      </c>
      <c r="J118" s="217">
        <f t="shared" si="66"/>
        <v>54.862953138815207</v>
      </c>
      <c r="K118" s="219">
        <v>154</v>
      </c>
      <c r="L118" s="200">
        <f t="shared" si="67"/>
        <v>6.8081343943412902</v>
      </c>
      <c r="M118" s="117">
        <f t="shared" si="68"/>
        <v>20968</v>
      </c>
      <c r="N118" s="220">
        <v>90.262591476539001</v>
      </c>
      <c r="O118" s="218">
        <v>41.439431514688998</v>
      </c>
      <c r="P118" s="219">
        <v>4653</v>
      </c>
      <c r="Q118" s="217">
        <f t="shared" si="69"/>
        <v>22.190957649752001</v>
      </c>
      <c r="R118" s="202">
        <v>12312</v>
      </c>
      <c r="S118" s="217">
        <f t="shared" si="70"/>
        <v>58.718046547119421</v>
      </c>
      <c r="T118" s="221">
        <v>4003</v>
      </c>
      <c r="U118" s="222">
        <f t="shared" si="71"/>
        <v>19.090995803128578</v>
      </c>
      <c r="V118" s="202"/>
      <c r="W118" s="264"/>
      <c r="X118" s="264"/>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row>
    <row r="119" spans="1:64" ht="15" customHeight="1">
      <c r="A119" s="162" t="s">
        <v>75</v>
      </c>
      <c r="B119" s="260">
        <v>16001</v>
      </c>
      <c r="C119" s="227">
        <v>41.661271170551899</v>
      </c>
      <c r="D119" s="115" t="s">
        <v>104</v>
      </c>
      <c r="E119" s="225" t="s">
        <v>104</v>
      </c>
      <c r="F119" s="226" t="s">
        <v>104</v>
      </c>
      <c r="G119" s="210" t="s">
        <v>104</v>
      </c>
      <c r="H119" s="206" t="s">
        <v>104</v>
      </c>
      <c r="I119" s="210" t="s">
        <v>104</v>
      </c>
      <c r="J119" s="206" t="s">
        <v>104</v>
      </c>
      <c r="K119" s="210" t="s">
        <v>104</v>
      </c>
      <c r="L119" s="257" t="s">
        <v>104</v>
      </c>
      <c r="M119" s="119" t="s">
        <v>104</v>
      </c>
      <c r="N119" s="206" t="s">
        <v>104</v>
      </c>
      <c r="O119" s="226" t="s">
        <v>104</v>
      </c>
      <c r="P119" s="210" t="s">
        <v>104</v>
      </c>
      <c r="Q119" s="206" t="s">
        <v>104</v>
      </c>
      <c r="R119" s="210" t="s">
        <v>104</v>
      </c>
      <c r="S119" s="206" t="s">
        <v>104</v>
      </c>
      <c r="T119" s="210" t="s">
        <v>104</v>
      </c>
      <c r="U119" s="258" t="s">
        <v>104</v>
      </c>
      <c r="V119" s="202"/>
      <c r="W119" s="264"/>
      <c r="X119" s="264"/>
      <c r="Y119" s="106"/>
      <c r="Z119" s="106"/>
      <c r="AA119" s="106"/>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6"/>
      <c r="BE119" s="106"/>
      <c r="BF119" s="106"/>
      <c r="BG119" s="106"/>
      <c r="BH119" s="106"/>
      <c r="BI119" s="106"/>
      <c r="BJ119" s="106"/>
      <c r="BK119" s="106"/>
      <c r="BL119" s="106"/>
    </row>
    <row r="120" spans="1:64" ht="15" customHeight="1">
      <c r="A120" s="163" t="s">
        <v>76</v>
      </c>
      <c r="B120" s="164">
        <v>553256</v>
      </c>
      <c r="C120" s="228">
        <v>39.3345341035619</v>
      </c>
      <c r="D120" s="229">
        <f>G120+I120+K120</f>
        <v>37726</v>
      </c>
      <c r="E120" s="230">
        <f>D120/B120*100</f>
        <v>6.8189048107928336</v>
      </c>
      <c r="F120" s="231">
        <v>32.600752796479902</v>
      </c>
      <c r="G120" s="232">
        <v>17719</v>
      </c>
      <c r="H120" s="230">
        <f>G120/$D120*100</f>
        <v>46.967608545830466</v>
      </c>
      <c r="I120" s="232">
        <v>17881</v>
      </c>
      <c r="J120" s="230">
        <f>I120/$D120*100</f>
        <v>47.397020622382442</v>
      </c>
      <c r="K120" s="232">
        <v>2126</v>
      </c>
      <c r="L120" s="228">
        <f>K120/$D120*100</f>
        <v>5.6353708317870961</v>
      </c>
      <c r="M120" s="121">
        <f>P120+R120+T120</f>
        <v>515530</v>
      </c>
      <c r="N120" s="233">
        <v>93.181095189207198</v>
      </c>
      <c r="O120" s="231">
        <v>39.827305879385598</v>
      </c>
      <c r="P120" s="232">
        <v>140625</v>
      </c>
      <c r="Q120" s="230">
        <f>P120/M120*100</f>
        <v>27.277752992066418</v>
      </c>
      <c r="R120" s="234">
        <v>288452</v>
      </c>
      <c r="S120" s="230">
        <f>R120/M120*100</f>
        <v>55.952514887591406</v>
      </c>
      <c r="T120" s="235">
        <v>86453</v>
      </c>
      <c r="U120" s="236">
        <f>T120/M120*100</f>
        <v>16.769732120342173</v>
      </c>
      <c r="V120" s="202"/>
      <c r="W120" s="264"/>
      <c r="X120" s="264"/>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row>
    <row r="121" spans="1:64" ht="15" customHeight="1">
      <c r="A121" s="169" t="s">
        <v>77</v>
      </c>
      <c r="B121" s="170">
        <v>129855</v>
      </c>
      <c r="C121" s="237">
        <v>41.234199684262897</v>
      </c>
      <c r="D121" s="238">
        <f>G121+I121+K121</f>
        <v>11294</v>
      </c>
      <c r="E121" s="239">
        <f>D121/B121*100</f>
        <v>8.6973932463131955</v>
      </c>
      <c r="F121" s="240">
        <v>34.426509651142098</v>
      </c>
      <c r="G121" s="241">
        <v>3903</v>
      </c>
      <c r="H121" s="239">
        <f>G121/$D121*100</f>
        <v>34.558172480963343</v>
      </c>
      <c r="I121" s="241">
        <v>6847</v>
      </c>
      <c r="J121" s="239">
        <f>I121/$D121*100</f>
        <v>60.625110678236226</v>
      </c>
      <c r="K121" s="241">
        <v>544</v>
      </c>
      <c r="L121" s="237">
        <f>K121/$D121*100</f>
        <v>4.8167168408004253</v>
      </c>
      <c r="M121" s="123">
        <f>P121+R121+T121</f>
        <v>118561</v>
      </c>
      <c r="N121" s="242">
        <v>91.302606753686803</v>
      </c>
      <c r="O121" s="240">
        <v>41.882693297122103</v>
      </c>
      <c r="P121" s="241">
        <v>22146</v>
      </c>
      <c r="Q121" s="239">
        <f>P121/M121*100</f>
        <v>18.678992248715851</v>
      </c>
      <c r="R121" s="243">
        <v>70448</v>
      </c>
      <c r="S121" s="239">
        <f>R121/M121*100</f>
        <v>59.419201929808288</v>
      </c>
      <c r="T121" s="244">
        <v>25967</v>
      </c>
      <c r="U121" s="245">
        <f>T121/M121*100</f>
        <v>21.901805821475865</v>
      </c>
      <c r="V121" s="202"/>
      <c r="W121" s="264"/>
      <c r="X121" s="264"/>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6"/>
      <c r="BE121" s="106"/>
      <c r="BF121" s="106"/>
      <c r="BG121" s="106"/>
      <c r="BH121" s="106"/>
      <c r="BI121" s="106"/>
      <c r="BJ121" s="106"/>
      <c r="BK121" s="106"/>
      <c r="BL121" s="106"/>
    </row>
    <row r="122" spans="1:64" ht="15" customHeight="1">
      <c r="A122" s="175" t="s">
        <v>78</v>
      </c>
      <c r="B122" s="176">
        <v>683111</v>
      </c>
      <c r="C122" s="246">
        <v>39.6956482914199</v>
      </c>
      <c r="D122" s="247">
        <f>G122+I122+K122</f>
        <v>49020</v>
      </c>
      <c r="E122" s="248">
        <f>D122/B122*100</f>
        <v>7.1759933597907217</v>
      </c>
      <c r="F122" s="249">
        <v>33.0213994288045</v>
      </c>
      <c r="G122" s="250">
        <v>21622</v>
      </c>
      <c r="H122" s="248">
        <f>G122/$D122*100</f>
        <v>44.108527131782942</v>
      </c>
      <c r="I122" s="250">
        <v>24728</v>
      </c>
      <c r="J122" s="248">
        <f>I122/$D122*100</f>
        <v>50.444716442268465</v>
      </c>
      <c r="K122" s="250">
        <v>2670</v>
      </c>
      <c r="L122" s="246">
        <f>K122/$D122*100</f>
        <v>5.4467564259485926</v>
      </c>
      <c r="M122" s="125">
        <f>P122+R122+T122</f>
        <v>634091</v>
      </c>
      <c r="N122" s="251">
        <v>92.824006640209305</v>
      </c>
      <c r="O122" s="249">
        <v>40.211617890807801</v>
      </c>
      <c r="P122" s="250">
        <v>162771</v>
      </c>
      <c r="Q122" s="248">
        <f>P122/M122*100</f>
        <v>25.669974814340531</v>
      </c>
      <c r="R122" s="252">
        <v>358900</v>
      </c>
      <c r="S122" s="248">
        <f>R122/M122*100</f>
        <v>56.600708731081184</v>
      </c>
      <c r="T122" s="253">
        <v>112420</v>
      </c>
      <c r="U122" s="254">
        <f>T122/M122*100</f>
        <v>17.729316454578285</v>
      </c>
      <c r="V122" s="202"/>
      <c r="W122" s="264"/>
      <c r="X122" s="264"/>
      <c r="Y122" s="106"/>
      <c r="Z122" s="106"/>
      <c r="AA122" s="106"/>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c r="AX122" s="106"/>
      <c r="AY122" s="106"/>
      <c r="AZ122" s="106"/>
      <c r="BA122" s="106"/>
      <c r="BB122" s="106"/>
      <c r="BC122" s="106"/>
      <c r="BD122" s="106"/>
      <c r="BE122" s="106"/>
      <c r="BF122" s="106"/>
      <c r="BG122" s="106"/>
      <c r="BH122" s="106"/>
      <c r="BI122" s="106"/>
      <c r="BJ122" s="106"/>
      <c r="BK122" s="106"/>
      <c r="BL122" s="106"/>
    </row>
    <row r="123" spans="1:64" ht="15" customHeight="1">
      <c r="A123" s="983" t="s">
        <v>121</v>
      </c>
      <c r="B123" s="983"/>
      <c r="C123" s="983"/>
      <c r="D123" s="983"/>
      <c r="E123" s="983"/>
      <c r="F123" s="983"/>
      <c r="G123" s="983"/>
      <c r="H123" s="983"/>
      <c r="I123" s="983"/>
      <c r="J123" s="983"/>
      <c r="K123" s="983"/>
      <c r="L123" s="983"/>
      <c r="M123" s="983"/>
      <c r="N123" s="983"/>
      <c r="O123" s="983"/>
      <c r="P123" s="983"/>
      <c r="Q123" s="983"/>
      <c r="R123" s="983"/>
      <c r="S123" s="983"/>
      <c r="T123" s="983"/>
      <c r="U123" s="983"/>
      <c r="V123" s="265"/>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c r="AX123" s="106"/>
      <c r="AY123" s="106"/>
      <c r="AZ123" s="106"/>
      <c r="BA123" s="106"/>
      <c r="BB123" s="106"/>
      <c r="BC123" s="106"/>
      <c r="BD123" s="106"/>
      <c r="BE123" s="106"/>
      <c r="BF123" s="106"/>
      <c r="BG123" s="106"/>
      <c r="BH123" s="106"/>
      <c r="BI123" s="106"/>
      <c r="BJ123" s="106"/>
      <c r="BK123" s="106"/>
      <c r="BL123" s="106"/>
    </row>
    <row r="124" spans="1:64" ht="15" customHeight="1">
      <c r="A124" s="973" t="s">
        <v>102</v>
      </c>
      <c r="B124" s="973"/>
      <c r="C124" s="973"/>
      <c r="D124" s="973"/>
      <c r="E124" s="973"/>
      <c r="F124" s="973"/>
      <c r="G124" s="973"/>
      <c r="H124" s="973"/>
      <c r="I124" s="973"/>
      <c r="J124" s="973"/>
      <c r="K124" s="973"/>
      <c r="L124" s="973"/>
      <c r="M124" s="973"/>
      <c r="N124" s="973"/>
      <c r="O124" s="973"/>
      <c r="P124" s="973"/>
      <c r="Q124" s="973"/>
      <c r="R124" s="973"/>
      <c r="S124" s="973"/>
      <c r="T124" s="973"/>
      <c r="U124" s="973"/>
      <c r="V124" s="265"/>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row>
    <row r="125" spans="1:64" ht="15" customHeight="1">
      <c r="A125" s="973" t="s">
        <v>86</v>
      </c>
      <c r="B125" s="973"/>
      <c r="C125" s="973"/>
      <c r="D125" s="973"/>
      <c r="E125" s="973"/>
      <c r="F125" s="973"/>
      <c r="G125" s="973"/>
      <c r="H125" s="973"/>
      <c r="I125" s="973"/>
      <c r="J125" s="973"/>
      <c r="K125" s="973"/>
      <c r="L125" s="973"/>
      <c r="M125" s="973"/>
      <c r="N125" s="973"/>
      <c r="O125" s="973"/>
      <c r="P125" s="973"/>
      <c r="Q125" s="973"/>
      <c r="R125" s="973"/>
      <c r="S125" s="973"/>
      <c r="T125" s="973"/>
      <c r="U125" s="973"/>
    </row>
    <row r="126" spans="1:64" ht="15" customHeight="1">
      <c r="O126" s="266"/>
    </row>
    <row r="127" spans="1:64" ht="23.25" customHeight="1">
      <c r="A127" s="974">
        <v>2021</v>
      </c>
      <c r="B127" s="974"/>
      <c r="C127" s="974"/>
      <c r="D127" s="974"/>
      <c r="E127" s="974"/>
      <c r="F127" s="974"/>
      <c r="G127" s="974"/>
      <c r="H127" s="974"/>
      <c r="I127" s="974"/>
      <c r="J127" s="974"/>
      <c r="K127" s="974"/>
      <c r="L127" s="974"/>
      <c r="M127" s="974"/>
      <c r="N127" s="974"/>
      <c r="O127" s="974"/>
      <c r="P127" s="974"/>
      <c r="Q127" s="974"/>
      <c r="R127" s="974"/>
      <c r="S127" s="974"/>
      <c r="T127" s="974"/>
      <c r="U127" s="974"/>
      <c r="V127" s="106"/>
      <c r="W127" s="106"/>
      <c r="X127" s="106"/>
      <c r="Y127" s="106"/>
      <c r="Z127" s="106"/>
      <c r="AA127" s="106"/>
      <c r="AB127" s="106"/>
      <c r="AC127" s="106"/>
      <c r="AD127" s="106"/>
      <c r="AE127" s="106"/>
      <c r="AF127" s="106"/>
      <c r="AG127" s="106"/>
    </row>
    <row r="128" spans="1:64" ht="15" customHeight="1">
      <c r="A128" s="106"/>
      <c r="B128" s="106"/>
      <c r="C128" s="183"/>
      <c r="D128" s="106"/>
      <c r="E128" s="106"/>
      <c r="F128" s="183"/>
      <c r="G128" s="106"/>
      <c r="H128" s="106"/>
      <c r="I128" s="106"/>
      <c r="J128" s="106"/>
      <c r="K128" s="106"/>
      <c r="L128" s="106"/>
      <c r="M128" s="106"/>
      <c r="N128" s="106"/>
      <c r="O128" s="106"/>
      <c r="P128" s="106"/>
      <c r="Q128" s="106"/>
      <c r="R128" s="106"/>
      <c r="S128" s="140"/>
      <c r="T128" s="106"/>
      <c r="U128" s="183"/>
      <c r="V128" s="106"/>
      <c r="W128" s="106"/>
      <c r="X128" s="106"/>
      <c r="Y128" s="106"/>
      <c r="Z128" s="106"/>
      <c r="AA128" s="106"/>
      <c r="AB128" s="106"/>
      <c r="AC128" s="106"/>
      <c r="AD128" s="106"/>
      <c r="AE128" s="106"/>
      <c r="AF128" s="106"/>
      <c r="AG128" s="106"/>
    </row>
    <row r="129" spans="1:21" ht="16.5">
      <c r="A129" s="987" t="s">
        <v>122</v>
      </c>
      <c r="B129" s="987"/>
      <c r="C129" s="987"/>
      <c r="D129" s="987"/>
      <c r="E129" s="987"/>
      <c r="F129" s="987"/>
      <c r="G129" s="987"/>
      <c r="H129" s="987"/>
      <c r="I129" s="987"/>
      <c r="J129" s="987"/>
      <c r="K129" s="987"/>
      <c r="L129" s="987"/>
      <c r="M129" s="987"/>
      <c r="N129" s="987"/>
      <c r="O129" s="987"/>
      <c r="P129" s="987"/>
      <c r="Q129" s="987"/>
      <c r="R129" s="987"/>
      <c r="S129" s="987"/>
      <c r="T129" s="987"/>
      <c r="U129" s="987"/>
    </row>
    <row r="130" spans="1:21" ht="15" customHeight="1">
      <c r="A130" s="958" t="s">
        <v>57</v>
      </c>
      <c r="B130" s="977" t="s">
        <v>58</v>
      </c>
      <c r="C130" s="977"/>
      <c r="D130" s="978" t="s">
        <v>96</v>
      </c>
      <c r="E130" s="978"/>
      <c r="F130" s="978"/>
      <c r="G130" s="978"/>
      <c r="H130" s="978"/>
      <c r="I130" s="978"/>
      <c r="J130" s="978"/>
      <c r="K130" s="978"/>
      <c r="L130" s="978"/>
      <c r="M130" s="978"/>
      <c r="N130" s="978"/>
      <c r="O130" s="978"/>
      <c r="P130" s="978"/>
      <c r="Q130" s="978"/>
      <c r="R130" s="978"/>
      <c r="S130" s="978"/>
      <c r="T130" s="978"/>
      <c r="U130" s="978"/>
    </row>
    <row r="131" spans="1:21" ht="15" customHeight="1">
      <c r="A131" s="958"/>
      <c r="B131" s="977"/>
      <c r="C131" s="977"/>
      <c r="D131" s="977" t="s">
        <v>97</v>
      </c>
      <c r="E131" s="977"/>
      <c r="F131" s="977"/>
      <c r="G131" s="977"/>
      <c r="H131" s="977"/>
      <c r="I131" s="977"/>
      <c r="J131" s="977"/>
      <c r="K131" s="977"/>
      <c r="L131" s="977"/>
      <c r="M131" s="978" t="s">
        <v>98</v>
      </c>
      <c r="N131" s="978"/>
      <c r="O131" s="978"/>
      <c r="P131" s="978"/>
      <c r="Q131" s="978"/>
      <c r="R131" s="978"/>
      <c r="S131" s="978"/>
      <c r="T131" s="978"/>
      <c r="U131" s="978"/>
    </row>
    <row r="132" spans="1:21" ht="15" customHeight="1">
      <c r="A132" s="958"/>
      <c r="B132" s="977"/>
      <c r="C132" s="977"/>
      <c r="D132" s="979" t="s">
        <v>59</v>
      </c>
      <c r="E132" s="980" t="s">
        <v>99</v>
      </c>
      <c r="F132" s="981" t="s">
        <v>112</v>
      </c>
      <c r="G132" s="977" t="s">
        <v>96</v>
      </c>
      <c r="H132" s="977"/>
      <c r="I132" s="977"/>
      <c r="J132" s="977"/>
      <c r="K132" s="977"/>
      <c r="L132" s="977"/>
      <c r="M132" s="979" t="s">
        <v>59</v>
      </c>
      <c r="N132" s="980" t="s">
        <v>99</v>
      </c>
      <c r="O132" s="981" t="s">
        <v>112</v>
      </c>
      <c r="P132" s="978" t="s">
        <v>113</v>
      </c>
      <c r="Q132" s="978"/>
      <c r="R132" s="978"/>
      <c r="S132" s="978"/>
      <c r="T132" s="978"/>
      <c r="U132" s="978"/>
    </row>
    <row r="133" spans="1:21" ht="15" customHeight="1">
      <c r="A133" s="958"/>
      <c r="B133" s="977"/>
      <c r="C133" s="977"/>
      <c r="D133" s="979"/>
      <c r="E133" s="980"/>
      <c r="F133" s="981"/>
      <c r="G133" s="977" t="s">
        <v>114</v>
      </c>
      <c r="H133" s="977"/>
      <c r="I133" s="977" t="s">
        <v>115</v>
      </c>
      <c r="J133" s="977"/>
      <c r="K133" s="977" t="s">
        <v>116</v>
      </c>
      <c r="L133" s="977"/>
      <c r="M133" s="979"/>
      <c r="N133" s="980"/>
      <c r="O133" s="981"/>
      <c r="P133" s="977" t="s">
        <v>114</v>
      </c>
      <c r="Q133" s="977"/>
      <c r="R133" s="977" t="s">
        <v>115</v>
      </c>
      <c r="S133" s="977"/>
      <c r="T133" s="978" t="s">
        <v>116</v>
      </c>
      <c r="U133" s="978"/>
    </row>
    <row r="134" spans="1:21" ht="43.5" customHeight="1">
      <c r="A134" s="958"/>
      <c r="B134" s="188" t="s">
        <v>59</v>
      </c>
      <c r="C134" s="189" t="s">
        <v>117</v>
      </c>
      <c r="D134" s="979"/>
      <c r="E134" s="980"/>
      <c r="F134" s="981"/>
      <c r="G134" s="186" t="s">
        <v>59</v>
      </c>
      <c r="H134" s="190" t="s">
        <v>99</v>
      </c>
      <c r="I134" s="186" t="s">
        <v>59</v>
      </c>
      <c r="J134" s="190" t="s">
        <v>99</v>
      </c>
      <c r="K134" s="186" t="s">
        <v>59</v>
      </c>
      <c r="L134" s="190" t="s">
        <v>99</v>
      </c>
      <c r="M134" s="979"/>
      <c r="N134" s="980"/>
      <c r="O134" s="981"/>
      <c r="P134" s="191" t="s">
        <v>59</v>
      </c>
      <c r="Q134" s="190" t="s">
        <v>99</v>
      </c>
      <c r="R134" s="192" t="s">
        <v>59</v>
      </c>
      <c r="S134" s="193" t="s">
        <v>99</v>
      </c>
      <c r="T134" s="192" t="s">
        <v>59</v>
      </c>
      <c r="U134" s="194" t="s">
        <v>99</v>
      </c>
    </row>
    <row r="135" spans="1:21" ht="15" customHeight="1">
      <c r="A135" s="147" t="s">
        <v>60</v>
      </c>
      <c r="B135" s="148">
        <f>D135+M135</f>
        <v>99803</v>
      </c>
      <c r="C135" s="267">
        <v>38.989953692042299</v>
      </c>
      <c r="D135" s="268">
        <f>G135+I135+K135</f>
        <v>5984</v>
      </c>
      <c r="E135" s="201">
        <f>D135/B135*100</f>
        <v>5.9958117491458172</v>
      </c>
      <c r="F135" s="198">
        <v>30.900835073068901</v>
      </c>
      <c r="G135" s="199">
        <v>3316</v>
      </c>
      <c r="H135" s="196">
        <f>G135/$D135*100</f>
        <v>55.414438502673804</v>
      </c>
      <c r="I135" s="199">
        <v>2397</v>
      </c>
      <c r="J135" s="196">
        <f>I135/$D135*100</f>
        <v>40.05681818181818</v>
      </c>
      <c r="K135" s="199">
        <v>271</v>
      </c>
      <c r="L135" s="196">
        <f>K135/$D135*100</f>
        <v>4.5287433155080219</v>
      </c>
      <c r="M135" s="199">
        <f>P135+R135+T135</f>
        <v>93819</v>
      </c>
      <c r="N135" s="201">
        <f>M135/B135*100</f>
        <v>94.004188250854185</v>
      </c>
      <c r="O135" s="198">
        <v>39.551991379667598</v>
      </c>
      <c r="P135" s="199">
        <v>27405</v>
      </c>
      <c r="Q135" s="201">
        <f>P135/M135*100</f>
        <v>29.210501071211585</v>
      </c>
      <c r="R135" s="202">
        <v>50781</v>
      </c>
      <c r="S135" s="201">
        <f>R135/M135*100</f>
        <v>54.126562849742591</v>
      </c>
      <c r="T135" s="203">
        <v>15633</v>
      </c>
      <c r="U135" s="204">
        <f>T135/M135*100</f>
        <v>16.662936079045824</v>
      </c>
    </row>
    <row r="136" spans="1:21" ht="15" customHeight="1">
      <c r="A136" s="153" t="s">
        <v>61</v>
      </c>
      <c r="B136" s="154">
        <f>D136+M136</f>
        <v>100886</v>
      </c>
      <c r="C136" s="269">
        <v>37.867788332046302</v>
      </c>
      <c r="D136" s="270">
        <f>G136+I136+K136</f>
        <v>4312</v>
      </c>
      <c r="E136" s="212">
        <f>D136/B136*100</f>
        <v>4.2741311975893588</v>
      </c>
      <c r="F136" s="209">
        <v>30.7989826058418</v>
      </c>
      <c r="G136" s="210">
        <v>2400</v>
      </c>
      <c r="H136" s="207">
        <f>G136/$D136*100</f>
        <v>55.658627087198518</v>
      </c>
      <c r="I136" s="210">
        <v>1701</v>
      </c>
      <c r="J136" s="207">
        <f>I136/$D136*100</f>
        <v>39.448051948051948</v>
      </c>
      <c r="K136" s="210">
        <v>211</v>
      </c>
      <c r="L136" s="207">
        <f>K136/$D136*100</f>
        <v>4.8933209647495364</v>
      </c>
      <c r="M136" s="210">
        <f>P136+R136+T136</f>
        <v>96574</v>
      </c>
      <c r="N136" s="212">
        <f>M136/B136*100</f>
        <v>95.725868802410645</v>
      </c>
      <c r="O136" s="209">
        <v>38.276926145429698</v>
      </c>
      <c r="P136" s="210">
        <v>29115</v>
      </c>
      <c r="Q136" s="212">
        <f>P136/M136*100</f>
        <v>30.147865885227908</v>
      </c>
      <c r="R136" s="213">
        <v>54259</v>
      </c>
      <c r="S136" s="212">
        <f>R136/M136*100</f>
        <v>56.183859009671345</v>
      </c>
      <c r="T136" s="214">
        <v>13200</v>
      </c>
      <c r="U136" s="215">
        <f>T136/M136*100</f>
        <v>13.668275105100752</v>
      </c>
    </row>
    <row r="137" spans="1:21" ht="15" customHeight="1">
      <c r="A137" s="159" t="s">
        <v>62</v>
      </c>
      <c r="B137" s="160">
        <f>D137+M137</f>
        <v>35076</v>
      </c>
      <c r="C137" s="271">
        <v>40.258068194777003</v>
      </c>
      <c r="D137" s="268">
        <f>G137+I137+K137</f>
        <v>4411</v>
      </c>
      <c r="E137" s="220">
        <f>D137/B137*100</f>
        <v>12.575550233778083</v>
      </c>
      <c r="F137" s="218">
        <v>35.231013375651798</v>
      </c>
      <c r="G137" s="219">
        <v>1387</v>
      </c>
      <c r="H137" s="217">
        <f>G137/$D137*100</f>
        <v>31.444116980276583</v>
      </c>
      <c r="I137" s="219">
        <v>2748</v>
      </c>
      <c r="J137" s="217">
        <f>I137/$D137*100</f>
        <v>62.298798458399453</v>
      </c>
      <c r="K137" s="219">
        <v>276</v>
      </c>
      <c r="L137" s="217">
        <f>K137/$D137*100</f>
        <v>6.2570845613239623</v>
      </c>
      <c r="M137" s="219">
        <f>P137+R137+T137</f>
        <v>30665</v>
      </c>
      <c r="N137" s="220">
        <f>M137/B137*100</f>
        <v>87.424449766221926</v>
      </c>
      <c r="O137" s="218">
        <v>40.981183759986699</v>
      </c>
      <c r="P137" s="219">
        <v>6477</v>
      </c>
      <c r="Q137" s="220">
        <f>P137/M137*100</f>
        <v>21.121800097831404</v>
      </c>
      <c r="R137" s="202">
        <v>18371</v>
      </c>
      <c r="S137" s="220">
        <f>R137/M137*100</f>
        <v>59.908690689711399</v>
      </c>
      <c r="T137" s="221">
        <v>5817</v>
      </c>
      <c r="U137" s="222">
        <f>T137/M137*100</f>
        <v>18.969509212457201</v>
      </c>
    </row>
    <row r="138" spans="1:21" ht="15" customHeight="1">
      <c r="A138" s="153" t="s">
        <v>63</v>
      </c>
      <c r="B138" s="154">
        <f>D138+M138</f>
        <v>19178</v>
      </c>
      <c r="C138" s="269">
        <v>41.301271926178501</v>
      </c>
      <c r="D138" s="270">
        <f>G138+I138+K138</f>
        <v>1456</v>
      </c>
      <c r="E138" s="212">
        <f>D138/B138*100</f>
        <v>7.5920325372823037</v>
      </c>
      <c r="F138" s="209">
        <v>33.203225806451698</v>
      </c>
      <c r="G138" s="210">
        <v>490</v>
      </c>
      <c r="H138" s="207">
        <f>G138/$D138*100</f>
        <v>33.653846153846153</v>
      </c>
      <c r="I138" s="210">
        <v>919</v>
      </c>
      <c r="J138" s="207">
        <f>I138/$D138*100</f>
        <v>63.118131868131869</v>
      </c>
      <c r="K138" s="210">
        <v>47</v>
      </c>
      <c r="L138" s="207">
        <f>K138/$D138*100</f>
        <v>3.2280219780219785</v>
      </c>
      <c r="M138" s="210">
        <f>P138+R138+T138</f>
        <v>17722</v>
      </c>
      <c r="N138" s="212">
        <f>M138/B138*100</f>
        <v>92.407967462717693</v>
      </c>
      <c r="O138" s="209">
        <v>42.231995551023999</v>
      </c>
      <c r="P138" s="210">
        <v>2957</v>
      </c>
      <c r="Q138" s="212">
        <f>P138/M138*100</f>
        <v>16.685475679945831</v>
      </c>
      <c r="R138" s="213">
        <v>10909</v>
      </c>
      <c r="S138" s="212">
        <f>R138/M138*100</f>
        <v>61.556257758717983</v>
      </c>
      <c r="T138" s="214">
        <v>3856</v>
      </c>
      <c r="U138" s="215">
        <f>T138/M138*100</f>
        <v>21.758266561336193</v>
      </c>
    </row>
    <row r="139" spans="1:21" ht="15" customHeight="1">
      <c r="A139" s="159" t="s">
        <v>64</v>
      </c>
      <c r="B139" s="160">
        <v>5843</v>
      </c>
      <c r="C139" s="272">
        <v>39.809359605911403</v>
      </c>
      <c r="D139" s="219" t="s">
        <v>104</v>
      </c>
      <c r="E139" s="216" t="s">
        <v>104</v>
      </c>
      <c r="F139" s="224">
        <v>35.393811533052002</v>
      </c>
      <c r="G139" s="219" t="s">
        <v>104</v>
      </c>
      <c r="H139" s="216" t="s">
        <v>104</v>
      </c>
      <c r="I139" s="219" t="s">
        <v>104</v>
      </c>
      <c r="J139" s="216" t="s">
        <v>104</v>
      </c>
      <c r="K139" s="219" t="s">
        <v>104</v>
      </c>
      <c r="L139" s="216" t="s">
        <v>104</v>
      </c>
      <c r="M139" s="219" t="s">
        <v>104</v>
      </c>
      <c r="N139" s="216" t="s">
        <v>104</v>
      </c>
      <c r="O139" s="224">
        <v>40.393009853132597</v>
      </c>
      <c r="P139" s="219" t="s">
        <v>104</v>
      </c>
      <c r="Q139" s="216" t="s">
        <v>104</v>
      </c>
      <c r="R139" s="219" t="s">
        <v>104</v>
      </c>
      <c r="S139" s="216" t="s">
        <v>104</v>
      </c>
      <c r="T139" s="219" t="s">
        <v>104</v>
      </c>
      <c r="U139" s="256" t="s">
        <v>104</v>
      </c>
    </row>
    <row r="140" spans="1:21" ht="15" customHeight="1">
      <c r="A140" s="153" t="s">
        <v>65</v>
      </c>
      <c r="B140" s="154">
        <v>17982</v>
      </c>
      <c r="C140" s="273">
        <v>38.8340228363394</v>
      </c>
      <c r="D140" s="210" t="s">
        <v>104</v>
      </c>
      <c r="E140" s="206" t="s">
        <v>104</v>
      </c>
      <c r="F140" s="226">
        <v>35.140997830802597</v>
      </c>
      <c r="G140" s="210" t="s">
        <v>104</v>
      </c>
      <c r="H140" s="206" t="s">
        <v>104</v>
      </c>
      <c r="I140" s="210" t="s">
        <v>104</v>
      </c>
      <c r="J140" s="206" t="s">
        <v>104</v>
      </c>
      <c r="K140" s="210" t="s">
        <v>104</v>
      </c>
      <c r="L140" s="206" t="s">
        <v>104</v>
      </c>
      <c r="M140" s="210" t="s">
        <v>104</v>
      </c>
      <c r="N140" s="206" t="s">
        <v>104</v>
      </c>
      <c r="O140" s="226">
        <v>39.371966632962597</v>
      </c>
      <c r="P140" s="210" t="s">
        <v>104</v>
      </c>
      <c r="Q140" s="206" t="s">
        <v>104</v>
      </c>
      <c r="R140" s="210" t="s">
        <v>104</v>
      </c>
      <c r="S140" s="206" t="s">
        <v>104</v>
      </c>
      <c r="T140" s="210" t="s">
        <v>104</v>
      </c>
      <c r="U140" s="258" t="s">
        <v>104</v>
      </c>
    </row>
    <row r="141" spans="1:21" ht="15" customHeight="1">
      <c r="A141" s="159" t="s">
        <v>66</v>
      </c>
      <c r="B141" s="160">
        <f>D141+M141</f>
        <v>53738</v>
      </c>
      <c r="C141" s="271">
        <v>39.718381712498001</v>
      </c>
      <c r="D141" s="268">
        <f>G141+I141+K141</f>
        <v>4512</v>
      </c>
      <c r="E141" s="220">
        <f>D141/B141*100</f>
        <v>8.3962931259071798</v>
      </c>
      <c r="F141" s="218">
        <v>33.8618837521581</v>
      </c>
      <c r="G141" s="219">
        <v>1963</v>
      </c>
      <c r="H141" s="217">
        <f>G141/$D141*100</f>
        <v>43.506205673758863</v>
      </c>
      <c r="I141" s="219">
        <v>2238</v>
      </c>
      <c r="J141" s="217">
        <f>I141/$D141*100</f>
        <v>49.601063829787236</v>
      </c>
      <c r="K141" s="219">
        <v>311</v>
      </c>
      <c r="L141" s="217">
        <f>K141/$D141*100</f>
        <v>6.8927304964539013</v>
      </c>
      <c r="M141" s="219">
        <f>P141+R141+T141</f>
        <v>49226</v>
      </c>
      <c r="N141" s="220">
        <f>M141/B141*100</f>
        <v>91.603706874092822</v>
      </c>
      <c r="O141" s="218">
        <v>40.316491654258499</v>
      </c>
      <c r="P141" s="219">
        <v>12729</v>
      </c>
      <c r="Q141" s="220">
        <f>P141/M141*100</f>
        <v>25.858286271482552</v>
      </c>
      <c r="R141" s="202">
        <v>27453</v>
      </c>
      <c r="S141" s="220">
        <f>R141/M141*100</f>
        <v>55.76930890179986</v>
      </c>
      <c r="T141" s="221">
        <v>9044</v>
      </c>
      <c r="U141" s="222">
        <f>T141/M141*100</f>
        <v>18.372404826717588</v>
      </c>
    </row>
    <row r="142" spans="1:21" ht="15" customHeight="1">
      <c r="A142" s="153" t="s">
        <v>67</v>
      </c>
      <c r="B142" s="154">
        <v>11288</v>
      </c>
      <c r="C142" s="273">
        <v>41.6025574691405</v>
      </c>
      <c r="D142" s="210" t="s">
        <v>104</v>
      </c>
      <c r="E142" s="206" t="s">
        <v>104</v>
      </c>
      <c r="F142" s="226">
        <v>31.091603053435101</v>
      </c>
      <c r="G142" s="210" t="s">
        <v>104</v>
      </c>
      <c r="H142" s="206" t="s">
        <v>104</v>
      </c>
      <c r="I142" s="210" t="s">
        <v>104</v>
      </c>
      <c r="J142" s="206" t="s">
        <v>104</v>
      </c>
      <c r="K142" s="210" t="s">
        <v>104</v>
      </c>
      <c r="L142" s="206" t="s">
        <v>104</v>
      </c>
      <c r="M142" s="210" t="s">
        <v>104</v>
      </c>
      <c r="N142" s="206" t="s">
        <v>104</v>
      </c>
      <c r="O142" s="226">
        <v>42.6059919028339</v>
      </c>
      <c r="P142" s="210" t="s">
        <v>104</v>
      </c>
      <c r="Q142" s="206" t="s">
        <v>104</v>
      </c>
      <c r="R142" s="210" t="s">
        <v>104</v>
      </c>
      <c r="S142" s="206" t="s">
        <v>104</v>
      </c>
      <c r="T142" s="210" t="s">
        <v>104</v>
      </c>
      <c r="U142" s="258" t="s">
        <v>104</v>
      </c>
    </row>
    <row r="143" spans="1:21" ht="15" customHeight="1">
      <c r="A143" s="159" t="s">
        <v>68</v>
      </c>
      <c r="B143" s="160">
        <f t="shared" ref="B143:B149" si="72">D143+M143</f>
        <v>61661</v>
      </c>
      <c r="C143" s="271">
        <v>40.0316521473328</v>
      </c>
      <c r="D143" s="268">
        <f t="shared" ref="D143:D149" si="73">G143+I143+K143</f>
        <v>4028</v>
      </c>
      <c r="E143" s="220">
        <f t="shared" ref="E143:E149" si="74">D143/B143*100</f>
        <v>6.5324921749566185</v>
      </c>
      <c r="F143" s="218">
        <v>33.351692243010298</v>
      </c>
      <c r="G143" s="219">
        <v>1815</v>
      </c>
      <c r="H143" s="217">
        <f t="shared" ref="H143:H149" si="75">G143/$D143*100</f>
        <v>45.059582919563056</v>
      </c>
      <c r="I143" s="219">
        <v>1985</v>
      </c>
      <c r="J143" s="217">
        <f t="shared" ref="J143:J149" si="76">I143/$D143*100</f>
        <v>49.280039721946373</v>
      </c>
      <c r="K143" s="219">
        <v>228</v>
      </c>
      <c r="L143" s="217">
        <f t="shared" ref="L143:L149" si="77">K143/$D143*100</f>
        <v>5.6603773584905666</v>
      </c>
      <c r="M143" s="219">
        <f t="shared" ref="M143:M149" si="78">P143+R143+T143</f>
        <v>57633</v>
      </c>
      <c r="N143" s="220">
        <f t="shared" ref="N143:N149" si="79">M143/B143*100</f>
        <v>93.467507825043384</v>
      </c>
      <c r="O143" s="218">
        <v>40.555387074975698</v>
      </c>
      <c r="P143" s="219">
        <v>14635</v>
      </c>
      <c r="Q143" s="220">
        <f t="shared" ref="Q143:Q149" si="80">P143/M143*100</f>
        <v>25.393437787378758</v>
      </c>
      <c r="R143" s="202">
        <v>32698</v>
      </c>
      <c r="S143" s="220">
        <f t="shared" ref="S143:S149" si="81">R143/M143*100</f>
        <v>56.734856766088868</v>
      </c>
      <c r="T143" s="221">
        <v>10300</v>
      </c>
      <c r="U143" s="222">
        <f t="shared" ref="U143:U149" si="82">T143/M143*100</f>
        <v>17.871705446532367</v>
      </c>
    </row>
    <row r="144" spans="1:21" ht="15" customHeight="1">
      <c r="A144" s="153" t="s">
        <v>69</v>
      </c>
      <c r="B144" s="154">
        <f t="shared" si="72"/>
        <v>130477</v>
      </c>
      <c r="C144" s="269">
        <v>39.485565267932401</v>
      </c>
      <c r="D144" s="270">
        <f t="shared" si="73"/>
        <v>8413</v>
      </c>
      <c r="E144" s="212">
        <f t="shared" si="74"/>
        <v>6.4478797029361488</v>
      </c>
      <c r="F144" s="209">
        <v>32.494505494505397</v>
      </c>
      <c r="G144" s="210">
        <v>4019</v>
      </c>
      <c r="H144" s="207">
        <f t="shared" si="75"/>
        <v>47.771306311660524</v>
      </c>
      <c r="I144" s="210">
        <v>3930</v>
      </c>
      <c r="J144" s="207">
        <f t="shared" si="76"/>
        <v>46.713419707595385</v>
      </c>
      <c r="K144" s="210">
        <v>464</v>
      </c>
      <c r="L144" s="207">
        <f t="shared" si="77"/>
        <v>5.5152739807440865</v>
      </c>
      <c r="M144" s="210">
        <f t="shared" si="78"/>
        <v>122064</v>
      </c>
      <c r="N144" s="212">
        <f t="shared" si="79"/>
        <v>93.552120297063851</v>
      </c>
      <c r="O144" s="209">
        <v>39.969345369506897</v>
      </c>
      <c r="P144" s="210">
        <v>33553</v>
      </c>
      <c r="Q144" s="212">
        <f t="shared" si="80"/>
        <v>27.488039061475948</v>
      </c>
      <c r="R144" s="213">
        <v>67301</v>
      </c>
      <c r="S144" s="212">
        <f t="shared" si="81"/>
        <v>55.135830384060824</v>
      </c>
      <c r="T144" s="214">
        <v>21210</v>
      </c>
      <c r="U144" s="215">
        <f t="shared" si="82"/>
        <v>17.376130554463231</v>
      </c>
    </row>
    <row r="145" spans="1:33" ht="15" customHeight="1">
      <c r="A145" s="159" t="s">
        <v>70</v>
      </c>
      <c r="B145" s="160">
        <f t="shared" si="72"/>
        <v>33813</v>
      </c>
      <c r="C145" s="271">
        <v>40.400528750826297</v>
      </c>
      <c r="D145" s="268">
        <f t="shared" si="73"/>
        <v>1938</v>
      </c>
      <c r="E145" s="220">
        <f t="shared" si="74"/>
        <v>5.7315233785822022</v>
      </c>
      <c r="F145" s="218">
        <v>33.194392523364598</v>
      </c>
      <c r="G145" s="219">
        <v>861</v>
      </c>
      <c r="H145" s="217">
        <f t="shared" si="75"/>
        <v>44.427244582043343</v>
      </c>
      <c r="I145" s="219">
        <v>936</v>
      </c>
      <c r="J145" s="217">
        <f t="shared" si="76"/>
        <v>48.297213622291025</v>
      </c>
      <c r="K145" s="219">
        <v>141</v>
      </c>
      <c r="L145" s="217">
        <f t="shared" si="77"/>
        <v>7.2755417956656343</v>
      </c>
      <c r="M145" s="219">
        <f t="shared" si="78"/>
        <v>31875</v>
      </c>
      <c r="N145" s="220">
        <f t="shared" si="79"/>
        <v>94.26847662141779</v>
      </c>
      <c r="O145" s="218">
        <v>40.872715024954402</v>
      </c>
      <c r="P145" s="219">
        <v>7315</v>
      </c>
      <c r="Q145" s="220">
        <f t="shared" si="80"/>
        <v>22.949019607843137</v>
      </c>
      <c r="R145" s="202">
        <v>18809</v>
      </c>
      <c r="S145" s="220">
        <f t="shared" si="81"/>
        <v>59.008627450980391</v>
      </c>
      <c r="T145" s="221">
        <v>5751</v>
      </c>
      <c r="U145" s="222">
        <f t="shared" si="82"/>
        <v>18.042352941176471</v>
      </c>
    </row>
    <row r="146" spans="1:33" ht="15" customHeight="1">
      <c r="A146" s="153" t="s">
        <v>71</v>
      </c>
      <c r="B146" s="154">
        <f t="shared" si="72"/>
        <v>6927</v>
      </c>
      <c r="C146" s="269">
        <v>38.968479776848099</v>
      </c>
      <c r="D146" s="270">
        <f t="shared" si="73"/>
        <v>387</v>
      </c>
      <c r="E146" s="212">
        <f t="shared" si="74"/>
        <v>5.5868341273278475</v>
      </c>
      <c r="F146" s="209">
        <v>32.866972477064202</v>
      </c>
      <c r="G146" s="210">
        <v>175</v>
      </c>
      <c r="H146" s="207">
        <f t="shared" si="75"/>
        <v>45.219638242894057</v>
      </c>
      <c r="I146" s="210">
        <v>200</v>
      </c>
      <c r="J146" s="207">
        <f t="shared" si="76"/>
        <v>51.679586563307488</v>
      </c>
      <c r="K146" s="210">
        <v>12</v>
      </c>
      <c r="L146" s="207">
        <f t="shared" si="77"/>
        <v>3.1007751937984498</v>
      </c>
      <c r="M146" s="210">
        <f t="shared" si="78"/>
        <v>6540</v>
      </c>
      <c r="N146" s="212">
        <f t="shared" si="79"/>
        <v>94.413165872672153</v>
      </c>
      <c r="O146" s="209">
        <v>39.363528363528303</v>
      </c>
      <c r="P146" s="210">
        <v>1934</v>
      </c>
      <c r="Q146" s="212">
        <f t="shared" si="80"/>
        <v>29.571865443425079</v>
      </c>
      <c r="R146" s="213">
        <v>3539</v>
      </c>
      <c r="S146" s="212">
        <f t="shared" si="81"/>
        <v>54.113149847094796</v>
      </c>
      <c r="T146" s="214">
        <v>1067</v>
      </c>
      <c r="U146" s="215">
        <f t="shared" si="82"/>
        <v>16.314984709480125</v>
      </c>
    </row>
    <row r="147" spans="1:33" ht="15" customHeight="1">
      <c r="A147" s="159" t="s">
        <v>72</v>
      </c>
      <c r="B147" s="160">
        <f t="shared" si="72"/>
        <v>30774</v>
      </c>
      <c r="C147" s="271">
        <v>41.295483606976802</v>
      </c>
      <c r="D147" s="268">
        <f t="shared" si="73"/>
        <v>2396</v>
      </c>
      <c r="E147" s="220">
        <f t="shared" si="74"/>
        <v>7.7857932020536813</v>
      </c>
      <c r="F147" s="218">
        <v>33.2144832788534</v>
      </c>
      <c r="G147" s="219">
        <v>795</v>
      </c>
      <c r="H147" s="217">
        <f t="shared" si="75"/>
        <v>33.180300500834726</v>
      </c>
      <c r="I147" s="219">
        <v>1530</v>
      </c>
      <c r="J147" s="217">
        <f t="shared" si="76"/>
        <v>63.856427378964945</v>
      </c>
      <c r="K147" s="219">
        <v>71</v>
      </c>
      <c r="L147" s="217">
        <f t="shared" si="77"/>
        <v>2.963272120200334</v>
      </c>
      <c r="M147" s="219">
        <f t="shared" si="78"/>
        <v>28378</v>
      </c>
      <c r="N147" s="220">
        <f t="shared" si="79"/>
        <v>92.214206797946318</v>
      </c>
      <c r="O147" s="218">
        <v>42.210448398576602</v>
      </c>
      <c r="P147" s="219">
        <v>4906</v>
      </c>
      <c r="Q147" s="220">
        <f t="shared" si="80"/>
        <v>17.288040031009938</v>
      </c>
      <c r="R147" s="202">
        <v>17621</v>
      </c>
      <c r="S147" s="220">
        <f t="shared" si="81"/>
        <v>62.093875537388122</v>
      </c>
      <c r="T147" s="221">
        <v>5851</v>
      </c>
      <c r="U147" s="222">
        <f t="shared" si="82"/>
        <v>20.618084431601947</v>
      </c>
    </row>
    <row r="148" spans="1:33" ht="15" customHeight="1">
      <c r="A148" s="153" t="s">
        <v>73</v>
      </c>
      <c r="B148" s="154">
        <f t="shared" si="72"/>
        <v>16136</v>
      </c>
      <c r="C148" s="269">
        <v>41.683980232677698</v>
      </c>
      <c r="D148" s="270">
        <f t="shared" si="73"/>
        <v>850</v>
      </c>
      <c r="E148" s="212">
        <f t="shared" si="74"/>
        <v>5.2677243430837875</v>
      </c>
      <c r="F148" s="209">
        <v>30.117687543014402</v>
      </c>
      <c r="G148" s="210">
        <v>354</v>
      </c>
      <c r="H148" s="207">
        <f t="shared" si="75"/>
        <v>41.647058823529406</v>
      </c>
      <c r="I148" s="210">
        <v>467</v>
      </c>
      <c r="J148" s="207">
        <f t="shared" si="76"/>
        <v>54.941176470588239</v>
      </c>
      <c r="K148" s="210">
        <v>29</v>
      </c>
      <c r="L148" s="207">
        <f t="shared" si="77"/>
        <v>3.4117647058823533</v>
      </c>
      <c r="M148" s="210">
        <f t="shared" si="78"/>
        <v>15286</v>
      </c>
      <c r="N148" s="212">
        <f t="shared" si="79"/>
        <v>94.732275656916215</v>
      </c>
      <c r="O148" s="209">
        <v>42.6190396706169</v>
      </c>
      <c r="P148" s="210">
        <v>2927</v>
      </c>
      <c r="Q148" s="212">
        <f t="shared" si="80"/>
        <v>19.148240219808976</v>
      </c>
      <c r="R148" s="213">
        <v>8457</v>
      </c>
      <c r="S148" s="212">
        <f t="shared" si="81"/>
        <v>55.325134109642818</v>
      </c>
      <c r="T148" s="214">
        <v>3902</v>
      </c>
      <c r="U148" s="215">
        <f t="shared" si="82"/>
        <v>25.526625670548214</v>
      </c>
    </row>
    <row r="149" spans="1:33" ht="15" customHeight="1">
      <c r="A149" s="159" t="s">
        <v>74</v>
      </c>
      <c r="B149" s="160">
        <f t="shared" si="72"/>
        <v>22071</v>
      </c>
      <c r="C149" s="271">
        <v>40.6700620792165</v>
      </c>
      <c r="D149" s="268">
        <f t="shared" si="73"/>
        <v>2035</v>
      </c>
      <c r="E149" s="220">
        <f t="shared" si="74"/>
        <v>9.2202437587784871</v>
      </c>
      <c r="F149" s="218">
        <v>34.434627398482903</v>
      </c>
      <c r="G149" s="219">
        <v>802</v>
      </c>
      <c r="H149" s="217">
        <f t="shared" si="75"/>
        <v>39.41031941031941</v>
      </c>
      <c r="I149" s="219">
        <v>1098</v>
      </c>
      <c r="J149" s="217">
        <f t="shared" si="76"/>
        <v>53.955773955773957</v>
      </c>
      <c r="K149" s="219">
        <v>135</v>
      </c>
      <c r="L149" s="217">
        <f t="shared" si="77"/>
        <v>6.6339066339066335</v>
      </c>
      <c r="M149" s="219">
        <f t="shared" si="78"/>
        <v>20036</v>
      </c>
      <c r="N149" s="220">
        <f t="shared" si="79"/>
        <v>90.779756241221506</v>
      </c>
      <c r="O149" s="218">
        <v>41.347307710948499</v>
      </c>
      <c r="P149" s="219">
        <v>4478</v>
      </c>
      <c r="Q149" s="220">
        <f t="shared" si="80"/>
        <v>22.349770413256138</v>
      </c>
      <c r="R149" s="202">
        <v>11821</v>
      </c>
      <c r="S149" s="220">
        <f t="shared" si="81"/>
        <v>58.998802156118991</v>
      </c>
      <c r="T149" s="221">
        <v>3737</v>
      </c>
      <c r="U149" s="222">
        <f t="shared" si="82"/>
        <v>18.651427430624874</v>
      </c>
    </row>
    <row r="150" spans="1:33" ht="15" customHeight="1">
      <c r="A150" s="162" t="s">
        <v>75</v>
      </c>
      <c r="B150" s="154">
        <v>15895</v>
      </c>
      <c r="C150" s="274">
        <v>41.811619718309899</v>
      </c>
      <c r="D150" s="210" t="s">
        <v>104</v>
      </c>
      <c r="E150" s="206" t="s">
        <v>104</v>
      </c>
      <c r="F150" s="226">
        <v>32.981230448383698</v>
      </c>
      <c r="G150" s="210" t="s">
        <v>104</v>
      </c>
      <c r="H150" s="206" t="s">
        <v>104</v>
      </c>
      <c r="I150" s="210" t="s">
        <v>104</v>
      </c>
      <c r="J150" s="206" t="s">
        <v>104</v>
      </c>
      <c r="K150" s="210" t="s">
        <v>104</v>
      </c>
      <c r="L150" s="275" t="s">
        <v>104</v>
      </c>
      <c r="M150" s="210" t="s">
        <v>104</v>
      </c>
      <c r="N150" s="206" t="s">
        <v>104</v>
      </c>
      <c r="O150" s="226">
        <v>42.3782535965207</v>
      </c>
      <c r="P150" s="210" t="s">
        <v>104</v>
      </c>
      <c r="Q150" s="206" t="s">
        <v>104</v>
      </c>
      <c r="R150" s="210" t="s">
        <v>104</v>
      </c>
      <c r="S150" s="206" t="s">
        <v>104</v>
      </c>
      <c r="T150" s="210" t="s">
        <v>104</v>
      </c>
      <c r="U150" s="258" t="s">
        <v>104</v>
      </c>
    </row>
    <row r="151" spans="1:33" ht="15" customHeight="1">
      <c r="A151" s="163" t="s">
        <v>76</v>
      </c>
      <c r="B151" s="164">
        <f>D151+M151</f>
        <v>533201</v>
      </c>
      <c r="C151" s="228">
        <v>39.238970786564899</v>
      </c>
      <c r="D151" s="276">
        <f>G151+I151+K151</f>
        <v>34519</v>
      </c>
      <c r="E151" s="233">
        <f>D151/B151*100</f>
        <v>6.4739188411124511</v>
      </c>
      <c r="F151" s="231">
        <v>32.606000102390702</v>
      </c>
      <c r="G151" s="232">
        <v>16386</v>
      </c>
      <c r="H151" s="230">
        <f>G151/$D151*100</f>
        <v>47.469509545467716</v>
      </c>
      <c r="I151" s="232">
        <v>16145</v>
      </c>
      <c r="J151" s="230">
        <f>I151/$D151*100</f>
        <v>46.771343318172597</v>
      </c>
      <c r="K151" s="232">
        <v>1988</v>
      </c>
      <c r="L151" s="228">
        <f>K151/$D151*100</f>
        <v>5.7591471363596858</v>
      </c>
      <c r="M151" s="121">
        <f>P151+R151+T151</f>
        <v>498682</v>
      </c>
      <c r="N151" s="233">
        <f>M151/B151*100</f>
        <v>93.52608115888755</v>
      </c>
      <c r="O151" s="231">
        <v>39.7401305101275</v>
      </c>
      <c r="P151" s="232">
        <v>136524</v>
      </c>
      <c r="Q151" s="233">
        <f>P151/M151*100</f>
        <v>27.376965681536529</v>
      </c>
      <c r="R151" s="234">
        <v>278841</v>
      </c>
      <c r="S151" s="233">
        <f>R151/M151*100</f>
        <v>55.915593504477798</v>
      </c>
      <c r="T151" s="235">
        <v>83317</v>
      </c>
      <c r="U151" s="236">
        <f>T151/M151*100</f>
        <v>16.707440813985666</v>
      </c>
    </row>
    <row r="152" spans="1:33" ht="15" customHeight="1">
      <c r="A152" s="169" t="s">
        <v>77</v>
      </c>
      <c r="B152" s="170">
        <f>D152+M152</f>
        <v>128347</v>
      </c>
      <c r="C152" s="237">
        <v>41.1844046364589</v>
      </c>
      <c r="D152" s="277">
        <f>G152+I152+K152</f>
        <v>10803</v>
      </c>
      <c r="E152" s="242">
        <f>D152/B152*100</f>
        <v>8.4170257193389784</v>
      </c>
      <c r="F152" s="240">
        <v>33.327961823086</v>
      </c>
      <c r="G152" s="241">
        <v>3657</v>
      </c>
      <c r="H152" s="239">
        <f>G152/$D152*100</f>
        <v>33.851707858928073</v>
      </c>
      <c r="I152" s="241">
        <v>6675</v>
      </c>
      <c r="J152" s="239">
        <f>I152/$D152*100</f>
        <v>61.78839211330186</v>
      </c>
      <c r="K152" s="241">
        <v>471</v>
      </c>
      <c r="L152" s="237">
        <f>K152/$D152*100</f>
        <v>4.3599000277700641</v>
      </c>
      <c r="M152" s="123">
        <f>P152+R152+T152</f>
        <v>117544</v>
      </c>
      <c r="N152" s="242">
        <f>M152/B152*100</f>
        <v>91.58297428066102</v>
      </c>
      <c r="O152" s="240">
        <v>42.040856177810298</v>
      </c>
      <c r="P152" s="241">
        <v>21877</v>
      </c>
      <c r="Q152" s="242">
        <f>P152/M152*100</f>
        <v>18.611753896413259</v>
      </c>
      <c r="R152" s="243">
        <v>70116</v>
      </c>
      <c r="S152" s="242">
        <f>R152/M152*100</f>
        <v>59.650854148233854</v>
      </c>
      <c r="T152" s="244">
        <v>25551</v>
      </c>
      <c r="U152" s="245">
        <f>T152/M152*100</f>
        <v>21.737391955352887</v>
      </c>
    </row>
    <row r="153" spans="1:33" ht="15" customHeight="1">
      <c r="A153" s="175" t="s">
        <v>78</v>
      </c>
      <c r="B153" s="176">
        <f>D153+M153</f>
        <v>661548</v>
      </c>
      <c r="C153" s="278">
        <v>39.645910390793901</v>
      </c>
      <c r="D153" s="279">
        <f>G153+I153+K153</f>
        <v>45322</v>
      </c>
      <c r="E153" s="280">
        <f>D153/B153*100</f>
        <v>6.850901219563811</v>
      </c>
      <c r="F153" s="249">
        <v>32.801027557216202</v>
      </c>
      <c r="G153" s="250">
        <v>20043</v>
      </c>
      <c r="H153" s="248">
        <f>G153/$D153*100</f>
        <v>44.223555888972243</v>
      </c>
      <c r="I153" s="250">
        <v>22820</v>
      </c>
      <c r="J153" s="248">
        <f>I153/$D153*100</f>
        <v>50.350822999867617</v>
      </c>
      <c r="K153" s="250">
        <v>2459</v>
      </c>
      <c r="L153" s="246">
        <f>K153/$D153*100</f>
        <v>5.4256211111601429</v>
      </c>
      <c r="M153" s="125">
        <f>P153+R153+T153</f>
        <v>616226</v>
      </c>
      <c r="N153" s="251">
        <f>M153/B153*100</f>
        <v>93.149098780436191</v>
      </c>
      <c r="O153" s="249">
        <v>40.209834319453599</v>
      </c>
      <c r="P153" s="250">
        <v>158401</v>
      </c>
      <c r="Q153" s="251">
        <f>P153/M153*100</f>
        <v>25.705017315075963</v>
      </c>
      <c r="R153" s="252">
        <v>348957</v>
      </c>
      <c r="S153" s="251">
        <f>R153/M153*100</f>
        <v>56.628087747027877</v>
      </c>
      <c r="T153" s="253">
        <v>108868</v>
      </c>
      <c r="U153" s="254">
        <f>T153/M153*100</f>
        <v>17.66689493789616</v>
      </c>
    </row>
    <row r="154" spans="1:33" ht="15" customHeight="1">
      <c r="A154" s="963" t="s">
        <v>79</v>
      </c>
      <c r="B154" s="963"/>
      <c r="C154" s="963"/>
      <c r="D154" s="963"/>
      <c r="E154" s="963"/>
      <c r="F154" s="963"/>
      <c r="G154" s="963"/>
      <c r="H154" s="963"/>
      <c r="I154" s="963"/>
      <c r="J154" s="963"/>
      <c r="K154" s="963"/>
      <c r="L154" s="963"/>
      <c r="M154" s="963"/>
      <c r="N154" s="963"/>
      <c r="O154" s="963"/>
      <c r="P154" s="963"/>
      <c r="Q154" s="963"/>
      <c r="R154" s="963"/>
      <c r="S154" s="963"/>
      <c r="T154" s="963"/>
      <c r="U154" s="963"/>
    </row>
    <row r="155" spans="1:33" ht="15" customHeight="1">
      <c r="A155" s="973" t="s">
        <v>102</v>
      </c>
      <c r="B155" s="973"/>
      <c r="C155" s="973"/>
      <c r="D155" s="973"/>
      <c r="E155" s="973"/>
      <c r="F155" s="973"/>
      <c r="G155" s="973"/>
      <c r="H155" s="973"/>
      <c r="I155" s="973"/>
      <c r="J155" s="973"/>
      <c r="K155" s="973"/>
      <c r="L155" s="973"/>
      <c r="M155" s="973"/>
      <c r="N155" s="973"/>
      <c r="O155" s="973"/>
      <c r="P155" s="973"/>
      <c r="Q155" s="973"/>
      <c r="R155" s="973"/>
      <c r="S155" s="973"/>
      <c r="T155" s="973"/>
      <c r="U155" s="973"/>
    </row>
    <row r="156" spans="1:33" ht="15" customHeight="1">
      <c r="A156" s="973" t="s">
        <v>88</v>
      </c>
      <c r="B156" s="973"/>
      <c r="C156" s="973"/>
      <c r="D156" s="973"/>
      <c r="E156" s="973"/>
      <c r="F156" s="973"/>
      <c r="G156" s="973"/>
      <c r="H156" s="973"/>
      <c r="I156" s="973"/>
      <c r="J156" s="973"/>
      <c r="K156" s="973"/>
      <c r="L156" s="973"/>
      <c r="M156" s="973"/>
      <c r="N156" s="973"/>
      <c r="O156" s="973"/>
      <c r="P156" s="973"/>
      <c r="Q156" s="973"/>
      <c r="R156" s="973"/>
      <c r="S156" s="973"/>
      <c r="T156" s="973"/>
      <c r="U156" s="973"/>
    </row>
    <row r="157" spans="1:33" ht="15" customHeight="1">
      <c r="O157" s="266"/>
    </row>
    <row r="158" spans="1:33" ht="23.25" customHeight="1">
      <c r="A158" s="974">
        <v>2020</v>
      </c>
      <c r="B158" s="974"/>
      <c r="C158" s="974"/>
      <c r="D158" s="974"/>
      <c r="E158" s="974"/>
      <c r="F158" s="974"/>
      <c r="G158" s="974"/>
      <c r="H158" s="974"/>
      <c r="I158" s="974"/>
      <c r="J158" s="974"/>
      <c r="K158" s="974"/>
      <c r="L158" s="974"/>
      <c r="M158" s="974"/>
      <c r="N158" s="974"/>
      <c r="O158" s="974"/>
      <c r="P158" s="974"/>
      <c r="Q158" s="974"/>
      <c r="R158" s="974"/>
      <c r="S158" s="974"/>
      <c r="T158" s="974"/>
      <c r="U158" s="974"/>
      <c r="V158" s="974"/>
      <c r="W158" s="974"/>
      <c r="X158" s="974"/>
      <c r="Y158" s="974"/>
      <c r="Z158" s="974"/>
      <c r="AA158" s="974"/>
      <c r="AB158" s="974"/>
      <c r="AC158" s="974"/>
      <c r="AD158" s="974"/>
      <c r="AE158" s="974"/>
      <c r="AF158" s="974"/>
      <c r="AG158" s="974"/>
    </row>
    <row r="159" spans="1:33" ht="15" customHeight="1">
      <c r="A159" s="106"/>
      <c r="B159" s="106"/>
      <c r="C159" s="183"/>
      <c r="D159" s="106"/>
      <c r="E159" s="106"/>
      <c r="F159" s="183"/>
      <c r="G159" s="106"/>
      <c r="H159" s="106"/>
      <c r="I159" s="106"/>
      <c r="J159" s="106"/>
      <c r="K159" s="106"/>
      <c r="L159" s="106"/>
      <c r="M159" s="106"/>
      <c r="N159" s="106"/>
      <c r="O159" s="106"/>
      <c r="P159" s="106"/>
      <c r="Q159" s="106"/>
      <c r="R159" s="106"/>
      <c r="S159" s="140"/>
      <c r="T159" s="106"/>
      <c r="U159" s="183"/>
      <c r="V159" s="106"/>
      <c r="W159" s="106"/>
      <c r="X159" s="106"/>
      <c r="Y159" s="106"/>
      <c r="Z159" s="106"/>
      <c r="AA159" s="106"/>
      <c r="AB159" s="106"/>
      <c r="AC159" s="106"/>
      <c r="AD159" s="106"/>
      <c r="AE159" s="106"/>
      <c r="AF159" s="106"/>
      <c r="AG159" s="106"/>
    </row>
    <row r="160" spans="1:33" ht="16.5">
      <c r="A160" s="975" t="s">
        <v>123</v>
      </c>
      <c r="B160" s="975"/>
      <c r="C160" s="975"/>
      <c r="D160" s="975"/>
      <c r="E160" s="975"/>
      <c r="F160" s="975"/>
      <c r="G160" s="975"/>
      <c r="H160" s="975"/>
      <c r="I160" s="975"/>
      <c r="J160" s="975"/>
      <c r="K160" s="975"/>
      <c r="L160" s="975"/>
      <c r="M160" s="975"/>
      <c r="N160" s="975"/>
      <c r="O160" s="975"/>
      <c r="P160" s="975"/>
      <c r="Q160" s="975"/>
      <c r="R160" s="975"/>
      <c r="S160" s="975"/>
      <c r="T160" s="975"/>
      <c r="U160" s="975"/>
      <c r="V160" s="975"/>
      <c r="W160" s="975"/>
      <c r="X160" s="975"/>
      <c r="Y160" s="975"/>
      <c r="Z160" s="975"/>
      <c r="AA160" s="975"/>
      <c r="AB160" s="975"/>
      <c r="AC160" s="975"/>
      <c r="AD160" s="975"/>
      <c r="AE160" s="975"/>
      <c r="AF160" s="975"/>
      <c r="AG160" s="975"/>
    </row>
    <row r="161" spans="1:33" ht="15" customHeight="1">
      <c r="A161" s="976" t="s">
        <v>57</v>
      </c>
      <c r="B161" s="977" t="s">
        <v>58</v>
      </c>
      <c r="C161" s="977"/>
      <c r="D161" s="978" t="s">
        <v>96</v>
      </c>
      <c r="E161" s="978"/>
      <c r="F161" s="978"/>
      <c r="G161" s="978"/>
      <c r="H161" s="978"/>
      <c r="I161" s="978"/>
      <c r="J161" s="978"/>
      <c r="K161" s="978"/>
      <c r="L161" s="978"/>
      <c r="M161" s="978"/>
      <c r="N161" s="978"/>
      <c r="O161" s="978"/>
      <c r="P161" s="978"/>
      <c r="Q161" s="978"/>
      <c r="R161" s="978"/>
      <c r="S161" s="978"/>
      <c r="T161" s="978"/>
      <c r="U161" s="978"/>
      <c r="V161" s="978"/>
      <c r="W161" s="978"/>
      <c r="X161" s="978"/>
      <c r="Y161" s="978"/>
      <c r="Z161" s="978"/>
      <c r="AA161" s="978"/>
      <c r="AB161" s="978"/>
      <c r="AC161" s="978"/>
      <c r="AD161" s="978"/>
      <c r="AE161" s="978"/>
      <c r="AF161" s="978"/>
      <c r="AG161" s="978"/>
    </row>
    <row r="162" spans="1:33" ht="15" customHeight="1">
      <c r="A162" s="976"/>
      <c r="B162" s="977"/>
      <c r="C162" s="977"/>
      <c r="D162" s="977" t="s">
        <v>97</v>
      </c>
      <c r="E162" s="977"/>
      <c r="F162" s="977"/>
      <c r="G162" s="977"/>
      <c r="H162" s="977"/>
      <c r="I162" s="977"/>
      <c r="J162" s="977"/>
      <c r="K162" s="977"/>
      <c r="L162" s="977"/>
      <c r="M162" s="977"/>
      <c r="N162" s="977"/>
      <c r="O162" s="977"/>
      <c r="P162" s="977"/>
      <c r="Q162" s="977"/>
      <c r="R162" s="977"/>
      <c r="S162" s="978" t="s">
        <v>98</v>
      </c>
      <c r="T162" s="978"/>
      <c r="U162" s="978"/>
      <c r="V162" s="978"/>
      <c r="W162" s="978"/>
      <c r="X162" s="978"/>
      <c r="Y162" s="978"/>
      <c r="Z162" s="978"/>
      <c r="AA162" s="978"/>
      <c r="AB162" s="978"/>
      <c r="AC162" s="978"/>
      <c r="AD162" s="978"/>
      <c r="AE162" s="978"/>
      <c r="AF162" s="978"/>
      <c r="AG162" s="978"/>
    </row>
    <row r="163" spans="1:33" ht="15" customHeight="1">
      <c r="A163" s="976"/>
      <c r="B163" s="977"/>
      <c r="C163" s="977"/>
      <c r="D163" s="979" t="s">
        <v>59</v>
      </c>
      <c r="E163" s="980" t="s">
        <v>99</v>
      </c>
      <c r="F163" s="981" t="s">
        <v>112</v>
      </c>
      <c r="G163" s="977" t="s">
        <v>96</v>
      </c>
      <c r="H163" s="977"/>
      <c r="I163" s="977"/>
      <c r="J163" s="977"/>
      <c r="K163" s="977"/>
      <c r="L163" s="977"/>
      <c r="M163" s="977"/>
      <c r="N163" s="977"/>
      <c r="O163" s="977"/>
      <c r="P163" s="977"/>
      <c r="Q163" s="977"/>
      <c r="R163" s="977"/>
      <c r="S163" s="979" t="s">
        <v>59</v>
      </c>
      <c r="T163" s="984" t="s">
        <v>99</v>
      </c>
      <c r="U163" s="985" t="s">
        <v>112</v>
      </c>
      <c r="V163" s="978" t="s">
        <v>96</v>
      </c>
      <c r="W163" s="978"/>
      <c r="X163" s="978"/>
      <c r="Y163" s="978"/>
      <c r="Z163" s="978"/>
      <c r="AA163" s="978"/>
      <c r="AB163" s="978"/>
      <c r="AC163" s="978"/>
      <c r="AD163" s="978"/>
      <c r="AE163" s="978"/>
      <c r="AF163" s="978"/>
      <c r="AG163" s="978"/>
    </row>
    <row r="164" spans="1:33" ht="15" customHeight="1">
      <c r="A164" s="976"/>
      <c r="B164" s="977"/>
      <c r="C164" s="977"/>
      <c r="D164" s="979"/>
      <c r="E164" s="980"/>
      <c r="F164" s="981"/>
      <c r="G164" s="982" t="s">
        <v>124</v>
      </c>
      <c r="H164" s="982"/>
      <c r="I164" s="977" t="s">
        <v>125</v>
      </c>
      <c r="J164" s="977"/>
      <c r="K164" s="986" t="s">
        <v>126</v>
      </c>
      <c r="L164" s="986"/>
      <c r="M164" s="977" t="s">
        <v>127</v>
      </c>
      <c r="N164" s="977"/>
      <c r="O164" s="986" t="s">
        <v>128</v>
      </c>
      <c r="P164" s="986"/>
      <c r="Q164" s="977" t="s">
        <v>129</v>
      </c>
      <c r="R164" s="977"/>
      <c r="S164" s="979"/>
      <c r="T164" s="984"/>
      <c r="U164" s="985"/>
      <c r="V164" s="977" t="s">
        <v>124</v>
      </c>
      <c r="W164" s="977"/>
      <c r="X164" s="977" t="s">
        <v>125</v>
      </c>
      <c r="Y164" s="977"/>
      <c r="Z164" s="977" t="s">
        <v>126</v>
      </c>
      <c r="AA164" s="977"/>
      <c r="AB164" s="977" t="s">
        <v>127</v>
      </c>
      <c r="AC164" s="977"/>
      <c r="AD164" s="977" t="s">
        <v>128</v>
      </c>
      <c r="AE164" s="977"/>
      <c r="AF164" s="978" t="s">
        <v>129</v>
      </c>
      <c r="AG164" s="978"/>
    </row>
    <row r="165" spans="1:33" ht="48.75" customHeight="1">
      <c r="A165" s="976"/>
      <c r="B165" s="281" t="s">
        <v>59</v>
      </c>
      <c r="C165" s="282" t="s">
        <v>117</v>
      </c>
      <c r="D165" s="979"/>
      <c r="E165" s="980"/>
      <c r="F165" s="981"/>
      <c r="G165" s="191" t="s">
        <v>59</v>
      </c>
      <c r="H165" s="187" t="s">
        <v>99</v>
      </c>
      <c r="I165" s="192" t="s">
        <v>59</v>
      </c>
      <c r="J165" s="193" t="s">
        <v>99</v>
      </c>
      <c r="K165" s="191" t="s">
        <v>59</v>
      </c>
      <c r="L165" s="187" t="s">
        <v>99</v>
      </c>
      <c r="M165" s="192" t="s">
        <v>59</v>
      </c>
      <c r="N165" s="193" t="s">
        <v>99</v>
      </c>
      <c r="O165" s="192" t="s">
        <v>59</v>
      </c>
      <c r="P165" s="193" t="s">
        <v>99</v>
      </c>
      <c r="Q165" s="191" t="s">
        <v>59</v>
      </c>
      <c r="R165" s="187" t="s">
        <v>99</v>
      </c>
      <c r="S165" s="979"/>
      <c r="T165" s="984"/>
      <c r="U165" s="985"/>
      <c r="V165" s="191" t="s">
        <v>59</v>
      </c>
      <c r="W165" s="190" t="s">
        <v>99</v>
      </c>
      <c r="X165" s="191" t="s">
        <v>59</v>
      </c>
      <c r="Y165" s="190" t="s">
        <v>99</v>
      </c>
      <c r="Z165" s="191" t="s">
        <v>59</v>
      </c>
      <c r="AA165" s="187" t="s">
        <v>99</v>
      </c>
      <c r="AB165" s="192" t="s">
        <v>59</v>
      </c>
      <c r="AC165" s="193" t="s">
        <v>99</v>
      </c>
      <c r="AD165" s="192" t="s">
        <v>59</v>
      </c>
      <c r="AE165" s="193" t="s">
        <v>99</v>
      </c>
      <c r="AF165" s="191" t="s">
        <v>59</v>
      </c>
      <c r="AG165" s="283" t="s">
        <v>99</v>
      </c>
    </row>
    <row r="166" spans="1:33" ht="15" customHeight="1">
      <c r="A166" s="147" t="s">
        <v>60</v>
      </c>
      <c r="B166" s="160">
        <v>96434</v>
      </c>
      <c r="C166" s="200">
        <v>39.230686272476298</v>
      </c>
      <c r="D166" s="284">
        <v>5292</v>
      </c>
      <c r="E166" s="201">
        <f t="shared" ref="E166:E184" si="83">D166/B166*100</f>
        <v>5.487691063317917</v>
      </c>
      <c r="F166" s="198">
        <v>30.837112622826801</v>
      </c>
      <c r="G166" s="199">
        <v>1797</v>
      </c>
      <c r="H166" s="196">
        <f t="shared" ref="H166:H184" si="84">G166/$D166*100</f>
        <v>33.956916099773245</v>
      </c>
      <c r="I166" s="199">
        <v>1101</v>
      </c>
      <c r="J166" s="196">
        <f t="shared" ref="J166:J184" si="85">I166/$D166*100</f>
        <v>20.804988662131517</v>
      </c>
      <c r="K166" s="199">
        <v>1386</v>
      </c>
      <c r="L166" s="196">
        <f t="shared" ref="L166:L184" si="86">K166/$D166*100</f>
        <v>26.190476190476193</v>
      </c>
      <c r="M166" s="199">
        <v>546</v>
      </c>
      <c r="N166" s="201">
        <v>33.956916099773203</v>
      </c>
      <c r="O166" s="199">
        <v>352</v>
      </c>
      <c r="P166" s="196">
        <f t="shared" ref="P166:P184" si="87">O166/$D166*100</f>
        <v>6.6515495086923657</v>
      </c>
      <c r="Q166" s="221">
        <v>110</v>
      </c>
      <c r="R166" s="200">
        <f t="shared" ref="R166:R184" si="88">Q166/$D166*100</f>
        <v>2.0786092214663645</v>
      </c>
      <c r="S166" s="285">
        <v>91142</v>
      </c>
      <c r="T166" s="201">
        <f t="shared" ref="T166:T184" si="89">S166/B166*100</f>
        <v>94.512308936682089</v>
      </c>
      <c r="U166" s="198">
        <v>39.718044370323497</v>
      </c>
      <c r="V166" s="199">
        <v>14158</v>
      </c>
      <c r="W166" s="196">
        <f t="shared" ref="W166:W184" si="90">V166/$S166*100</f>
        <v>15.534001887165083</v>
      </c>
      <c r="X166" s="199">
        <v>12091</v>
      </c>
      <c r="Y166" s="196">
        <f t="shared" ref="Y166:Y184" si="91">X166/$S166*100</f>
        <v>13.266112220491102</v>
      </c>
      <c r="Z166" s="199">
        <v>19139</v>
      </c>
      <c r="AA166" s="196">
        <f t="shared" ref="AA166:AA184" si="92">Z166/$S166*100</f>
        <v>20.999100305018541</v>
      </c>
      <c r="AB166" s="199">
        <v>20691</v>
      </c>
      <c r="AC166" s="196">
        <f t="shared" ref="AC166:AC184" si="93">AB166/$S166*100</f>
        <v>22.701937635777139</v>
      </c>
      <c r="AD166" s="199">
        <v>18615</v>
      </c>
      <c r="AE166" s="286">
        <f t="shared" ref="AE166:AE184" si="94">AD166/$S166*100</f>
        <v>20.424173268087163</v>
      </c>
      <c r="AF166" s="113">
        <v>6448</v>
      </c>
      <c r="AG166" s="287">
        <f t="shared" ref="AG166:AG184" si="95">AF166/$S166*100</f>
        <v>7.0746746834609731</v>
      </c>
    </row>
    <row r="167" spans="1:33" ht="15" customHeight="1">
      <c r="A167" s="153" t="s">
        <v>61</v>
      </c>
      <c r="B167" s="154">
        <v>97317</v>
      </c>
      <c r="C167" s="211">
        <v>38.2213693393753</v>
      </c>
      <c r="D167" s="288">
        <v>3908</v>
      </c>
      <c r="E167" s="212">
        <f t="shared" si="83"/>
        <v>4.0157423677260908</v>
      </c>
      <c r="F167" s="209">
        <v>30.484390992835099</v>
      </c>
      <c r="G167" s="210">
        <v>1380</v>
      </c>
      <c r="H167" s="207">
        <f t="shared" si="84"/>
        <v>35.312180143295805</v>
      </c>
      <c r="I167" s="210">
        <v>820</v>
      </c>
      <c r="J167" s="207">
        <f t="shared" si="85"/>
        <v>20.982599795291708</v>
      </c>
      <c r="K167" s="210">
        <v>979</v>
      </c>
      <c r="L167" s="207">
        <f t="shared" si="86"/>
        <v>25.051177072671443</v>
      </c>
      <c r="M167" s="210">
        <v>422</v>
      </c>
      <c r="N167" s="212">
        <v>35.312180143295798</v>
      </c>
      <c r="O167" s="210">
        <v>225</v>
      </c>
      <c r="P167" s="207">
        <f t="shared" si="87"/>
        <v>5.7574206755373591</v>
      </c>
      <c r="Q167" s="214">
        <v>82</v>
      </c>
      <c r="R167" s="211">
        <f t="shared" si="88"/>
        <v>2.0982599795291708</v>
      </c>
      <c r="S167" s="208">
        <v>93409</v>
      </c>
      <c r="T167" s="212">
        <f t="shared" si="89"/>
        <v>95.984257632273909</v>
      </c>
      <c r="U167" s="209">
        <v>38.545065250672501</v>
      </c>
      <c r="V167" s="210">
        <v>16074</v>
      </c>
      <c r="W167" s="207">
        <f t="shared" si="90"/>
        <v>17.208191930113799</v>
      </c>
      <c r="X167" s="210">
        <v>12100</v>
      </c>
      <c r="Y167" s="207">
        <f t="shared" si="91"/>
        <v>12.953783896626664</v>
      </c>
      <c r="Z167" s="210">
        <v>21536</v>
      </c>
      <c r="AA167" s="207">
        <f t="shared" si="92"/>
        <v>23.055594214690235</v>
      </c>
      <c r="AB167" s="210">
        <v>22035</v>
      </c>
      <c r="AC167" s="207">
        <f t="shared" si="93"/>
        <v>23.589803980344506</v>
      </c>
      <c r="AD167" s="210">
        <v>15879</v>
      </c>
      <c r="AE167" s="207">
        <f t="shared" si="94"/>
        <v>16.999432602854114</v>
      </c>
      <c r="AF167" s="210">
        <v>5785</v>
      </c>
      <c r="AG167" s="289">
        <f t="shared" si="95"/>
        <v>6.1931933753706812</v>
      </c>
    </row>
    <row r="168" spans="1:33" ht="15" customHeight="1">
      <c r="A168" s="159" t="s">
        <v>62</v>
      </c>
      <c r="B168" s="160">
        <v>34098</v>
      </c>
      <c r="C168" s="200">
        <v>40.544870666901197</v>
      </c>
      <c r="D168" s="284">
        <v>4044</v>
      </c>
      <c r="E168" s="220">
        <f t="shared" si="83"/>
        <v>11.859933133908147</v>
      </c>
      <c r="F168" s="218">
        <v>35.521018793274102</v>
      </c>
      <c r="G168" s="219">
        <v>598</v>
      </c>
      <c r="H168" s="217">
        <f t="shared" si="84"/>
        <v>14.787339268051433</v>
      </c>
      <c r="I168" s="219">
        <v>608</v>
      </c>
      <c r="J168" s="217">
        <f t="shared" si="85"/>
        <v>15.034619188921861</v>
      </c>
      <c r="K168" s="219">
        <v>1623</v>
      </c>
      <c r="L168" s="217">
        <f t="shared" si="86"/>
        <v>40.133531157270028</v>
      </c>
      <c r="M168" s="219">
        <v>773</v>
      </c>
      <c r="N168" s="220">
        <v>14.787339268051401</v>
      </c>
      <c r="O168" s="219">
        <v>329</v>
      </c>
      <c r="P168" s="217">
        <f t="shared" si="87"/>
        <v>8.1355093966369925</v>
      </c>
      <c r="Q168" s="221">
        <v>113</v>
      </c>
      <c r="R168" s="200">
        <f t="shared" si="88"/>
        <v>2.7942631058358058</v>
      </c>
      <c r="S168" s="197">
        <v>30054</v>
      </c>
      <c r="T168" s="220">
        <f t="shared" si="89"/>
        <v>88.140066866091843</v>
      </c>
      <c r="U168" s="218">
        <v>41.220869102282798</v>
      </c>
      <c r="V168" s="219">
        <v>2740</v>
      </c>
      <c r="W168" s="217">
        <f t="shared" si="90"/>
        <v>9.116922872163439</v>
      </c>
      <c r="X168" s="219">
        <v>3483</v>
      </c>
      <c r="Y168" s="217">
        <f t="shared" si="91"/>
        <v>11.589139548812138</v>
      </c>
      <c r="Z168" s="219">
        <v>8352</v>
      </c>
      <c r="AA168" s="217">
        <f t="shared" si="92"/>
        <v>27.789978039528844</v>
      </c>
      <c r="AB168" s="219">
        <v>6113</v>
      </c>
      <c r="AC168" s="217">
        <f t="shared" si="93"/>
        <v>20.34005456844347</v>
      </c>
      <c r="AD168" s="219">
        <v>7187</v>
      </c>
      <c r="AE168" s="217">
        <f t="shared" si="94"/>
        <v>23.913622146802421</v>
      </c>
      <c r="AF168" s="219">
        <v>2179</v>
      </c>
      <c r="AG168" s="290">
        <f t="shared" si="95"/>
        <v>7.2502828242496831</v>
      </c>
    </row>
    <row r="169" spans="1:33" ht="15" customHeight="1">
      <c r="A169" s="153" t="s">
        <v>63</v>
      </c>
      <c r="B169" s="154">
        <v>18500</v>
      </c>
      <c r="C169" s="211">
        <v>41.939621621621498</v>
      </c>
      <c r="D169" s="288">
        <v>1312</v>
      </c>
      <c r="E169" s="212">
        <f t="shared" si="83"/>
        <v>7.0918918918918923</v>
      </c>
      <c r="F169" s="209">
        <v>34.570884146341399</v>
      </c>
      <c r="G169" s="210">
        <v>216</v>
      </c>
      <c r="H169" s="207">
        <f t="shared" si="84"/>
        <v>16.463414634146343</v>
      </c>
      <c r="I169" s="210">
        <v>210</v>
      </c>
      <c r="J169" s="207">
        <f t="shared" si="85"/>
        <v>16.006097560975611</v>
      </c>
      <c r="K169" s="210">
        <v>511</v>
      </c>
      <c r="L169" s="207">
        <f t="shared" si="86"/>
        <v>38.948170731707314</v>
      </c>
      <c r="M169" s="210">
        <v>265</v>
      </c>
      <c r="N169" s="212">
        <v>16.4634146341463</v>
      </c>
      <c r="O169" s="210">
        <v>96</v>
      </c>
      <c r="P169" s="207">
        <f t="shared" si="87"/>
        <v>7.3170731707317067</v>
      </c>
      <c r="Q169" s="214">
        <v>14</v>
      </c>
      <c r="R169" s="211">
        <f t="shared" si="88"/>
        <v>1.0670731707317074</v>
      </c>
      <c r="S169" s="208">
        <v>17188</v>
      </c>
      <c r="T169" s="212">
        <f t="shared" si="89"/>
        <v>92.908108108108109</v>
      </c>
      <c r="U169" s="209">
        <v>42.502094484523802</v>
      </c>
      <c r="V169" s="210">
        <v>1190</v>
      </c>
      <c r="W169" s="207">
        <f t="shared" si="90"/>
        <v>6.923434954619502</v>
      </c>
      <c r="X169" s="210">
        <v>1682</v>
      </c>
      <c r="Y169" s="207">
        <f t="shared" si="91"/>
        <v>9.7858971375378179</v>
      </c>
      <c r="Z169" s="210">
        <v>4892</v>
      </c>
      <c r="AA169" s="207">
        <f t="shared" si="92"/>
        <v>28.461717477309751</v>
      </c>
      <c r="AB169" s="210">
        <v>3374</v>
      </c>
      <c r="AC169" s="207">
        <f t="shared" si="93"/>
        <v>19.629974400744707</v>
      </c>
      <c r="AD169" s="210">
        <v>4498</v>
      </c>
      <c r="AE169" s="207">
        <f t="shared" si="94"/>
        <v>26.169420525948333</v>
      </c>
      <c r="AF169" s="210">
        <v>1552</v>
      </c>
      <c r="AG169" s="289">
        <f t="shared" si="95"/>
        <v>9.0295555038398874</v>
      </c>
    </row>
    <row r="170" spans="1:33" ht="15" customHeight="1">
      <c r="A170" s="159" t="s">
        <v>64</v>
      </c>
      <c r="B170" s="160">
        <v>5714</v>
      </c>
      <c r="C170" s="200">
        <v>40.1673083654183</v>
      </c>
      <c r="D170" s="284">
        <v>565</v>
      </c>
      <c r="E170" s="220">
        <f t="shared" si="83"/>
        <v>9.8879943997199859</v>
      </c>
      <c r="F170" s="218">
        <v>36.106194690265497</v>
      </c>
      <c r="G170" s="219">
        <v>77</v>
      </c>
      <c r="H170" s="217">
        <f t="shared" si="84"/>
        <v>13.628318584070797</v>
      </c>
      <c r="I170" s="219">
        <v>104</v>
      </c>
      <c r="J170" s="217">
        <f t="shared" si="85"/>
        <v>18.407079646017699</v>
      </c>
      <c r="K170" s="219">
        <v>192</v>
      </c>
      <c r="L170" s="217">
        <f t="shared" si="86"/>
        <v>33.982300884955748</v>
      </c>
      <c r="M170" s="219">
        <v>108</v>
      </c>
      <c r="N170" s="220">
        <v>13.628318584070801</v>
      </c>
      <c r="O170" s="219">
        <v>65</v>
      </c>
      <c r="P170" s="217">
        <f t="shared" si="87"/>
        <v>11.504424778761061</v>
      </c>
      <c r="Q170" s="221">
        <v>19</v>
      </c>
      <c r="R170" s="200">
        <f t="shared" si="88"/>
        <v>3.3628318584070795</v>
      </c>
      <c r="S170" s="197">
        <v>5149</v>
      </c>
      <c r="T170" s="220">
        <f t="shared" si="89"/>
        <v>90.112005600280014</v>
      </c>
      <c r="U170" s="218">
        <v>40.6129345503983</v>
      </c>
      <c r="V170" s="219">
        <v>485</v>
      </c>
      <c r="W170" s="217">
        <f t="shared" si="90"/>
        <v>9.4193047193629837</v>
      </c>
      <c r="X170" s="219">
        <v>733</v>
      </c>
      <c r="Y170" s="217">
        <f t="shared" si="91"/>
        <v>14.235773936686735</v>
      </c>
      <c r="Z170" s="219">
        <v>1330</v>
      </c>
      <c r="AA170" s="217">
        <f t="shared" si="92"/>
        <v>25.830258302583026</v>
      </c>
      <c r="AB170" s="219">
        <v>1112</v>
      </c>
      <c r="AC170" s="217">
        <f t="shared" si="93"/>
        <v>21.596426490580694</v>
      </c>
      <c r="AD170" s="219">
        <v>1067</v>
      </c>
      <c r="AE170" s="217">
        <f t="shared" si="94"/>
        <v>20.722470382598562</v>
      </c>
      <c r="AF170" s="219">
        <v>422</v>
      </c>
      <c r="AG170" s="290">
        <f t="shared" si="95"/>
        <v>8.1957661681879976</v>
      </c>
    </row>
    <row r="171" spans="1:33" ht="15" customHeight="1">
      <c r="A171" s="153" t="s">
        <v>65</v>
      </c>
      <c r="B171" s="154">
        <v>17629</v>
      </c>
      <c r="C171" s="211">
        <v>38.647909694253599</v>
      </c>
      <c r="D171" s="288">
        <v>2238</v>
      </c>
      <c r="E171" s="212">
        <f t="shared" si="83"/>
        <v>12.694991207669181</v>
      </c>
      <c r="F171" s="209">
        <v>34.837354781054501</v>
      </c>
      <c r="G171" s="210">
        <v>394</v>
      </c>
      <c r="H171" s="207">
        <f t="shared" si="84"/>
        <v>17.605004468275247</v>
      </c>
      <c r="I171" s="210">
        <v>451</v>
      </c>
      <c r="J171" s="207">
        <f t="shared" si="85"/>
        <v>20.151921358355672</v>
      </c>
      <c r="K171" s="210">
        <v>729</v>
      </c>
      <c r="L171" s="207">
        <f t="shared" si="86"/>
        <v>32.573726541554961</v>
      </c>
      <c r="M171" s="210">
        <v>367</v>
      </c>
      <c r="N171" s="212">
        <v>17.605004468275201</v>
      </c>
      <c r="O171" s="210">
        <v>236</v>
      </c>
      <c r="P171" s="207">
        <f t="shared" si="87"/>
        <v>10.545129579982127</v>
      </c>
      <c r="Q171" s="214">
        <v>61</v>
      </c>
      <c r="R171" s="211">
        <f t="shared" si="88"/>
        <v>2.7256478999106344</v>
      </c>
      <c r="S171" s="208">
        <v>15391</v>
      </c>
      <c r="T171" s="212">
        <f t="shared" si="89"/>
        <v>87.305008792330824</v>
      </c>
      <c r="U171" s="209">
        <v>39.202001169514404</v>
      </c>
      <c r="V171" s="210">
        <v>1732</v>
      </c>
      <c r="W171" s="207">
        <f t="shared" si="90"/>
        <v>11.253329868104736</v>
      </c>
      <c r="X171" s="210">
        <v>2390</v>
      </c>
      <c r="Y171" s="207">
        <f t="shared" si="91"/>
        <v>15.528555649405495</v>
      </c>
      <c r="Z171" s="210">
        <v>4354</v>
      </c>
      <c r="AA171" s="207">
        <f t="shared" si="92"/>
        <v>28.289259957117796</v>
      </c>
      <c r="AB171" s="210">
        <v>3171</v>
      </c>
      <c r="AC171" s="207">
        <f t="shared" si="93"/>
        <v>20.602949775843022</v>
      </c>
      <c r="AD171" s="210">
        <v>2718</v>
      </c>
      <c r="AE171" s="207">
        <f t="shared" si="94"/>
        <v>17.659671236436878</v>
      </c>
      <c r="AF171" s="210">
        <v>1026</v>
      </c>
      <c r="AG171" s="289">
        <f t="shared" si="95"/>
        <v>6.6662335130920667</v>
      </c>
    </row>
    <row r="172" spans="1:33" ht="15" customHeight="1">
      <c r="A172" s="159" t="s">
        <v>66</v>
      </c>
      <c r="B172" s="160">
        <v>51302</v>
      </c>
      <c r="C172" s="200">
        <v>40.201980429613101</v>
      </c>
      <c r="D172" s="284">
        <v>4015</v>
      </c>
      <c r="E172" s="220">
        <f t="shared" si="83"/>
        <v>7.8262056060192586</v>
      </c>
      <c r="F172" s="218">
        <v>33.700871731008803</v>
      </c>
      <c r="G172" s="219">
        <v>965</v>
      </c>
      <c r="H172" s="217">
        <f t="shared" si="84"/>
        <v>24.034869240348691</v>
      </c>
      <c r="I172" s="219">
        <v>789</v>
      </c>
      <c r="J172" s="217">
        <f t="shared" si="85"/>
        <v>19.651307596513075</v>
      </c>
      <c r="K172" s="219">
        <v>1190</v>
      </c>
      <c r="L172" s="217">
        <f t="shared" si="86"/>
        <v>29.638854296388544</v>
      </c>
      <c r="M172" s="219">
        <v>539</v>
      </c>
      <c r="N172" s="220">
        <v>24.034869240348701</v>
      </c>
      <c r="O172" s="219">
        <v>422</v>
      </c>
      <c r="P172" s="217">
        <f t="shared" si="87"/>
        <v>10.510585305105852</v>
      </c>
      <c r="Q172" s="221">
        <v>110</v>
      </c>
      <c r="R172" s="200">
        <f t="shared" si="88"/>
        <v>2.7397260273972601</v>
      </c>
      <c r="S172" s="197">
        <v>47287</v>
      </c>
      <c r="T172" s="220">
        <f t="shared" si="89"/>
        <v>92.173794393980742</v>
      </c>
      <c r="U172" s="218">
        <v>40.753970435849503</v>
      </c>
      <c r="V172" s="219">
        <v>5855</v>
      </c>
      <c r="W172" s="217">
        <f t="shared" si="90"/>
        <v>12.381838560280839</v>
      </c>
      <c r="X172" s="219">
        <v>5932</v>
      </c>
      <c r="Y172" s="217">
        <f t="shared" si="91"/>
        <v>12.544674011884874</v>
      </c>
      <c r="Z172" s="219">
        <v>10619</v>
      </c>
      <c r="AA172" s="217">
        <f t="shared" si="92"/>
        <v>22.456489098483726</v>
      </c>
      <c r="AB172" s="219">
        <v>10820</v>
      </c>
      <c r="AC172" s="217">
        <f t="shared" si="93"/>
        <v>22.881553069554002</v>
      </c>
      <c r="AD172" s="219">
        <v>10199</v>
      </c>
      <c r="AE172" s="217">
        <f t="shared" si="94"/>
        <v>21.568295726098082</v>
      </c>
      <c r="AF172" s="219">
        <v>3862</v>
      </c>
      <c r="AG172" s="290">
        <f t="shared" si="95"/>
        <v>8.1671495336984794</v>
      </c>
    </row>
    <row r="173" spans="1:33" ht="15" customHeight="1">
      <c r="A173" s="153" t="s">
        <v>67</v>
      </c>
      <c r="B173" s="154">
        <v>11206</v>
      </c>
      <c r="C173" s="211">
        <v>42.364179903623302</v>
      </c>
      <c r="D173" s="288">
        <v>664</v>
      </c>
      <c r="E173" s="212">
        <f t="shared" si="83"/>
        <v>5.9253971086917723</v>
      </c>
      <c r="F173" s="209">
        <v>32.7484939759036</v>
      </c>
      <c r="G173" s="210">
        <v>134</v>
      </c>
      <c r="H173" s="207">
        <f t="shared" si="84"/>
        <v>20.180722891566266</v>
      </c>
      <c r="I173" s="210">
        <v>121</v>
      </c>
      <c r="J173" s="207">
        <f t="shared" si="85"/>
        <v>18.222891566265059</v>
      </c>
      <c r="K173" s="210">
        <v>265</v>
      </c>
      <c r="L173" s="207">
        <f t="shared" si="86"/>
        <v>39.909638554216869</v>
      </c>
      <c r="M173" s="210">
        <v>105</v>
      </c>
      <c r="N173" s="212">
        <v>20.180722891566301</v>
      </c>
      <c r="O173" s="210">
        <v>30</v>
      </c>
      <c r="P173" s="207">
        <f t="shared" si="87"/>
        <v>4.5180722891566267</v>
      </c>
      <c r="Q173" s="214">
        <v>9</v>
      </c>
      <c r="R173" s="211">
        <f t="shared" si="88"/>
        <v>1.3554216867469879</v>
      </c>
      <c r="S173" s="208">
        <v>10542</v>
      </c>
      <c r="T173" s="212">
        <f t="shared" si="89"/>
        <v>94.074602891308217</v>
      </c>
      <c r="U173" s="209">
        <v>42.9698349459306</v>
      </c>
      <c r="V173" s="210">
        <v>875</v>
      </c>
      <c r="W173" s="207">
        <f t="shared" si="90"/>
        <v>8.3001328021248337</v>
      </c>
      <c r="X173" s="210">
        <v>986</v>
      </c>
      <c r="Y173" s="207">
        <f t="shared" si="91"/>
        <v>9.3530639347372428</v>
      </c>
      <c r="Z173" s="210">
        <v>2690</v>
      </c>
      <c r="AA173" s="207">
        <f t="shared" si="92"/>
        <v>25.516979700246633</v>
      </c>
      <c r="AB173" s="210">
        <v>1979</v>
      </c>
      <c r="AC173" s="207">
        <f t="shared" si="93"/>
        <v>18.772528931891483</v>
      </c>
      <c r="AD173" s="210">
        <v>2869</v>
      </c>
      <c r="AE173" s="207">
        <f t="shared" si="94"/>
        <v>27.214949724909882</v>
      </c>
      <c r="AF173" s="210">
        <v>1143</v>
      </c>
      <c r="AG173" s="289">
        <f t="shared" si="95"/>
        <v>10.842344906089926</v>
      </c>
    </row>
    <row r="174" spans="1:33" ht="15" customHeight="1">
      <c r="A174" s="159" t="s">
        <v>68</v>
      </c>
      <c r="B174" s="160">
        <v>58547</v>
      </c>
      <c r="C174" s="200">
        <v>40.236920764513997</v>
      </c>
      <c r="D174" s="284">
        <v>3629</v>
      </c>
      <c r="E174" s="220">
        <f t="shared" si="83"/>
        <v>6.1984388610859646</v>
      </c>
      <c r="F174" s="218">
        <v>33.010471204188498</v>
      </c>
      <c r="G174" s="219">
        <v>916</v>
      </c>
      <c r="H174" s="217">
        <f t="shared" si="84"/>
        <v>25.241113254340036</v>
      </c>
      <c r="I174" s="219">
        <v>744</v>
      </c>
      <c r="J174" s="217">
        <f t="shared" si="85"/>
        <v>20.50151556902728</v>
      </c>
      <c r="K174" s="219">
        <v>1072</v>
      </c>
      <c r="L174" s="217">
        <f t="shared" si="86"/>
        <v>29.539818131716729</v>
      </c>
      <c r="M174" s="219">
        <v>517</v>
      </c>
      <c r="N174" s="220">
        <v>25.24111325434</v>
      </c>
      <c r="O174" s="219">
        <v>295</v>
      </c>
      <c r="P174" s="217">
        <f t="shared" si="87"/>
        <v>8.1289611463213003</v>
      </c>
      <c r="Q174" s="221">
        <v>85</v>
      </c>
      <c r="R174" s="200">
        <f t="shared" si="88"/>
        <v>2.3422430421603746</v>
      </c>
      <c r="S174" s="197">
        <v>54918</v>
      </c>
      <c r="T174" s="220">
        <f t="shared" si="89"/>
        <v>93.801561138914039</v>
      </c>
      <c r="U174" s="218">
        <v>40.714446993699802</v>
      </c>
      <c r="V174" s="219">
        <v>6617</v>
      </c>
      <c r="W174" s="217">
        <f t="shared" si="90"/>
        <v>12.048872864998724</v>
      </c>
      <c r="X174" s="219">
        <v>7222</v>
      </c>
      <c r="Y174" s="217">
        <f t="shared" si="91"/>
        <v>13.150515313740485</v>
      </c>
      <c r="Z174" s="219">
        <v>12156</v>
      </c>
      <c r="AA174" s="217">
        <f t="shared" si="92"/>
        <v>22.134819184966677</v>
      </c>
      <c r="AB174" s="219">
        <v>12581</v>
      </c>
      <c r="AC174" s="217">
        <f t="shared" si="93"/>
        <v>22.908700244000148</v>
      </c>
      <c r="AD174" s="219">
        <v>12247</v>
      </c>
      <c r="AE174" s="217">
        <f t="shared" si="94"/>
        <v>22.300520776430314</v>
      </c>
      <c r="AF174" s="219">
        <v>4095</v>
      </c>
      <c r="AG174" s="290">
        <f t="shared" si="95"/>
        <v>7.456571615863651</v>
      </c>
    </row>
    <row r="175" spans="1:33" ht="15" customHeight="1">
      <c r="A175" s="153" t="s">
        <v>69</v>
      </c>
      <c r="B175" s="154">
        <v>124265</v>
      </c>
      <c r="C175" s="211">
        <v>40.097147225687102</v>
      </c>
      <c r="D175" s="288">
        <v>7147</v>
      </c>
      <c r="E175" s="212">
        <f t="shared" si="83"/>
        <v>5.7514183398382492</v>
      </c>
      <c r="F175" s="209">
        <v>33.118231425773203</v>
      </c>
      <c r="G175" s="210">
        <v>1604</v>
      </c>
      <c r="H175" s="207">
        <f t="shared" si="84"/>
        <v>22.442983069819505</v>
      </c>
      <c r="I175" s="210">
        <v>1671</v>
      </c>
      <c r="J175" s="207">
        <f t="shared" si="85"/>
        <v>23.380439345179795</v>
      </c>
      <c r="K175" s="210">
        <v>2169</v>
      </c>
      <c r="L175" s="207">
        <f t="shared" si="86"/>
        <v>30.348397929201067</v>
      </c>
      <c r="M175" s="210">
        <v>925</v>
      </c>
      <c r="N175" s="212">
        <v>22.442983069819501</v>
      </c>
      <c r="O175" s="210">
        <v>605</v>
      </c>
      <c r="P175" s="207">
        <f t="shared" si="87"/>
        <v>8.4650902476563594</v>
      </c>
      <c r="Q175" s="214">
        <v>173</v>
      </c>
      <c r="R175" s="211">
        <f t="shared" si="88"/>
        <v>2.420596054288513</v>
      </c>
      <c r="S175" s="208">
        <v>117118</v>
      </c>
      <c r="T175" s="212">
        <f t="shared" si="89"/>
        <v>94.248581660161761</v>
      </c>
      <c r="U175" s="209">
        <v>40.523028057173001</v>
      </c>
      <c r="V175" s="210">
        <v>14808</v>
      </c>
      <c r="W175" s="207">
        <f t="shared" si="90"/>
        <v>12.643658532420293</v>
      </c>
      <c r="X175" s="210">
        <v>15732</v>
      </c>
      <c r="Y175" s="207">
        <f t="shared" si="91"/>
        <v>13.43260643112075</v>
      </c>
      <c r="Z175" s="210">
        <v>25329</v>
      </c>
      <c r="AA175" s="207">
        <f t="shared" si="92"/>
        <v>21.626906197168669</v>
      </c>
      <c r="AB175" s="210">
        <v>27431</v>
      </c>
      <c r="AC175" s="207">
        <f t="shared" si="93"/>
        <v>23.421677282740482</v>
      </c>
      <c r="AD175" s="210">
        <v>24620</v>
      </c>
      <c r="AE175" s="207">
        <f t="shared" si="94"/>
        <v>21.021533837667995</v>
      </c>
      <c r="AF175" s="210">
        <v>9198</v>
      </c>
      <c r="AG175" s="289">
        <f t="shared" si="95"/>
        <v>7.8536177188818108</v>
      </c>
    </row>
    <row r="176" spans="1:33" ht="15" customHeight="1">
      <c r="A176" s="159" t="s">
        <v>70</v>
      </c>
      <c r="B176" s="160">
        <v>32960</v>
      </c>
      <c r="C176" s="200">
        <v>40.709860436893301</v>
      </c>
      <c r="D176" s="284">
        <v>1805</v>
      </c>
      <c r="E176" s="220">
        <f t="shared" si="83"/>
        <v>5.4763349514563107</v>
      </c>
      <c r="F176" s="218">
        <v>33.4398891966759</v>
      </c>
      <c r="G176" s="219">
        <v>459</v>
      </c>
      <c r="H176" s="217">
        <f t="shared" si="84"/>
        <v>25.429362880886426</v>
      </c>
      <c r="I176" s="219">
        <v>341</v>
      </c>
      <c r="J176" s="217">
        <f t="shared" si="85"/>
        <v>18.89196675900277</v>
      </c>
      <c r="K176" s="219">
        <v>544</v>
      </c>
      <c r="L176" s="217">
        <f t="shared" si="86"/>
        <v>30.13850415512465</v>
      </c>
      <c r="M176" s="219">
        <v>236</v>
      </c>
      <c r="N176" s="220">
        <v>25.429362880886401</v>
      </c>
      <c r="O176" s="219">
        <v>155</v>
      </c>
      <c r="P176" s="217">
        <f t="shared" si="87"/>
        <v>8.5872576177285325</v>
      </c>
      <c r="Q176" s="221">
        <v>70</v>
      </c>
      <c r="R176" s="200">
        <f t="shared" si="88"/>
        <v>3.8781163434903045</v>
      </c>
      <c r="S176" s="197">
        <v>31155</v>
      </c>
      <c r="T176" s="220">
        <f t="shared" si="89"/>
        <v>94.523665048543691</v>
      </c>
      <c r="U176" s="218">
        <v>41.131054405392703</v>
      </c>
      <c r="V176" s="219">
        <v>3369</v>
      </c>
      <c r="W176" s="217">
        <f t="shared" si="90"/>
        <v>10.813673567645644</v>
      </c>
      <c r="X176" s="219">
        <v>3704</v>
      </c>
      <c r="Y176" s="217">
        <f t="shared" si="91"/>
        <v>11.888942384849944</v>
      </c>
      <c r="Z176" s="219">
        <v>7059</v>
      </c>
      <c r="AA176" s="217">
        <f t="shared" si="92"/>
        <v>22.657679345209438</v>
      </c>
      <c r="AB176" s="219">
        <v>7843</v>
      </c>
      <c r="AC176" s="217">
        <f t="shared" si="93"/>
        <v>25.17412935323383</v>
      </c>
      <c r="AD176" s="219">
        <v>6812</v>
      </c>
      <c r="AE176" s="217">
        <f t="shared" si="94"/>
        <v>21.864869202375221</v>
      </c>
      <c r="AF176" s="219">
        <v>2368</v>
      </c>
      <c r="AG176" s="290">
        <f t="shared" si="95"/>
        <v>7.6007061466859245</v>
      </c>
    </row>
    <row r="177" spans="1:33" ht="15" customHeight="1">
      <c r="A177" s="153" t="s">
        <v>71</v>
      </c>
      <c r="B177" s="154">
        <v>6708</v>
      </c>
      <c r="C177" s="211">
        <v>39.568276684555698</v>
      </c>
      <c r="D177" s="288">
        <v>339</v>
      </c>
      <c r="E177" s="212">
        <f t="shared" si="83"/>
        <v>5.0536672629695882</v>
      </c>
      <c r="F177" s="209">
        <v>33.070796460177</v>
      </c>
      <c r="G177" s="210">
        <v>75</v>
      </c>
      <c r="H177" s="207">
        <f t="shared" si="84"/>
        <v>22.123893805309734</v>
      </c>
      <c r="I177" s="210">
        <v>76</v>
      </c>
      <c r="J177" s="207">
        <f t="shared" si="85"/>
        <v>22.418879056047196</v>
      </c>
      <c r="K177" s="210">
        <v>104</v>
      </c>
      <c r="L177" s="207">
        <f t="shared" si="86"/>
        <v>30.678466076696164</v>
      </c>
      <c r="M177" s="210">
        <v>55</v>
      </c>
      <c r="N177" s="212">
        <v>22.123893805309699</v>
      </c>
      <c r="O177" s="210">
        <v>22</v>
      </c>
      <c r="P177" s="207">
        <f t="shared" si="87"/>
        <v>6.4896755162241888</v>
      </c>
      <c r="Q177" s="214">
        <v>7</v>
      </c>
      <c r="R177" s="211">
        <f t="shared" si="88"/>
        <v>2.0648967551622417</v>
      </c>
      <c r="S177" s="208">
        <v>6369</v>
      </c>
      <c r="T177" s="212">
        <f t="shared" si="89"/>
        <v>94.946332737030417</v>
      </c>
      <c r="U177" s="209">
        <v>39.914115245721497</v>
      </c>
      <c r="V177" s="210">
        <v>838</v>
      </c>
      <c r="W177" s="207">
        <f t="shared" si="90"/>
        <v>13.157481551263936</v>
      </c>
      <c r="X177" s="210">
        <v>940</v>
      </c>
      <c r="Y177" s="207">
        <f t="shared" si="91"/>
        <v>14.758988852253102</v>
      </c>
      <c r="Z177" s="210">
        <v>1339</v>
      </c>
      <c r="AA177" s="207">
        <f t="shared" si="92"/>
        <v>21.023708588475429</v>
      </c>
      <c r="AB177" s="210">
        <v>1524</v>
      </c>
      <c r="AC177" s="207">
        <f t="shared" si="93"/>
        <v>23.928403203014604</v>
      </c>
      <c r="AD177" s="210">
        <v>1243</v>
      </c>
      <c r="AE177" s="207">
        <f t="shared" si="94"/>
        <v>19.516407599309154</v>
      </c>
      <c r="AF177" s="210">
        <v>485</v>
      </c>
      <c r="AG177" s="289">
        <f t="shared" si="95"/>
        <v>7.615010205683781</v>
      </c>
    </row>
    <row r="178" spans="1:33" ht="15" customHeight="1">
      <c r="A178" s="159" t="s">
        <v>72</v>
      </c>
      <c r="B178" s="160">
        <v>30191</v>
      </c>
      <c r="C178" s="200">
        <v>41.668377993441602</v>
      </c>
      <c r="D178" s="284">
        <v>2238</v>
      </c>
      <c r="E178" s="220">
        <f t="shared" si="83"/>
        <v>7.4128051406048154</v>
      </c>
      <c r="F178" s="218">
        <v>33.896782841823097</v>
      </c>
      <c r="G178" s="219">
        <v>345</v>
      </c>
      <c r="H178" s="217">
        <f t="shared" si="84"/>
        <v>15.415549597855227</v>
      </c>
      <c r="I178" s="219">
        <v>432</v>
      </c>
      <c r="J178" s="217">
        <f t="shared" si="85"/>
        <v>19.302949061662197</v>
      </c>
      <c r="K178" s="219">
        <v>900</v>
      </c>
      <c r="L178" s="217">
        <f t="shared" si="86"/>
        <v>40.214477211796243</v>
      </c>
      <c r="M178" s="219">
        <v>393</v>
      </c>
      <c r="N178" s="220">
        <v>15.4155495978552</v>
      </c>
      <c r="O178" s="219">
        <v>149</v>
      </c>
      <c r="P178" s="217">
        <f t="shared" si="87"/>
        <v>6.6577301161751565</v>
      </c>
      <c r="Q178" s="221">
        <v>19</v>
      </c>
      <c r="R178" s="200">
        <f t="shared" si="88"/>
        <v>0.84897229669347629</v>
      </c>
      <c r="S178" s="197">
        <v>27953</v>
      </c>
      <c r="T178" s="220">
        <f t="shared" si="89"/>
        <v>92.587194859395183</v>
      </c>
      <c r="U178" s="218">
        <v>42.290594927199102</v>
      </c>
      <c r="V178" s="219">
        <v>2038</v>
      </c>
      <c r="W178" s="217">
        <f t="shared" si="90"/>
        <v>7.2908095732121776</v>
      </c>
      <c r="X178" s="219">
        <v>2966</v>
      </c>
      <c r="Y178" s="217">
        <f t="shared" si="91"/>
        <v>10.610667906843631</v>
      </c>
      <c r="Z178" s="219">
        <v>7697</v>
      </c>
      <c r="AA178" s="217">
        <f t="shared" si="92"/>
        <v>27.535506027975533</v>
      </c>
      <c r="AB178" s="219">
        <v>5602</v>
      </c>
      <c r="AC178" s="217">
        <f t="shared" si="93"/>
        <v>20.040782742460557</v>
      </c>
      <c r="AD178" s="219">
        <v>7115</v>
      </c>
      <c r="AE178" s="217">
        <f t="shared" si="94"/>
        <v>25.453439702357528</v>
      </c>
      <c r="AF178" s="219">
        <v>2535</v>
      </c>
      <c r="AG178" s="290">
        <f t="shared" si="95"/>
        <v>9.0687940471505755</v>
      </c>
    </row>
    <row r="179" spans="1:33" ht="15" customHeight="1">
      <c r="A179" s="153" t="s">
        <v>73</v>
      </c>
      <c r="B179" s="154">
        <v>16111</v>
      </c>
      <c r="C179" s="211">
        <v>42.7565638383712</v>
      </c>
      <c r="D179" s="288">
        <v>775</v>
      </c>
      <c r="E179" s="212">
        <f t="shared" si="83"/>
        <v>4.8103780026069147</v>
      </c>
      <c r="F179" s="209">
        <v>33.028387096774203</v>
      </c>
      <c r="G179" s="210">
        <v>162</v>
      </c>
      <c r="H179" s="207">
        <f t="shared" si="84"/>
        <v>20.903225806451616</v>
      </c>
      <c r="I179" s="210">
        <v>163</v>
      </c>
      <c r="J179" s="207">
        <f t="shared" si="85"/>
        <v>21.032258064516128</v>
      </c>
      <c r="K179" s="210">
        <v>277</v>
      </c>
      <c r="L179" s="207">
        <f t="shared" si="86"/>
        <v>35.741935483870968</v>
      </c>
      <c r="M179" s="210">
        <v>106</v>
      </c>
      <c r="N179" s="212">
        <v>20.903225806451601</v>
      </c>
      <c r="O179" s="210">
        <v>57</v>
      </c>
      <c r="P179" s="207">
        <f t="shared" si="87"/>
        <v>7.354838709677419</v>
      </c>
      <c r="Q179" s="214">
        <v>10</v>
      </c>
      <c r="R179" s="211">
        <f t="shared" si="88"/>
        <v>1.2903225806451613</v>
      </c>
      <c r="S179" s="208">
        <v>15336</v>
      </c>
      <c r="T179" s="212">
        <f t="shared" si="89"/>
        <v>95.189621997393076</v>
      </c>
      <c r="U179" s="209">
        <v>43.2481742305689</v>
      </c>
      <c r="V179" s="210">
        <v>1330</v>
      </c>
      <c r="W179" s="207">
        <f t="shared" si="90"/>
        <v>8.6724047991653617</v>
      </c>
      <c r="X179" s="210">
        <v>1633</v>
      </c>
      <c r="Y179" s="207">
        <f t="shared" si="91"/>
        <v>10.648148148148149</v>
      </c>
      <c r="Z179" s="210">
        <v>3558</v>
      </c>
      <c r="AA179" s="207">
        <f t="shared" si="92"/>
        <v>23.200312989045383</v>
      </c>
      <c r="AB179" s="210">
        <v>2536</v>
      </c>
      <c r="AC179" s="207">
        <f t="shared" si="93"/>
        <v>16.536254564423576</v>
      </c>
      <c r="AD179" s="210">
        <v>4538</v>
      </c>
      <c r="AE179" s="207">
        <f t="shared" si="94"/>
        <v>29.590505998956701</v>
      </c>
      <c r="AF179" s="210">
        <v>1741</v>
      </c>
      <c r="AG179" s="289">
        <f t="shared" si="95"/>
        <v>11.352373500260825</v>
      </c>
    </row>
    <row r="180" spans="1:33" ht="15" customHeight="1">
      <c r="A180" s="159" t="s">
        <v>74</v>
      </c>
      <c r="B180" s="160">
        <v>21039</v>
      </c>
      <c r="C180" s="200">
        <v>41.004658016065598</v>
      </c>
      <c r="D180" s="284">
        <v>1895</v>
      </c>
      <c r="E180" s="220">
        <f t="shared" si="83"/>
        <v>9.0070820856504579</v>
      </c>
      <c r="F180" s="218">
        <v>34.577308707123997</v>
      </c>
      <c r="G180" s="219">
        <v>400</v>
      </c>
      <c r="H180" s="217">
        <f t="shared" si="84"/>
        <v>21.108179419525065</v>
      </c>
      <c r="I180" s="219">
        <v>340</v>
      </c>
      <c r="J180" s="217">
        <f t="shared" si="85"/>
        <v>17.941952506596305</v>
      </c>
      <c r="K180" s="219">
        <v>577</v>
      </c>
      <c r="L180" s="217">
        <f t="shared" si="86"/>
        <v>30.448548812664907</v>
      </c>
      <c r="M180" s="219">
        <v>324</v>
      </c>
      <c r="N180" s="220">
        <v>21.108179419525101</v>
      </c>
      <c r="O180" s="219">
        <v>199</v>
      </c>
      <c r="P180" s="217">
        <f t="shared" si="87"/>
        <v>10.501319261213721</v>
      </c>
      <c r="Q180" s="221">
        <v>55</v>
      </c>
      <c r="R180" s="200">
        <f t="shared" si="88"/>
        <v>2.9023746701846966</v>
      </c>
      <c r="S180" s="197">
        <v>19144</v>
      </c>
      <c r="T180" s="220">
        <f t="shared" si="89"/>
        <v>90.992917914349533</v>
      </c>
      <c r="U180" s="218">
        <v>41.640879648976103</v>
      </c>
      <c r="V180" s="219">
        <v>1787</v>
      </c>
      <c r="W180" s="217">
        <f t="shared" si="90"/>
        <v>9.3345173422482226</v>
      </c>
      <c r="X180" s="219">
        <v>2397</v>
      </c>
      <c r="Y180" s="217">
        <f t="shared" si="91"/>
        <v>12.520894274968658</v>
      </c>
      <c r="Z180" s="219">
        <v>4162</v>
      </c>
      <c r="AA180" s="217">
        <f t="shared" si="92"/>
        <v>21.740493104889261</v>
      </c>
      <c r="AB180" s="219">
        <v>4775</v>
      </c>
      <c r="AC180" s="217">
        <f t="shared" si="93"/>
        <v>24.94254074383619</v>
      </c>
      <c r="AD180" s="219">
        <v>4608</v>
      </c>
      <c r="AE180" s="217">
        <f t="shared" si="94"/>
        <v>24.070204763894694</v>
      </c>
      <c r="AF180" s="219">
        <v>1415</v>
      </c>
      <c r="AG180" s="290">
        <f t="shared" si="95"/>
        <v>7.3913497701629751</v>
      </c>
    </row>
    <row r="181" spans="1:33" ht="15" customHeight="1">
      <c r="A181" s="162" t="s">
        <v>75</v>
      </c>
      <c r="B181" s="154">
        <v>15609</v>
      </c>
      <c r="C181" s="211">
        <v>42.1446601319754</v>
      </c>
      <c r="D181" s="288">
        <v>884</v>
      </c>
      <c r="E181" s="212">
        <f t="shared" si="83"/>
        <v>5.663399320904607</v>
      </c>
      <c r="F181" s="209">
        <v>32.851809954751097</v>
      </c>
      <c r="G181" s="210">
        <v>143</v>
      </c>
      <c r="H181" s="207">
        <f t="shared" si="84"/>
        <v>16.176470588235293</v>
      </c>
      <c r="I181" s="210">
        <v>198</v>
      </c>
      <c r="J181" s="207">
        <f t="shared" si="85"/>
        <v>22.398190045248871</v>
      </c>
      <c r="K181" s="210">
        <v>377</v>
      </c>
      <c r="L181" s="207">
        <f t="shared" si="86"/>
        <v>42.647058823529413</v>
      </c>
      <c r="M181" s="210">
        <v>113</v>
      </c>
      <c r="N181" s="212">
        <v>16.176470588235301</v>
      </c>
      <c r="O181" s="210">
        <v>43</v>
      </c>
      <c r="P181" s="207">
        <f t="shared" si="87"/>
        <v>4.8642533936651589</v>
      </c>
      <c r="Q181" s="214">
        <v>10</v>
      </c>
      <c r="R181" s="211">
        <f t="shared" si="88"/>
        <v>1.1312217194570136</v>
      </c>
      <c r="S181" s="208">
        <v>14725</v>
      </c>
      <c r="T181" s="212">
        <f t="shared" si="89"/>
        <v>94.336600679095397</v>
      </c>
      <c r="U181" s="209">
        <v>42.702546689303503</v>
      </c>
      <c r="V181" s="210">
        <v>1109</v>
      </c>
      <c r="W181" s="207">
        <f t="shared" si="90"/>
        <v>7.5314091680814945</v>
      </c>
      <c r="X181" s="210">
        <v>1631</v>
      </c>
      <c r="Y181" s="207">
        <f t="shared" si="91"/>
        <v>11.076400679117148</v>
      </c>
      <c r="Z181" s="210">
        <v>3936</v>
      </c>
      <c r="AA181" s="207">
        <f t="shared" si="92"/>
        <v>26.730050933786075</v>
      </c>
      <c r="AB181" s="210">
        <v>2396</v>
      </c>
      <c r="AC181" s="207">
        <f t="shared" si="93"/>
        <v>16.271646859083191</v>
      </c>
      <c r="AD181" s="210">
        <v>4174</v>
      </c>
      <c r="AE181" s="207">
        <f t="shared" si="94"/>
        <v>28.346349745331068</v>
      </c>
      <c r="AF181" s="210">
        <v>1479</v>
      </c>
      <c r="AG181" s="289">
        <f t="shared" si="95"/>
        <v>10.04414261460102</v>
      </c>
    </row>
    <row r="182" spans="1:33" ht="15" customHeight="1">
      <c r="A182" s="163" t="s">
        <v>76</v>
      </c>
      <c r="B182" s="164">
        <v>511915</v>
      </c>
      <c r="C182" s="228">
        <v>39.624515788754699</v>
      </c>
      <c r="D182" s="276">
        <v>30833</v>
      </c>
      <c r="E182" s="233">
        <f t="shared" si="83"/>
        <v>6.0230702362696933</v>
      </c>
      <c r="F182" s="231">
        <v>32.743586417150098</v>
      </c>
      <c r="G182" s="232">
        <v>8067</v>
      </c>
      <c r="H182" s="230">
        <f t="shared" si="84"/>
        <v>26.163526092173971</v>
      </c>
      <c r="I182" s="232">
        <v>6437</v>
      </c>
      <c r="J182" s="230">
        <f t="shared" si="85"/>
        <v>20.876982453864365</v>
      </c>
      <c r="K182" s="232">
        <v>8942</v>
      </c>
      <c r="L182" s="230">
        <f t="shared" si="86"/>
        <v>29.001394609671454</v>
      </c>
      <c r="M182" s="232">
        <v>4039</v>
      </c>
      <c r="N182" s="233">
        <v>26.163526092173999</v>
      </c>
      <c r="O182" s="232">
        <v>2576</v>
      </c>
      <c r="P182" s="230">
        <f t="shared" si="87"/>
        <v>8.3546849155125997</v>
      </c>
      <c r="Q182" s="235">
        <v>772</v>
      </c>
      <c r="R182" s="228">
        <f t="shared" si="88"/>
        <v>2.5038108520092108</v>
      </c>
      <c r="S182" s="229">
        <v>481082</v>
      </c>
      <c r="T182" s="233">
        <f t="shared" si="89"/>
        <v>93.976929763730311</v>
      </c>
      <c r="U182" s="231">
        <v>40.065521054622302</v>
      </c>
      <c r="V182" s="232">
        <v>65723</v>
      </c>
      <c r="W182" s="230">
        <f t="shared" si="90"/>
        <v>13.661496376917032</v>
      </c>
      <c r="X182" s="232">
        <v>63241</v>
      </c>
      <c r="Y182" s="230">
        <f t="shared" si="91"/>
        <v>13.145576014068288</v>
      </c>
      <c r="Z182" s="232">
        <v>107023</v>
      </c>
      <c r="AA182" s="230">
        <f t="shared" si="92"/>
        <v>22.246311439629835</v>
      </c>
      <c r="AB182" s="232">
        <v>111983</v>
      </c>
      <c r="AC182" s="230">
        <f t="shared" si="93"/>
        <v>23.277320706241348</v>
      </c>
      <c r="AD182" s="232">
        <v>98008</v>
      </c>
      <c r="AE182" s="230">
        <f t="shared" si="94"/>
        <v>20.372410524609112</v>
      </c>
      <c r="AF182" s="232">
        <v>35104</v>
      </c>
      <c r="AG182" s="291">
        <f t="shared" si="95"/>
        <v>7.2968849385343866</v>
      </c>
    </row>
    <row r="183" spans="1:33" ht="15" customHeight="1">
      <c r="A183" s="169" t="s">
        <v>77</v>
      </c>
      <c r="B183" s="170">
        <v>125715</v>
      </c>
      <c r="C183" s="237">
        <v>41.664176908085601</v>
      </c>
      <c r="D183" s="277">
        <v>9917</v>
      </c>
      <c r="E183" s="242">
        <f t="shared" si="83"/>
        <v>7.8884779063755319</v>
      </c>
      <c r="F183" s="240">
        <v>34.410406372894997</v>
      </c>
      <c r="G183" s="241">
        <v>1598</v>
      </c>
      <c r="H183" s="239">
        <f t="shared" si="84"/>
        <v>16.113744075829384</v>
      </c>
      <c r="I183" s="241">
        <v>1732</v>
      </c>
      <c r="J183" s="239">
        <f t="shared" si="85"/>
        <v>17.464959161036603</v>
      </c>
      <c r="K183" s="241">
        <v>3953</v>
      </c>
      <c r="L183" s="239">
        <f t="shared" si="86"/>
        <v>39.860845013612987</v>
      </c>
      <c r="M183" s="241">
        <v>1755</v>
      </c>
      <c r="N183" s="242">
        <v>16.113744075829398</v>
      </c>
      <c r="O183" s="241">
        <v>704</v>
      </c>
      <c r="P183" s="239">
        <f t="shared" si="87"/>
        <v>7.0989210446707665</v>
      </c>
      <c r="Q183" s="244">
        <v>175</v>
      </c>
      <c r="R183" s="237">
        <f t="shared" si="88"/>
        <v>1.7646465665019664</v>
      </c>
      <c r="S183" s="238">
        <v>115798</v>
      </c>
      <c r="T183" s="242">
        <f t="shared" si="89"/>
        <v>92.111522093624458</v>
      </c>
      <c r="U183" s="240">
        <v>42.2853935301126</v>
      </c>
      <c r="V183" s="241">
        <v>9282</v>
      </c>
      <c r="W183" s="239">
        <f t="shared" si="90"/>
        <v>8.0156824815627203</v>
      </c>
      <c r="X183" s="241">
        <v>12381</v>
      </c>
      <c r="Y183" s="239">
        <f t="shared" si="91"/>
        <v>10.691894505950017</v>
      </c>
      <c r="Z183" s="241">
        <v>31125</v>
      </c>
      <c r="AA183" s="239">
        <f t="shared" si="92"/>
        <v>26.878702568265428</v>
      </c>
      <c r="AB183" s="241">
        <v>22000</v>
      </c>
      <c r="AC183" s="239">
        <f t="shared" si="93"/>
        <v>18.99860101210729</v>
      </c>
      <c r="AD183" s="241">
        <v>30381</v>
      </c>
      <c r="AE183" s="239">
        <f t="shared" si="94"/>
        <v>26.236204424946891</v>
      </c>
      <c r="AF183" s="241">
        <v>10629</v>
      </c>
      <c r="AG183" s="292">
        <f t="shared" si="95"/>
        <v>9.1789150071676531</v>
      </c>
    </row>
    <row r="184" spans="1:33" ht="15" customHeight="1">
      <c r="A184" s="175" t="s">
        <v>78</v>
      </c>
      <c r="B184" s="176">
        <v>637630</v>
      </c>
      <c r="C184" s="278">
        <v>40.026654956639</v>
      </c>
      <c r="D184" s="279">
        <v>40750</v>
      </c>
      <c r="E184" s="280">
        <f t="shared" si="83"/>
        <v>6.3908536298480314</v>
      </c>
      <c r="F184" s="249">
        <v>33.1492269938649</v>
      </c>
      <c r="G184" s="250">
        <v>9665</v>
      </c>
      <c r="H184" s="248">
        <f t="shared" si="84"/>
        <v>23.717791411042946</v>
      </c>
      <c r="I184" s="250">
        <v>8169</v>
      </c>
      <c r="J184" s="248">
        <f t="shared" si="85"/>
        <v>20.046625766871166</v>
      </c>
      <c r="K184" s="250">
        <v>12895</v>
      </c>
      <c r="L184" s="248">
        <f t="shared" si="86"/>
        <v>31.644171779141107</v>
      </c>
      <c r="M184" s="250">
        <v>5794</v>
      </c>
      <c r="N184" s="251">
        <v>23.717791411042899</v>
      </c>
      <c r="O184" s="250">
        <v>3280</v>
      </c>
      <c r="P184" s="248">
        <f t="shared" si="87"/>
        <v>8.0490797546012267</v>
      </c>
      <c r="Q184" s="179">
        <v>947</v>
      </c>
      <c r="R184" s="246">
        <f t="shared" si="88"/>
        <v>2.3239263803680981</v>
      </c>
      <c r="S184" s="293">
        <v>596880</v>
      </c>
      <c r="T184" s="280">
        <f t="shared" si="89"/>
        <v>93.609146370151976</v>
      </c>
      <c r="U184" s="249">
        <v>40.496188513603698</v>
      </c>
      <c r="V184" s="250">
        <v>75005</v>
      </c>
      <c r="W184" s="248">
        <f t="shared" si="90"/>
        <v>12.566177456105079</v>
      </c>
      <c r="X184" s="250">
        <v>75622</v>
      </c>
      <c r="Y184" s="248">
        <f t="shared" si="91"/>
        <v>12.669548317919849</v>
      </c>
      <c r="Z184" s="250">
        <v>138148</v>
      </c>
      <c r="AA184" s="248">
        <f t="shared" si="92"/>
        <v>23.14502077469508</v>
      </c>
      <c r="AB184" s="250">
        <v>133983</v>
      </c>
      <c r="AC184" s="248">
        <f t="shared" si="93"/>
        <v>22.447225572979495</v>
      </c>
      <c r="AD184" s="250">
        <v>128389</v>
      </c>
      <c r="AE184" s="248">
        <f t="shared" si="94"/>
        <v>21.510018764240719</v>
      </c>
      <c r="AF184" s="250">
        <v>45733</v>
      </c>
      <c r="AG184" s="254">
        <f t="shared" si="95"/>
        <v>7.662009114059777</v>
      </c>
    </row>
    <row r="185" spans="1:33" ht="15" customHeight="1">
      <c r="A185" s="983" t="s">
        <v>79</v>
      </c>
      <c r="B185" s="983"/>
      <c r="C185" s="983"/>
      <c r="D185" s="983"/>
      <c r="E185" s="983"/>
      <c r="F185" s="983"/>
      <c r="G185" s="983"/>
      <c r="H185" s="983"/>
      <c r="I185" s="983"/>
      <c r="J185" s="983"/>
      <c r="K185" s="983"/>
      <c r="L185" s="983"/>
      <c r="M185" s="983"/>
      <c r="N185" s="983"/>
      <c r="O185" s="983"/>
      <c r="P185" s="983"/>
      <c r="Q185" s="983"/>
      <c r="R185" s="983"/>
      <c r="S185" s="983"/>
      <c r="T185" s="983"/>
      <c r="U185" s="983"/>
      <c r="V185" s="983"/>
      <c r="W185" s="983"/>
      <c r="X185" s="983"/>
      <c r="Y185" s="983"/>
      <c r="Z185" s="983"/>
      <c r="AA185" s="983"/>
      <c r="AB185" s="983"/>
      <c r="AC185" s="983"/>
      <c r="AD185" s="983"/>
      <c r="AE185" s="983"/>
      <c r="AF185" s="983"/>
      <c r="AG185" s="983"/>
    </row>
    <row r="186" spans="1:33" ht="15" customHeight="1">
      <c r="A186" s="973" t="s">
        <v>90</v>
      </c>
      <c r="B186" s="973"/>
      <c r="C186" s="973"/>
      <c r="D186" s="973"/>
      <c r="E186" s="973"/>
      <c r="F186" s="973"/>
      <c r="G186" s="973"/>
      <c r="H186" s="973"/>
      <c r="I186" s="973"/>
      <c r="J186" s="973"/>
      <c r="K186" s="973"/>
      <c r="L186" s="973"/>
      <c r="M186" s="973"/>
      <c r="N186" s="973"/>
      <c r="O186" s="973"/>
      <c r="P186" s="973"/>
      <c r="Q186" s="973"/>
      <c r="R186" s="973"/>
      <c r="S186" s="973"/>
      <c r="T186" s="973"/>
      <c r="U186" s="973"/>
      <c r="V186" s="973"/>
      <c r="W186" s="973"/>
      <c r="X186" s="973"/>
      <c r="Y186" s="973"/>
      <c r="Z186" s="973"/>
      <c r="AA186" s="973"/>
      <c r="AB186" s="973"/>
      <c r="AC186" s="973"/>
      <c r="AD186" s="973"/>
      <c r="AE186" s="973"/>
      <c r="AF186" s="973"/>
      <c r="AG186" s="973"/>
    </row>
    <row r="187" spans="1:33" ht="15" customHeight="1">
      <c r="O187" s="266"/>
    </row>
    <row r="188" spans="1:33" ht="23.25" customHeight="1">
      <c r="A188" s="974">
        <v>2019</v>
      </c>
      <c r="B188" s="974"/>
      <c r="C188" s="974"/>
      <c r="D188" s="974"/>
      <c r="E188" s="974"/>
      <c r="F188" s="974"/>
      <c r="G188" s="974"/>
      <c r="H188" s="974"/>
      <c r="I188" s="974"/>
      <c r="J188" s="974"/>
      <c r="K188" s="974"/>
      <c r="L188" s="974"/>
      <c r="M188" s="974"/>
      <c r="N188" s="974"/>
      <c r="O188" s="974"/>
      <c r="P188" s="974"/>
      <c r="Q188" s="974"/>
      <c r="R188" s="974"/>
      <c r="S188" s="974"/>
      <c r="T188" s="974"/>
      <c r="U188" s="974"/>
      <c r="V188" s="974"/>
      <c r="W188" s="974"/>
      <c r="X188" s="974"/>
      <c r="Y188" s="974"/>
      <c r="Z188" s="974"/>
      <c r="AA188" s="974"/>
      <c r="AB188" s="974"/>
      <c r="AC188" s="974"/>
      <c r="AD188" s="974"/>
      <c r="AE188" s="974"/>
      <c r="AF188" s="974"/>
      <c r="AG188" s="974"/>
    </row>
    <row r="189" spans="1:33" ht="15" customHeight="1">
      <c r="A189" s="106"/>
      <c r="B189" s="106"/>
      <c r="C189" s="183"/>
      <c r="D189" s="106"/>
      <c r="E189" s="106"/>
      <c r="F189" s="183"/>
      <c r="G189" s="106"/>
      <c r="H189" s="106"/>
      <c r="I189" s="106"/>
      <c r="J189" s="106"/>
      <c r="K189" s="106"/>
      <c r="L189" s="106"/>
      <c r="M189" s="106"/>
      <c r="N189" s="106"/>
      <c r="O189" s="106"/>
      <c r="P189" s="106"/>
      <c r="Q189" s="106"/>
      <c r="R189" s="106"/>
      <c r="S189" s="140"/>
      <c r="T189" s="106"/>
      <c r="U189" s="183"/>
    </row>
    <row r="190" spans="1:33" ht="16.5">
      <c r="A190" s="975" t="s">
        <v>130</v>
      </c>
      <c r="B190" s="975"/>
      <c r="C190" s="975"/>
      <c r="D190" s="975"/>
      <c r="E190" s="975"/>
      <c r="F190" s="975"/>
      <c r="G190" s="975"/>
      <c r="H190" s="975"/>
      <c r="I190" s="975"/>
      <c r="J190" s="975"/>
      <c r="K190" s="975"/>
      <c r="L190" s="975"/>
      <c r="M190" s="975"/>
      <c r="N190" s="975"/>
      <c r="O190" s="975"/>
      <c r="P190" s="975"/>
      <c r="Q190" s="975"/>
      <c r="R190" s="975"/>
      <c r="S190" s="975"/>
      <c r="T190" s="975"/>
      <c r="U190" s="975"/>
      <c r="V190" s="975"/>
      <c r="W190" s="975"/>
      <c r="X190" s="975"/>
      <c r="Y190" s="975"/>
      <c r="Z190" s="975"/>
      <c r="AA190" s="975"/>
      <c r="AB190" s="975"/>
      <c r="AC190" s="975"/>
      <c r="AD190" s="975"/>
      <c r="AE190" s="975"/>
      <c r="AF190" s="975"/>
      <c r="AG190" s="975"/>
    </row>
    <row r="191" spans="1:33" ht="15" customHeight="1">
      <c r="A191" s="976" t="s">
        <v>57</v>
      </c>
      <c r="B191" s="977" t="s">
        <v>58</v>
      </c>
      <c r="C191" s="977"/>
      <c r="D191" s="978" t="s">
        <v>96</v>
      </c>
      <c r="E191" s="978"/>
      <c r="F191" s="978"/>
      <c r="G191" s="978"/>
      <c r="H191" s="978"/>
      <c r="I191" s="978"/>
      <c r="J191" s="978"/>
      <c r="K191" s="978"/>
      <c r="L191" s="978"/>
      <c r="M191" s="978"/>
      <c r="N191" s="978"/>
      <c r="O191" s="978"/>
      <c r="P191" s="978"/>
      <c r="Q191" s="978"/>
      <c r="R191" s="978"/>
      <c r="S191" s="978"/>
      <c r="T191" s="978"/>
      <c r="U191" s="978"/>
      <c r="V191" s="978"/>
      <c r="W191" s="978"/>
      <c r="X191" s="978"/>
      <c r="Y191" s="978"/>
      <c r="Z191" s="978"/>
      <c r="AA191" s="978"/>
      <c r="AB191" s="978"/>
      <c r="AC191" s="978"/>
      <c r="AD191" s="978"/>
      <c r="AE191" s="978"/>
      <c r="AF191" s="978"/>
      <c r="AG191" s="978"/>
    </row>
    <row r="192" spans="1:33" ht="15" customHeight="1">
      <c r="A192" s="976"/>
      <c r="B192" s="977"/>
      <c r="C192" s="977"/>
      <c r="D192" s="977" t="s">
        <v>97</v>
      </c>
      <c r="E192" s="977"/>
      <c r="F192" s="977"/>
      <c r="G192" s="977"/>
      <c r="H192" s="977"/>
      <c r="I192" s="977"/>
      <c r="J192" s="977"/>
      <c r="K192" s="977"/>
      <c r="L192" s="977"/>
      <c r="M192" s="977"/>
      <c r="N192" s="977"/>
      <c r="O192" s="977"/>
      <c r="P192" s="977"/>
      <c r="Q192" s="977"/>
      <c r="R192" s="977"/>
      <c r="S192" s="978" t="s">
        <v>98</v>
      </c>
      <c r="T192" s="978"/>
      <c r="U192" s="978"/>
      <c r="V192" s="978"/>
      <c r="W192" s="978"/>
      <c r="X192" s="978"/>
      <c r="Y192" s="978"/>
      <c r="Z192" s="978"/>
      <c r="AA192" s="978"/>
      <c r="AB192" s="978"/>
      <c r="AC192" s="978"/>
      <c r="AD192" s="978"/>
      <c r="AE192" s="978"/>
      <c r="AF192" s="978"/>
      <c r="AG192" s="978"/>
    </row>
    <row r="193" spans="1:33" ht="15" customHeight="1">
      <c r="A193" s="976"/>
      <c r="B193" s="977"/>
      <c r="C193" s="977"/>
      <c r="D193" s="979" t="s">
        <v>59</v>
      </c>
      <c r="E193" s="980" t="s">
        <v>99</v>
      </c>
      <c r="F193" s="981" t="s">
        <v>112</v>
      </c>
      <c r="G193" s="977" t="s">
        <v>96</v>
      </c>
      <c r="H193" s="977"/>
      <c r="I193" s="977"/>
      <c r="J193" s="977"/>
      <c r="K193" s="977"/>
      <c r="L193" s="977"/>
      <c r="M193" s="977"/>
      <c r="N193" s="977"/>
      <c r="O193" s="977"/>
      <c r="P193" s="977"/>
      <c r="Q193" s="977"/>
      <c r="R193" s="977"/>
      <c r="S193" s="979" t="s">
        <v>59</v>
      </c>
      <c r="T193" s="980" t="s">
        <v>99</v>
      </c>
      <c r="U193" s="981" t="s">
        <v>112</v>
      </c>
      <c r="V193" s="978" t="s">
        <v>96</v>
      </c>
      <c r="W193" s="978"/>
      <c r="X193" s="978"/>
      <c r="Y193" s="978"/>
      <c r="Z193" s="978"/>
      <c r="AA193" s="978"/>
      <c r="AB193" s="978"/>
      <c r="AC193" s="978"/>
      <c r="AD193" s="978"/>
      <c r="AE193" s="978"/>
      <c r="AF193" s="978"/>
      <c r="AG193" s="978"/>
    </row>
    <row r="194" spans="1:33" ht="15" customHeight="1">
      <c r="A194" s="976"/>
      <c r="B194" s="977"/>
      <c r="C194" s="977"/>
      <c r="D194" s="979"/>
      <c r="E194" s="980"/>
      <c r="F194" s="981"/>
      <c r="G194" s="982" t="s">
        <v>124</v>
      </c>
      <c r="H194" s="982"/>
      <c r="I194" s="977" t="s">
        <v>125</v>
      </c>
      <c r="J194" s="977"/>
      <c r="K194" s="986" t="s">
        <v>126</v>
      </c>
      <c r="L194" s="986"/>
      <c r="M194" s="977" t="s">
        <v>127</v>
      </c>
      <c r="N194" s="977"/>
      <c r="O194" s="986" t="s">
        <v>128</v>
      </c>
      <c r="P194" s="986"/>
      <c r="Q194" s="977" t="s">
        <v>129</v>
      </c>
      <c r="R194" s="977"/>
      <c r="S194" s="979"/>
      <c r="T194" s="980"/>
      <c r="U194" s="981"/>
      <c r="V194" s="977" t="s">
        <v>124</v>
      </c>
      <c r="W194" s="977"/>
      <c r="X194" s="977" t="s">
        <v>125</v>
      </c>
      <c r="Y194" s="977"/>
      <c r="Z194" s="977" t="s">
        <v>126</v>
      </c>
      <c r="AA194" s="977"/>
      <c r="AB194" s="977" t="s">
        <v>127</v>
      </c>
      <c r="AC194" s="977"/>
      <c r="AD194" s="977" t="s">
        <v>128</v>
      </c>
      <c r="AE194" s="977"/>
      <c r="AF194" s="978" t="s">
        <v>129</v>
      </c>
      <c r="AG194" s="978"/>
    </row>
    <row r="195" spans="1:33" ht="45.75" customHeight="1">
      <c r="A195" s="976"/>
      <c r="B195" s="192" t="s">
        <v>59</v>
      </c>
      <c r="C195" s="294" t="s">
        <v>117</v>
      </c>
      <c r="D195" s="979"/>
      <c r="E195" s="980"/>
      <c r="F195" s="981"/>
      <c r="G195" s="191" t="s">
        <v>59</v>
      </c>
      <c r="H195" s="187" t="s">
        <v>99</v>
      </c>
      <c r="I195" s="192" t="s">
        <v>59</v>
      </c>
      <c r="J195" s="193" t="s">
        <v>99</v>
      </c>
      <c r="K195" s="191" t="s">
        <v>59</v>
      </c>
      <c r="L195" s="187" t="s">
        <v>99</v>
      </c>
      <c r="M195" s="192" t="s">
        <v>59</v>
      </c>
      <c r="N195" s="193" t="s">
        <v>99</v>
      </c>
      <c r="O195" s="192" t="s">
        <v>59</v>
      </c>
      <c r="P195" s="193" t="s">
        <v>99</v>
      </c>
      <c r="Q195" s="191" t="s">
        <v>59</v>
      </c>
      <c r="R195" s="187" t="s">
        <v>99</v>
      </c>
      <c r="S195" s="979"/>
      <c r="T195" s="980"/>
      <c r="U195" s="981"/>
      <c r="V195" s="191" t="s">
        <v>59</v>
      </c>
      <c r="W195" s="190" t="s">
        <v>99</v>
      </c>
      <c r="X195" s="191" t="s">
        <v>59</v>
      </c>
      <c r="Y195" s="190" t="s">
        <v>99</v>
      </c>
      <c r="Z195" s="191" t="s">
        <v>59</v>
      </c>
      <c r="AA195" s="187" t="s">
        <v>99</v>
      </c>
      <c r="AB195" s="192" t="s">
        <v>59</v>
      </c>
      <c r="AC195" s="193" t="s">
        <v>99</v>
      </c>
      <c r="AD195" s="192" t="s">
        <v>59</v>
      </c>
      <c r="AE195" s="193" t="s">
        <v>99</v>
      </c>
      <c r="AF195" s="191" t="s">
        <v>59</v>
      </c>
      <c r="AG195" s="283" t="s">
        <v>99</v>
      </c>
    </row>
    <row r="196" spans="1:33" ht="15" customHeight="1">
      <c r="A196" s="147" t="s">
        <v>60</v>
      </c>
      <c r="B196" s="148">
        <f t="shared" ref="B196:B214" si="96">SUM(D196,S196)</f>
        <v>92336</v>
      </c>
      <c r="C196" s="200">
        <v>39.224852711834401</v>
      </c>
      <c r="D196" s="284">
        <v>4780</v>
      </c>
      <c r="E196" s="201">
        <f t="shared" ref="E196:E214" si="97">D196/$B196*100</f>
        <v>5.1767457979552933</v>
      </c>
      <c r="F196" s="198">
        <v>30.5933054393305</v>
      </c>
      <c r="G196" s="295">
        <v>1679</v>
      </c>
      <c r="H196" s="196">
        <f t="shared" ref="H196:H214" si="98">G196/$D196*100</f>
        <v>35.1255230125523</v>
      </c>
      <c r="I196" s="199">
        <v>1001</v>
      </c>
      <c r="J196" s="217">
        <f t="shared" ref="J196:J214" si="99">I196/$D196*100</f>
        <v>20.94142259414226</v>
      </c>
      <c r="K196" s="199">
        <v>1209</v>
      </c>
      <c r="L196" s="217">
        <f t="shared" ref="L196:L214" si="100">K196/$D196*100</f>
        <v>25.292887029288703</v>
      </c>
      <c r="M196" s="199">
        <v>493</v>
      </c>
      <c r="N196" s="201">
        <f t="shared" ref="N196:N214" si="101">M196/$D196*100</f>
        <v>10.313807531380753</v>
      </c>
      <c r="O196" s="199">
        <v>306</v>
      </c>
      <c r="P196" s="196">
        <f t="shared" ref="P196:P214" si="102">O196/$D196*100</f>
        <v>6.4016736401673642</v>
      </c>
      <c r="Q196" s="221">
        <v>92</v>
      </c>
      <c r="R196" s="200">
        <f t="shared" ref="R196:R202" si="103">Q196/$D196*100</f>
        <v>1.9246861924686192</v>
      </c>
      <c r="S196" s="285">
        <v>87556</v>
      </c>
      <c r="T196" s="201">
        <f t="shared" ref="T196:T214" si="104">S196/$B196*100</f>
        <v>94.823254202044708</v>
      </c>
      <c r="U196" s="198">
        <v>39.696080222942697</v>
      </c>
      <c r="V196" s="199">
        <v>13485</v>
      </c>
      <c r="W196" s="196">
        <f t="shared" ref="W196:W214" si="105">V196/$S196*100</f>
        <v>15.40157156562657</v>
      </c>
      <c r="X196" s="199">
        <v>11517</v>
      </c>
      <c r="Y196" s="196">
        <f t="shared" ref="Y196:Y214" si="106">X196/$S196*100</f>
        <v>13.153867239252593</v>
      </c>
      <c r="Z196" s="199">
        <v>18582</v>
      </c>
      <c r="AA196" s="196">
        <f t="shared" ref="AA196:AA214" si="107">Z196/$S196*100</f>
        <v>21.222988715793321</v>
      </c>
      <c r="AB196" s="199">
        <v>19933</v>
      </c>
      <c r="AC196" s="196">
        <f t="shared" ref="AC196:AC214" si="108">AB196/$S196*100</f>
        <v>22.766001187811231</v>
      </c>
      <c r="AD196" s="199">
        <v>18238</v>
      </c>
      <c r="AE196" s="196">
        <f t="shared" ref="AE196:AE214" si="109">AD196/$S196*100</f>
        <v>20.830097309150716</v>
      </c>
      <c r="AF196" s="199">
        <v>5801</v>
      </c>
      <c r="AG196" s="287">
        <f t="shared" ref="AG196:AG202" si="110">AF196/$S196*100</f>
        <v>6.6254739823655724</v>
      </c>
    </row>
    <row r="197" spans="1:33" ht="15" customHeight="1">
      <c r="A197" s="153" t="s">
        <v>61</v>
      </c>
      <c r="B197" s="154">
        <f t="shared" si="96"/>
        <v>91903</v>
      </c>
      <c r="C197" s="211">
        <v>38.246640479636</v>
      </c>
      <c r="D197" s="288">
        <v>3391</v>
      </c>
      <c r="E197" s="212">
        <f t="shared" si="97"/>
        <v>3.6897598554998203</v>
      </c>
      <c r="F197" s="209">
        <v>30.736360955470399</v>
      </c>
      <c r="G197" s="296">
        <v>1178</v>
      </c>
      <c r="H197" s="207">
        <f t="shared" si="98"/>
        <v>34.739015039811264</v>
      </c>
      <c r="I197" s="210">
        <v>718</v>
      </c>
      <c r="J197" s="207">
        <f t="shared" si="99"/>
        <v>21.173695075199056</v>
      </c>
      <c r="K197" s="210">
        <v>853</v>
      </c>
      <c r="L197" s="207">
        <f t="shared" si="100"/>
        <v>25.154821586552639</v>
      </c>
      <c r="M197" s="210">
        <v>351</v>
      </c>
      <c r="N197" s="212">
        <f t="shared" si="101"/>
        <v>10.350928929519315</v>
      </c>
      <c r="O197" s="210">
        <v>220</v>
      </c>
      <c r="P197" s="207">
        <f t="shared" si="102"/>
        <v>6.4877617222058381</v>
      </c>
      <c r="Q197" s="214">
        <v>71</v>
      </c>
      <c r="R197" s="211">
        <f t="shared" si="103"/>
        <v>2.0937776467118847</v>
      </c>
      <c r="S197" s="208">
        <v>88512</v>
      </c>
      <c r="T197" s="212">
        <f t="shared" si="104"/>
        <v>96.310240144500185</v>
      </c>
      <c r="U197" s="209">
        <v>38.534368221257999</v>
      </c>
      <c r="V197" s="210">
        <v>15133</v>
      </c>
      <c r="W197" s="207">
        <f t="shared" si="105"/>
        <v>17.097116775126537</v>
      </c>
      <c r="X197" s="210">
        <v>11616</v>
      </c>
      <c r="Y197" s="207">
        <f t="shared" si="106"/>
        <v>13.123644251626898</v>
      </c>
      <c r="Z197" s="210">
        <v>20546</v>
      </c>
      <c r="AA197" s="207">
        <f t="shared" si="107"/>
        <v>23.212671728127258</v>
      </c>
      <c r="AB197" s="210">
        <v>20491</v>
      </c>
      <c r="AC197" s="207">
        <f t="shared" si="108"/>
        <v>23.150533261026755</v>
      </c>
      <c r="AD197" s="210">
        <v>15418</v>
      </c>
      <c r="AE197" s="207">
        <f t="shared" si="109"/>
        <v>17.419107013738248</v>
      </c>
      <c r="AF197" s="210">
        <v>5308</v>
      </c>
      <c r="AG197" s="289">
        <f t="shared" si="110"/>
        <v>5.996926970354302</v>
      </c>
    </row>
    <row r="198" spans="1:33" ht="15" customHeight="1">
      <c r="A198" s="159" t="s">
        <v>62</v>
      </c>
      <c r="B198" s="160">
        <f t="shared" si="96"/>
        <v>32558</v>
      </c>
      <c r="C198" s="200">
        <v>40.634099146138801</v>
      </c>
      <c r="D198" s="284">
        <v>3722</v>
      </c>
      <c r="E198" s="220">
        <f t="shared" si="97"/>
        <v>11.431906136740585</v>
      </c>
      <c r="F198" s="218">
        <v>35.3979043524986</v>
      </c>
      <c r="G198" s="297">
        <v>514</v>
      </c>
      <c r="H198" s="217">
        <f t="shared" si="98"/>
        <v>13.809779688339601</v>
      </c>
      <c r="I198" s="219">
        <v>652</v>
      </c>
      <c r="J198" s="217">
        <f t="shared" si="99"/>
        <v>17.517463729177862</v>
      </c>
      <c r="K198" s="219">
        <v>1465</v>
      </c>
      <c r="L198" s="217">
        <f t="shared" si="100"/>
        <v>39.360558839333692</v>
      </c>
      <c r="M198" s="219">
        <v>675</v>
      </c>
      <c r="N198" s="220">
        <f t="shared" si="101"/>
        <v>18.135411069317573</v>
      </c>
      <c r="O198" s="219">
        <v>315</v>
      </c>
      <c r="P198" s="217">
        <f t="shared" si="102"/>
        <v>8.4631918323482012</v>
      </c>
      <c r="Q198" s="221">
        <v>101</v>
      </c>
      <c r="R198" s="200">
        <f t="shared" si="103"/>
        <v>2.7135948414830735</v>
      </c>
      <c r="S198" s="197">
        <v>28836</v>
      </c>
      <c r="T198" s="220">
        <f t="shared" si="104"/>
        <v>88.568093863259406</v>
      </c>
      <c r="U198" s="218">
        <v>41.309959772506502</v>
      </c>
      <c r="V198" s="219">
        <v>2393</v>
      </c>
      <c r="W198" s="217">
        <f t="shared" si="105"/>
        <v>8.2986544597031493</v>
      </c>
      <c r="X198" s="219">
        <v>3604</v>
      </c>
      <c r="Y198" s="217">
        <f t="shared" si="106"/>
        <v>12.49826605631849</v>
      </c>
      <c r="Z198" s="219">
        <v>7865</v>
      </c>
      <c r="AA198" s="217">
        <f t="shared" si="107"/>
        <v>27.274934110140101</v>
      </c>
      <c r="AB198" s="219">
        <v>5982</v>
      </c>
      <c r="AC198" s="217">
        <f t="shared" si="108"/>
        <v>20.744902205576363</v>
      </c>
      <c r="AD198" s="219">
        <v>6950</v>
      </c>
      <c r="AE198" s="217">
        <f t="shared" si="109"/>
        <v>24.101817172978222</v>
      </c>
      <c r="AF198" s="219">
        <v>2042</v>
      </c>
      <c r="AG198" s="290">
        <f t="shared" si="110"/>
        <v>7.0814259952836727</v>
      </c>
    </row>
    <row r="199" spans="1:33" ht="15" customHeight="1">
      <c r="A199" s="153" t="s">
        <v>63</v>
      </c>
      <c r="B199" s="154">
        <f t="shared" si="96"/>
        <v>17494</v>
      </c>
      <c r="C199" s="211">
        <v>42.290842574596901</v>
      </c>
      <c r="D199" s="288">
        <v>1104</v>
      </c>
      <c r="E199" s="212">
        <f t="shared" si="97"/>
        <v>6.3107351091802908</v>
      </c>
      <c r="F199" s="209">
        <v>34.359601449275303</v>
      </c>
      <c r="G199" s="296">
        <v>172</v>
      </c>
      <c r="H199" s="207">
        <f t="shared" si="98"/>
        <v>15.579710144927535</v>
      </c>
      <c r="I199" s="210">
        <v>191</v>
      </c>
      <c r="J199" s="207">
        <f t="shared" si="99"/>
        <v>17.30072463768116</v>
      </c>
      <c r="K199" s="210">
        <v>444</v>
      </c>
      <c r="L199" s="207">
        <f t="shared" si="100"/>
        <v>40.217391304347828</v>
      </c>
      <c r="M199" s="210">
        <v>204</v>
      </c>
      <c r="N199" s="212">
        <f t="shared" si="101"/>
        <v>18.478260869565215</v>
      </c>
      <c r="O199" s="210">
        <v>81</v>
      </c>
      <c r="P199" s="207">
        <f t="shared" si="102"/>
        <v>7.3369565217391308</v>
      </c>
      <c r="Q199" s="214">
        <v>12</v>
      </c>
      <c r="R199" s="211">
        <f t="shared" si="103"/>
        <v>1.0869565217391304</v>
      </c>
      <c r="S199" s="208">
        <v>16390</v>
      </c>
      <c r="T199" s="212">
        <f t="shared" si="104"/>
        <v>93.689264890819715</v>
      </c>
      <c r="U199" s="209">
        <v>42.825076266015998</v>
      </c>
      <c r="V199" s="210">
        <v>1030</v>
      </c>
      <c r="W199" s="207">
        <f t="shared" si="105"/>
        <v>6.2843197071384989</v>
      </c>
      <c r="X199" s="210">
        <v>1809</v>
      </c>
      <c r="Y199" s="207">
        <f t="shared" si="106"/>
        <v>11.037217815741306</v>
      </c>
      <c r="Z199" s="210">
        <v>4310</v>
      </c>
      <c r="AA199" s="207">
        <f t="shared" si="107"/>
        <v>26.296522269676633</v>
      </c>
      <c r="AB199" s="210">
        <v>3302</v>
      </c>
      <c r="AC199" s="207">
        <f t="shared" si="108"/>
        <v>20.146430750457597</v>
      </c>
      <c r="AD199" s="210">
        <v>4423</v>
      </c>
      <c r="AE199" s="207">
        <f t="shared" si="109"/>
        <v>26.985967053081144</v>
      </c>
      <c r="AF199" s="210">
        <v>1516</v>
      </c>
      <c r="AG199" s="289">
        <f t="shared" si="110"/>
        <v>9.2495424039048206</v>
      </c>
    </row>
    <row r="200" spans="1:33" ht="15" customHeight="1">
      <c r="A200" s="159" t="s">
        <v>64</v>
      </c>
      <c r="B200" s="160">
        <f t="shared" si="96"/>
        <v>5314</v>
      </c>
      <c r="C200" s="200">
        <v>40.371471584493897</v>
      </c>
      <c r="D200" s="284">
        <v>531</v>
      </c>
      <c r="E200" s="220">
        <f t="shared" si="97"/>
        <v>9.9924727135867517</v>
      </c>
      <c r="F200" s="218">
        <v>35.734463276836102</v>
      </c>
      <c r="G200" s="297">
        <v>82</v>
      </c>
      <c r="H200" s="217">
        <f t="shared" si="98"/>
        <v>15.442561205273069</v>
      </c>
      <c r="I200" s="219">
        <v>99</v>
      </c>
      <c r="J200" s="217">
        <f t="shared" si="99"/>
        <v>18.64406779661017</v>
      </c>
      <c r="K200" s="219">
        <v>180</v>
      </c>
      <c r="L200" s="217">
        <f t="shared" si="100"/>
        <v>33.898305084745758</v>
      </c>
      <c r="M200" s="219">
        <v>94</v>
      </c>
      <c r="N200" s="220">
        <f t="shared" si="101"/>
        <v>17.702448210922785</v>
      </c>
      <c r="O200" s="219">
        <v>61</v>
      </c>
      <c r="P200" s="217">
        <f t="shared" si="102"/>
        <v>11.487758945386064</v>
      </c>
      <c r="Q200" s="221">
        <v>15</v>
      </c>
      <c r="R200" s="200">
        <f t="shared" si="103"/>
        <v>2.8248587570621471</v>
      </c>
      <c r="S200" s="197">
        <v>4783</v>
      </c>
      <c r="T200" s="220">
        <f t="shared" si="104"/>
        <v>90.00752728641325</v>
      </c>
      <c r="U200" s="218">
        <v>40.886263851139397</v>
      </c>
      <c r="V200" s="219">
        <v>416</v>
      </c>
      <c r="W200" s="217">
        <f t="shared" si="105"/>
        <v>8.6974702069830663</v>
      </c>
      <c r="X200" s="219">
        <v>696</v>
      </c>
      <c r="Y200" s="217">
        <f t="shared" si="106"/>
        <v>14.551536692452435</v>
      </c>
      <c r="Z200" s="219">
        <v>1215</v>
      </c>
      <c r="AA200" s="217">
        <f t="shared" si="107"/>
        <v>25.402467070876018</v>
      </c>
      <c r="AB200" s="219">
        <v>1023</v>
      </c>
      <c r="AC200" s="217">
        <f t="shared" si="108"/>
        <v>21.38825005226845</v>
      </c>
      <c r="AD200" s="219">
        <v>1029</v>
      </c>
      <c r="AE200" s="217">
        <f t="shared" si="109"/>
        <v>21.513694334099938</v>
      </c>
      <c r="AF200" s="219">
        <v>404</v>
      </c>
      <c r="AG200" s="290">
        <f t="shared" si="110"/>
        <v>8.4465816433200924</v>
      </c>
    </row>
    <row r="201" spans="1:33" ht="15" customHeight="1">
      <c r="A201" s="153" t="s">
        <v>65</v>
      </c>
      <c r="B201" s="154">
        <f t="shared" si="96"/>
        <v>16590</v>
      </c>
      <c r="C201" s="211">
        <v>38.693128390596598</v>
      </c>
      <c r="D201" s="288">
        <v>2038</v>
      </c>
      <c r="E201" s="212">
        <f t="shared" si="97"/>
        <v>12.284508740204943</v>
      </c>
      <c r="F201" s="209">
        <v>34.718880601962802</v>
      </c>
      <c r="G201" s="296">
        <v>346</v>
      </c>
      <c r="H201" s="207">
        <f t="shared" si="98"/>
        <v>16.977428851815503</v>
      </c>
      <c r="I201" s="210">
        <v>449</v>
      </c>
      <c r="J201" s="207">
        <f t="shared" si="99"/>
        <v>22.031403336604512</v>
      </c>
      <c r="K201" s="210">
        <v>646</v>
      </c>
      <c r="L201" s="207">
        <f t="shared" si="100"/>
        <v>31.697742885181551</v>
      </c>
      <c r="M201" s="210">
        <v>332</v>
      </c>
      <c r="N201" s="212">
        <f t="shared" si="101"/>
        <v>16.290480863591757</v>
      </c>
      <c r="O201" s="210">
        <v>206</v>
      </c>
      <c r="P201" s="207">
        <f t="shared" si="102"/>
        <v>10.107948969578018</v>
      </c>
      <c r="Q201" s="214">
        <v>59</v>
      </c>
      <c r="R201" s="211">
        <f t="shared" si="103"/>
        <v>2.8949950932286557</v>
      </c>
      <c r="S201" s="208">
        <v>14552</v>
      </c>
      <c r="T201" s="212">
        <f t="shared" si="104"/>
        <v>87.715491259795058</v>
      </c>
      <c r="U201" s="209">
        <v>39.249725123694603</v>
      </c>
      <c r="V201" s="210">
        <v>1620</v>
      </c>
      <c r="W201" s="207">
        <f t="shared" si="105"/>
        <v>11.132490379329301</v>
      </c>
      <c r="X201" s="210">
        <v>2320</v>
      </c>
      <c r="Y201" s="207">
        <f t="shared" si="106"/>
        <v>15.942825728422211</v>
      </c>
      <c r="Z201" s="210">
        <v>4053</v>
      </c>
      <c r="AA201" s="207">
        <f t="shared" si="107"/>
        <v>27.851841671247939</v>
      </c>
      <c r="AB201" s="210">
        <v>2931</v>
      </c>
      <c r="AC201" s="207">
        <f t="shared" si="108"/>
        <v>20.141561297416164</v>
      </c>
      <c r="AD201" s="210">
        <v>2643</v>
      </c>
      <c r="AE201" s="207">
        <f t="shared" si="109"/>
        <v>18.162451896646509</v>
      </c>
      <c r="AF201" s="210">
        <v>985</v>
      </c>
      <c r="AG201" s="289">
        <f t="shared" si="110"/>
        <v>6.7688290269378779</v>
      </c>
    </row>
    <row r="202" spans="1:33" ht="15" customHeight="1">
      <c r="A202" s="159" t="s">
        <v>66</v>
      </c>
      <c r="B202" s="160">
        <f t="shared" si="96"/>
        <v>49481</v>
      </c>
      <c r="C202" s="200">
        <v>40.284796184394096</v>
      </c>
      <c r="D202" s="284">
        <v>3678</v>
      </c>
      <c r="E202" s="220">
        <f t="shared" si="97"/>
        <v>7.4331561609506682</v>
      </c>
      <c r="F202" s="218">
        <v>33.915443175638998</v>
      </c>
      <c r="G202" s="297">
        <v>879</v>
      </c>
      <c r="H202" s="217">
        <f t="shared" si="98"/>
        <v>23.898858075040781</v>
      </c>
      <c r="I202" s="219">
        <v>707</v>
      </c>
      <c r="J202" s="217">
        <f t="shared" si="99"/>
        <v>19.222403480152256</v>
      </c>
      <c r="K202" s="219">
        <v>1061</v>
      </c>
      <c r="L202" s="217">
        <f t="shared" si="100"/>
        <v>28.847199564980968</v>
      </c>
      <c r="M202" s="219">
        <v>524</v>
      </c>
      <c r="N202" s="220">
        <f t="shared" si="101"/>
        <v>14.246873300706905</v>
      </c>
      <c r="O202" s="219">
        <v>401</v>
      </c>
      <c r="P202" s="217">
        <f t="shared" si="102"/>
        <v>10.902664491571507</v>
      </c>
      <c r="Q202" s="221">
        <v>106</v>
      </c>
      <c r="R202" s="200">
        <f t="shared" si="103"/>
        <v>2.8820010875475801</v>
      </c>
      <c r="S202" s="197">
        <v>45803</v>
      </c>
      <c r="T202" s="220">
        <f t="shared" si="104"/>
        <v>92.566843839049326</v>
      </c>
      <c r="U202" s="218">
        <v>40.796257887037903</v>
      </c>
      <c r="V202" s="219">
        <v>5596</v>
      </c>
      <c r="W202" s="217">
        <f t="shared" si="105"/>
        <v>12.217540335785866</v>
      </c>
      <c r="X202" s="219">
        <v>5701</v>
      </c>
      <c r="Y202" s="217">
        <f t="shared" si="106"/>
        <v>12.446782961814728</v>
      </c>
      <c r="Z202" s="219">
        <v>10367</v>
      </c>
      <c r="AA202" s="217">
        <f t="shared" si="107"/>
        <v>22.633888609916379</v>
      </c>
      <c r="AB202" s="219">
        <v>10304</v>
      </c>
      <c r="AC202" s="217">
        <f t="shared" si="108"/>
        <v>22.496343034299063</v>
      </c>
      <c r="AD202" s="219">
        <v>10308</v>
      </c>
      <c r="AE202" s="217">
        <f t="shared" si="109"/>
        <v>22.50507608671921</v>
      </c>
      <c r="AF202" s="219">
        <v>3527</v>
      </c>
      <c r="AG202" s="290">
        <f t="shared" si="110"/>
        <v>7.7003689714647505</v>
      </c>
    </row>
    <row r="203" spans="1:33" ht="15" customHeight="1">
      <c r="A203" s="153" t="s">
        <v>67</v>
      </c>
      <c r="B203" s="154">
        <f t="shared" si="96"/>
        <v>10852</v>
      </c>
      <c r="C203" s="211">
        <v>42.865554736454101</v>
      </c>
      <c r="D203" s="288">
        <v>609</v>
      </c>
      <c r="E203" s="212">
        <f t="shared" si="97"/>
        <v>5.6118687799483968</v>
      </c>
      <c r="F203" s="209">
        <v>32.594417077175699</v>
      </c>
      <c r="G203" s="296">
        <v>124</v>
      </c>
      <c r="H203" s="207">
        <f t="shared" si="98"/>
        <v>20.361247947454846</v>
      </c>
      <c r="I203" s="210">
        <v>125</v>
      </c>
      <c r="J203" s="207">
        <f t="shared" si="99"/>
        <v>20.525451559934318</v>
      </c>
      <c r="K203" s="210">
        <v>236</v>
      </c>
      <c r="L203" s="207">
        <f t="shared" si="100"/>
        <v>38.752052545155998</v>
      </c>
      <c r="M203" s="210">
        <v>85</v>
      </c>
      <c r="N203" s="212">
        <f t="shared" si="101"/>
        <v>13.957307060755337</v>
      </c>
      <c r="O203" s="210">
        <v>29</v>
      </c>
      <c r="P203" s="207">
        <f t="shared" si="102"/>
        <v>4.7619047619047619</v>
      </c>
      <c r="Q203" s="214" t="s">
        <v>104</v>
      </c>
      <c r="R203" s="211" t="s">
        <v>104</v>
      </c>
      <c r="S203" s="208">
        <v>10243</v>
      </c>
      <c r="T203" s="212">
        <f t="shared" si="104"/>
        <v>94.388131220051605</v>
      </c>
      <c r="U203" s="209">
        <v>43.476227667675502</v>
      </c>
      <c r="V203" s="210">
        <v>704</v>
      </c>
      <c r="W203" s="207">
        <f t="shared" si="105"/>
        <v>6.8729864297569065</v>
      </c>
      <c r="X203" s="210">
        <v>1020</v>
      </c>
      <c r="Y203" s="207">
        <f t="shared" si="106"/>
        <v>9.9580201112955198</v>
      </c>
      <c r="Z203" s="210">
        <v>2502</v>
      </c>
      <c r="AA203" s="207">
        <f t="shared" si="107"/>
        <v>24.426437567119009</v>
      </c>
      <c r="AB203" s="210">
        <v>1990</v>
      </c>
      <c r="AC203" s="207">
        <f t="shared" si="108"/>
        <v>19.427901981841259</v>
      </c>
      <c r="AD203" s="210">
        <v>2895</v>
      </c>
      <c r="AE203" s="207">
        <f t="shared" si="109"/>
        <v>28.263204139412281</v>
      </c>
      <c r="AF203" s="210" t="s">
        <v>104</v>
      </c>
      <c r="AG203" s="289" t="s">
        <v>104</v>
      </c>
    </row>
    <row r="204" spans="1:33" ht="15" customHeight="1">
      <c r="A204" s="159" t="s">
        <v>68</v>
      </c>
      <c r="B204" s="160">
        <f t="shared" si="96"/>
        <v>55097</v>
      </c>
      <c r="C204" s="200">
        <v>40.365301196071997</v>
      </c>
      <c r="D204" s="284">
        <v>3128</v>
      </c>
      <c r="E204" s="220">
        <f t="shared" si="97"/>
        <v>5.6772601049058933</v>
      </c>
      <c r="F204" s="218">
        <v>33.300191815856799</v>
      </c>
      <c r="G204" s="297">
        <v>772</v>
      </c>
      <c r="H204" s="217">
        <f t="shared" si="98"/>
        <v>24.680306905370845</v>
      </c>
      <c r="I204" s="219">
        <v>639</v>
      </c>
      <c r="J204" s="217">
        <f t="shared" si="99"/>
        <v>20.428388746803069</v>
      </c>
      <c r="K204" s="219">
        <v>897</v>
      </c>
      <c r="L204" s="217">
        <f t="shared" si="100"/>
        <v>28.676470588235293</v>
      </c>
      <c r="M204" s="219">
        <v>459</v>
      </c>
      <c r="N204" s="220">
        <f t="shared" si="101"/>
        <v>14.673913043478262</v>
      </c>
      <c r="O204" s="219">
        <v>288</v>
      </c>
      <c r="P204" s="217">
        <f t="shared" si="102"/>
        <v>9.2071611253196934</v>
      </c>
      <c r="Q204" s="221">
        <v>73</v>
      </c>
      <c r="R204" s="200">
        <f>Q204/$D204*100</f>
        <v>2.3337595907928388</v>
      </c>
      <c r="S204" s="197">
        <v>51969</v>
      </c>
      <c r="T204" s="220">
        <f t="shared" si="104"/>
        <v>94.322739895094116</v>
      </c>
      <c r="U204" s="218">
        <v>40.790548211434</v>
      </c>
      <c r="V204" s="219">
        <v>6130</v>
      </c>
      <c r="W204" s="217">
        <f t="shared" si="105"/>
        <v>11.795493467259327</v>
      </c>
      <c r="X204" s="219">
        <v>6882</v>
      </c>
      <c r="Y204" s="217">
        <f t="shared" si="106"/>
        <v>13.242509957859493</v>
      </c>
      <c r="Z204" s="219">
        <v>11279</v>
      </c>
      <c r="AA204" s="217">
        <f t="shared" si="107"/>
        <v>21.703323134945833</v>
      </c>
      <c r="AB204" s="219">
        <v>12047</v>
      </c>
      <c r="AC204" s="217">
        <f t="shared" si="108"/>
        <v>23.181127210452384</v>
      </c>
      <c r="AD204" s="219">
        <v>11879</v>
      </c>
      <c r="AE204" s="217">
        <f t="shared" si="109"/>
        <v>22.857857568935326</v>
      </c>
      <c r="AF204" s="219">
        <v>3752</v>
      </c>
      <c r="AG204" s="290">
        <f>AF204/$S204*100</f>
        <v>7.219688660547634</v>
      </c>
    </row>
    <row r="205" spans="1:33" ht="15" customHeight="1">
      <c r="A205" s="153" t="s">
        <v>69</v>
      </c>
      <c r="B205" s="154">
        <f t="shared" si="96"/>
        <v>119264</v>
      </c>
      <c r="C205" s="211">
        <v>40.230614435203101</v>
      </c>
      <c r="D205" s="288">
        <v>6323</v>
      </c>
      <c r="E205" s="212">
        <f t="shared" si="97"/>
        <v>5.3016836597799841</v>
      </c>
      <c r="F205" s="209">
        <v>33.079392693341902</v>
      </c>
      <c r="G205" s="296">
        <v>1458</v>
      </c>
      <c r="H205" s="207">
        <f t="shared" si="98"/>
        <v>23.05867467974063</v>
      </c>
      <c r="I205" s="210">
        <v>1459</v>
      </c>
      <c r="J205" s="207">
        <f t="shared" si="99"/>
        <v>23.074489957298749</v>
      </c>
      <c r="K205" s="210">
        <v>1882</v>
      </c>
      <c r="L205" s="207">
        <f t="shared" si="100"/>
        <v>29.764352364383996</v>
      </c>
      <c r="M205" s="210">
        <v>822</v>
      </c>
      <c r="N205" s="212">
        <f t="shared" si="101"/>
        <v>13.000158152775581</v>
      </c>
      <c r="O205" s="210">
        <v>553</v>
      </c>
      <c r="P205" s="207">
        <f t="shared" si="102"/>
        <v>8.7458484896409932</v>
      </c>
      <c r="Q205" s="214">
        <v>149</v>
      </c>
      <c r="R205" s="211">
        <f>Q205/$D205*100</f>
        <v>2.3564763561600506</v>
      </c>
      <c r="S205" s="208">
        <v>112941</v>
      </c>
      <c r="T205" s="212">
        <f t="shared" si="104"/>
        <v>94.698316340220018</v>
      </c>
      <c r="U205" s="209">
        <v>40.6309754650663</v>
      </c>
      <c r="V205" s="210">
        <v>13947</v>
      </c>
      <c r="W205" s="207">
        <f t="shared" si="105"/>
        <v>12.348925545196163</v>
      </c>
      <c r="X205" s="210">
        <v>14936</v>
      </c>
      <c r="Y205" s="207">
        <f t="shared" si="106"/>
        <v>13.224603996777079</v>
      </c>
      <c r="Z205" s="210">
        <v>24451</v>
      </c>
      <c r="AA205" s="207">
        <f t="shared" si="107"/>
        <v>21.64935674378658</v>
      </c>
      <c r="AB205" s="210">
        <v>26492</v>
      </c>
      <c r="AC205" s="207">
        <f t="shared" si="108"/>
        <v>23.456494984106747</v>
      </c>
      <c r="AD205" s="210">
        <v>24553</v>
      </c>
      <c r="AE205" s="207">
        <f t="shared" si="109"/>
        <v>21.739669384900083</v>
      </c>
      <c r="AF205" s="210">
        <v>8562</v>
      </c>
      <c r="AG205" s="289">
        <f>AF205/$S205*100</f>
        <v>7.5809493452333525</v>
      </c>
    </row>
    <row r="206" spans="1:33" ht="15" customHeight="1">
      <c r="A206" s="159" t="s">
        <v>70</v>
      </c>
      <c r="B206" s="160">
        <f t="shared" si="96"/>
        <v>31758</v>
      </c>
      <c r="C206" s="200">
        <v>40.695604257194802</v>
      </c>
      <c r="D206" s="284">
        <v>1674</v>
      </c>
      <c r="E206" s="220">
        <f t="shared" si="97"/>
        <v>5.2711127904779902</v>
      </c>
      <c r="F206" s="218">
        <v>33.1744324970132</v>
      </c>
      <c r="G206" s="297">
        <v>445</v>
      </c>
      <c r="H206" s="217">
        <f t="shared" si="98"/>
        <v>26.583034647550775</v>
      </c>
      <c r="I206" s="219">
        <v>322</v>
      </c>
      <c r="J206" s="217">
        <f t="shared" si="99"/>
        <v>19.23536439665472</v>
      </c>
      <c r="K206" s="219">
        <v>484</v>
      </c>
      <c r="L206" s="217">
        <f t="shared" si="100"/>
        <v>28.912783751493432</v>
      </c>
      <c r="M206" s="219">
        <v>213</v>
      </c>
      <c r="N206" s="220">
        <f t="shared" si="101"/>
        <v>12.724014336917563</v>
      </c>
      <c r="O206" s="219">
        <v>146</v>
      </c>
      <c r="P206" s="217">
        <f t="shared" si="102"/>
        <v>8.7216248506571095</v>
      </c>
      <c r="Q206" s="221">
        <v>64</v>
      </c>
      <c r="R206" s="200">
        <f>Q206/$D206*100</f>
        <v>3.8231780167264038</v>
      </c>
      <c r="S206" s="197">
        <v>30084</v>
      </c>
      <c r="T206" s="220">
        <f t="shared" si="104"/>
        <v>94.728887209522</v>
      </c>
      <c r="U206" s="218">
        <v>41.1141138146521</v>
      </c>
      <c r="V206" s="219">
        <v>3244</v>
      </c>
      <c r="W206" s="217">
        <f t="shared" si="105"/>
        <v>10.783140539821833</v>
      </c>
      <c r="X206" s="219">
        <v>3691</v>
      </c>
      <c r="Y206" s="217">
        <f t="shared" si="106"/>
        <v>12.268980188804681</v>
      </c>
      <c r="Z206" s="219">
        <v>6727</v>
      </c>
      <c r="AA206" s="217">
        <f t="shared" si="107"/>
        <v>22.360723308070735</v>
      </c>
      <c r="AB206" s="219">
        <v>7506</v>
      </c>
      <c r="AC206" s="217">
        <f t="shared" si="108"/>
        <v>24.950139609094535</v>
      </c>
      <c r="AD206" s="219">
        <v>6712</v>
      </c>
      <c r="AE206" s="217">
        <f t="shared" si="109"/>
        <v>22.31086291716527</v>
      </c>
      <c r="AF206" s="219">
        <v>2204</v>
      </c>
      <c r="AG206" s="290">
        <f>AF206/$S206*100</f>
        <v>7.3261534370429464</v>
      </c>
    </row>
    <row r="207" spans="1:33" ht="15" customHeight="1">
      <c r="A207" s="153" t="s">
        <v>71</v>
      </c>
      <c r="B207" s="154">
        <f t="shared" si="96"/>
        <v>6544</v>
      </c>
      <c r="C207" s="211">
        <v>39.513294621027001</v>
      </c>
      <c r="D207" s="288">
        <v>319</v>
      </c>
      <c r="E207" s="212">
        <f t="shared" si="97"/>
        <v>4.874694376528117</v>
      </c>
      <c r="F207" s="209">
        <v>32.931034482758598</v>
      </c>
      <c r="G207" s="296">
        <v>72</v>
      </c>
      <c r="H207" s="207">
        <f t="shared" si="98"/>
        <v>22.570532915360502</v>
      </c>
      <c r="I207" s="210">
        <v>73</v>
      </c>
      <c r="J207" s="207">
        <f t="shared" si="99"/>
        <v>22.884012539184955</v>
      </c>
      <c r="K207" s="210">
        <v>98</v>
      </c>
      <c r="L207" s="207">
        <f t="shared" si="100"/>
        <v>30.721003134796238</v>
      </c>
      <c r="M207" s="210">
        <v>45</v>
      </c>
      <c r="N207" s="212">
        <f t="shared" si="101"/>
        <v>14.106583072100312</v>
      </c>
      <c r="O207" s="210">
        <v>22</v>
      </c>
      <c r="P207" s="207">
        <f t="shared" si="102"/>
        <v>6.8965517241379306</v>
      </c>
      <c r="Q207" s="214">
        <v>9</v>
      </c>
      <c r="R207" s="211">
        <f>Q207/$D207*100</f>
        <v>2.8213166144200628</v>
      </c>
      <c r="S207" s="208">
        <v>6225</v>
      </c>
      <c r="T207" s="212">
        <f t="shared" si="104"/>
        <v>95.125305623471874</v>
      </c>
      <c r="U207" s="209">
        <v>39.850602409638597</v>
      </c>
      <c r="V207" s="210">
        <v>832</v>
      </c>
      <c r="W207" s="207">
        <f t="shared" si="105"/>
        <v>13.365461847389559</v>
      </c>
      <c r="X207" s="210">
        <v>908</v>
      </c>
      <c r="Y207" s="207">
        <f t="shared" si="106"/>
        <v>14.586345381526106</v>
      </c>
      <c r="Z207" s="210">
        <v>1354</v>
      </c>
      <c r="AA207" s="207">
        <f t="shared" si="107"/>
        <v>21.751004016064257</v>
      </c>
      <c r="AB207" s="210">
        <v>1423</v>
      </c>
      <c r="AC207" s="207">
        <f t="shared" si="108"/>
        <v>22.859437751004016</v>
      </c>
      <c r="AD207" s="210">
        <v>1272</v>
      </c>
      <c r="AE207" s="207">
        <f t="shared" si="109"/>
        <v>20.433734939759034</v>
      </c>
      <c r="AF207" s="210">
        <v>436</v>
      </c>
      <c r="AG207" s="289">
        <f>AF207/$S207*100</f>
        <v>7.0040160642570282</v>
      </c>
    </row>
    <row r="208" spans="1:33" ht="15" customHeight="1">
      <c r="A208" s="159" t="s">
        <v>72</v>
      </c>
      <c r="B208" s="160">
        <f t="shared" si="96"/>
        <v>28820</v>
      </c>
      <c r="C208" s="200">
        <v>42.083900069396101</v>
      </c>
      <c r="D208" s="284">
        <v>2016</v>
      </c>
      <c r="E208" s="220">
        <f t="shared" si="97"/>
        <v>6.9951422623178345</v>
      </c>
      <c r="F208" s="218">
        <v>33.868551587301603</v>
      </c>
      <c r="G208" s="297">
        <v>285</v>
      </c>
      <c r="H208" s="217">
        <f t="shared" si="98"/>
        <v>14.136904761904761</v>
      </c>
      <c r="I208" s="219">
        <v>434</v>
      </c>
      <c r="J208" s="217">
        <f t="shared" si="99"/>
        <v>21.527777777777779</v>
      </c>
      <c r="K208" s="219">
        <v>806</v>
      </c>
      <c r="L208" s="217">
        <f t="shared" si="100"/>
        <v>39.980158730158735</v>
      </c>
      <c r="M208" s="219">
        <v>348</v>
      </c>
      <c r="N208" s="220">
        <f t="shared" si="101"/>
        <v>17.261904761904763</v>
      </c>
      <c r="O208" s="219">
        <v>126</v>
      </c>
      <c r="P208" s="217">
        <f t="shared" si="102"/>
        <v>6.25</v>
      </c>
      <c r="Q208" s="221" t="s">
        <v>104</v>
      </c>
      <c r="R208" s="200" t="s">
        <v>104</v>
      </c>
      <c r="S208" s="197">
        <v>26804</v>
      </c>
      <c r="T208" s="220">
        <f t="shared" si="104"/>
        <v>93.004857737682173</v>
      </c>
      <c r="U208" s="218">
        <v>42.701798239068999</v>
      </c>
      <c r="V208" s="219">
        <v>1734</v>
      </c>
      <c r="W208" s="217">
        <f t="shared" si="105"/>
        <v>6.469183703924787</v>
      </c>
      <c r="X208" s="219">
        <v>3104</v>
      </c>
      <c r="Y208" s="217">
        <f t="shared" si="106"/>
        <v>11.580361140128339</v>
      </c>
      <c r="Z208" s="219">
        <v>6728</v>
      </c>
      <c r="AA208" s="217">
        <f t="shared" si="107"/>
        <v>25.100731234144156</v>
      </c>
      <c r="AB208" s="219">
        <v>5665</v>
      </c>
      <c r="AC208" s="217">
        <f t="shared" si="108"/>
        <v>21.134905238024178</v>
      </c>
      <c r="AD208" s="219">
        <v>7108</v>
      </c>
      <c r="AE208" s="217">
        <f t="shared" si="109"/>
        <v>26.518430085061933</v>
      </c>
      <c r="AF208" s="219" t="s">
        <v>104</v>
      </c>
      <c r="AG208" s="290" t="s">
        <v>104</v>
      </c>
    </row>
    <row r="209" spans="1:33" ht="15" customHeight="1">
      <c r="A209" s="153" t="s">
        <v>73</v>
      </c>
      <c r="B209" s="154">
        <f t="shared" si="96"/>
        <v>15985</v>
      </c>
      <c r="C209" s="211">
        <v>43.107350641226397</v>
      </c>
      <c r="D209" s="288">
        <v>740</v>
      </c>
      <c r="E209" s="212">
        <f t="shared" si="97"/>
        <v>4.6293400062558652</v>
      </c>
      <c r="F209" s="209">
        <v>32.3972972972973</v>
      </c>
      <c r="G209" s="296">
        <v>157</v>
      </c>
      <c r="H209" s="207">
        <f t="shared" si="98"/>
        <v>21.216216216216218</v>
      </c>
      <c r="I209" s="210">
        <v>165</v>
      </c>
      <c r="J209" s="207">
        <f t="shared" si="99"/>
        <v>22.297297297297298</v>
      </c>
      <c r="K209" s="210">
        <v>263</v>
      </c>
      <c r="L209" s="207">
        <f t="shared" si="100"/>
        <v>35.54054054054054</v>
      </c>
      <c r="M209" s="210">
        <v>105</v>
      </c>
      <c r="N209" s="212">
        <f t="shared" si="101"/>
        <v>14.189189189189189</v>
      </c>
      <c r="O209" s="210">
        <v>46</v>
      </c>
      <c r="P209" s="207">
        <f t="shared" si="102"/>
        <v>6.2162162162162167</v>
      </c>
      <c r="Q209" s="214">
        <v>4</v>
      </c>
      <c r="R209" s="211">
        <f t="shared" ref="R209:R214" si="111">Q209/$D209*100</f>
        <v>0.54054054054054057</v>
      </c>
      <c r="S209" s="208">
        <v>15245</v>
      </c>
      <c r="T209" s="212">
        <f t="shared" si="104"/>
        <v>95.370659993744127</v>
      </c>
      <c r="U209" s="209">
        <v>43.627222040013102</v>
      </c>
      <c r="V209" s="210">
        <v>1191</v>
      </c>
      <c r="W209" s="207">
        <f t="shared" si="105"/>
        <v>7.8123975073794689</v>
      </c>
      <c r="X209" s="210">
        <v>1778</v>
      </c>
      <c r="Y209" s="207">
        <f t="shared" si="106"/>
        <v>11.662840275500164</v>
      </c>
      <c r="Z209" s="210">
        <v>3200</v>
      </c>
      <c r="AA209" s="207">
        <f t="shared" si="107"/>
        <v>20.990488684814693</v>
      </c>
      <c r="AB209" s="210">
        <v>2717</v>
      </c>
      <c r="AC209" s="207">
        <f t="shared" si="108"/>
        <v>17.822236798950474</v>
      </c>
      <c r="AD209" s="210">
        <v>4586</v>
      </c>
      <c r="AE209" s="207">
        <f t="shared" si="109"/>
        <v>30.081994096425056</v>
      </c>
      <c r="AF209" s="210">
        <v>1773</v>
      </c>
      <c r="AG209" s="289">
        <f t="shared" ref="AG209:AG214" si="112">AF209/$S209*100</f>
        <v>11.63004263693014</v>
      </c>
    </row>
    <row r="210" spans="1:33" ht="15" customHeight="1">
      <c r="A210" s="159" t="s">
        <v>74</v>
      </c>
      <c r="B210" s="160">
        <f t="shared" si="96"/>
        <v>20289</v>
      </c>
      <c r="C210" s="200">
        <v>40.816402976982303</v>
      </c>
      <c r="D210" s="284">
        <v>1738</v>
      </c>
      <c r="E210" s="220">
        <f t="shared" si="97"/>
        <v>8.5662181477647987</v>
      </c>
      <c r="F210" s="218">
        <v>34.238204833141502</v>
      </c>
      <c r="G210" s="297">
        <v>372</v>
      </c>
      <c r="H210" s="217">
        <f t="shared" si="98"/>
        <v>21.403912543153051</v>
      </c>
      <c r="I210" s="219">
        <v>330</v>
      </c>
      <c r="J210" s="217">
        <f t="shared" si="99"/>
        <v>18.9873417721519</v>
      </c>
      <c r="K210" s="219">
        <v>527</v>
      </c>
      <c r="L210" s="217">
        <f t="shared" si="100"/>
        <v>30.322209436133484</v>
      </c>
      <c r="M210" s="219">
        <v>288</v>
      </c>
      <c r="N210" s="220">
        <f t="shared" si="101"/>
        <v>16.570771001150746</v>
      </c>
      <c r="O210" s="219">
        <v>175</v>
      </c>
      <c r="P210" s="217">
        <f t="shared" si="102"/>
        <v>10.069044879171461</v>
      </c>
      <c r="Q210" s="221">
        <v>46</v>
      </c>
      <c r="R210" s="200">
        <f t="shared" si="111"/>
        <v>2.6467203682393556</v>
      </c>
      <c r="S210" s="197">
        <v>18551</v>
      </c>
      <c r="T210" s="220">
        <f t="shared" si="104"/>
        <v>91.433781852235199</v>
      </c>
      <c r="U210" s="218">
        <v>41.432699045873598</v>
      </c>
      <c r="V210" s="219">
        <v>1786</v>
      </c>
      <c r="W210" s="217">
        <f t="shared" si="105"/>
        <v>9.627513341598835</v>
      </c>
      <c r="X210" s="219">
        <v>2281</v>
      </c>
      <c r="Y210" s="217">
        <f t="shared" si="106"/>
        <v>12.295833108727292</v>
      </c>
      <c r="Z210" s="219">
        <v>4066</v>
      </c>
      <c r="AA210" s="217">
        <f t="shared" si="107"/>
        <v>21.91795590534203</v>
      </c>
      <c r="AB210" s="219">
        <v>4741</v>
      </c>
      <c r="AC210" s="217">
        <f t="shared" si="108"/>
        <v>25.556573769608111</v>
      </c>
      <c r="AD210" s="219">
        <v>4405</v>
      </c>
      <c r="AE210" s="217">
        <f t="shared" si="109"/>
        <v>23.745350654951217</v>
      </c>
      <c r="AF210" s="219">
        <v>1272</v>
      </c>
      <c r="AG210" s="290">
        <f t="shared" si="112"/>
        <v>6.8567732197725189</v>
      </c>
    </row>
    <row r="211" spans="1:33" ht="15" customHeight="1">
      <c r="A211" s="162" t="s">
        <v>75</v>
      </c>
      <c r="B211" s="154">
        <f t="shared" si="96"/>
        <v>15415</v>
      </c>
      <c r="C211" s="211">
        <v>42.426467726240503</v>
      </c>
      <c r="D211" s="288">
        <v>829</v>
      </c>
      <c r="E211" s="212">
        <f t="shared" si="97"/>
        <v>5.3778786895880639</v>
      </c>
      <c r="F211" s="209">
        <v>32.500603136308897</v>
      </c>
      <c r="G211" s="296">
        <v>136</v>
      </c>
      <c r="H211" s="207">
        <f t="shared" si="98"/>
        <v>16.405307599517492</v>
      </c>
      <c r="I211" s="210">
        <v>220</v>
      </c>
      <c r="J211" s="207">
        <f t="shared" si="99"/>
        <v>26.537997587454765</v>
      </c>
      <c r="K211" s="210">
        <v>328</v>
      </c>
      <c r="L211" s="207">
        <f t="shared" si="100"/>
        <v>39.56574185765983</v>
      </c>
      <c r="M211" s="210">
        <v>99</v>
      </c>
      <c r="N211" s="212">
        <f t="shared" si="101"/>
        <v>11.942098914354645</v>
      </c>
      <c r="O211" s="210">
        <v>43</v>
      </c>
      <c r="P211" s="207">
        <f t="shared" si="102"/>
        <v>5.1869722557297955</v>
      </c>
      <c r="Q211" s="214">
        <v>3</v>
      </c>
      <c r="R211" s="211">
        <f t="shared" si="111"/>
        <v>0.36188178528347409</v>
      </c>
      <c r="S211" s="208">
        <v>14586</v>
      </c>
      <c r="T211" s="212">
        <f t="shared" si="104"/>
        <v>94.622121310411927</v>
      </c>
      <c r="U211" s="209">
        <v>42.990607431783999</v>
      </c>
      <c r="V211" s="210">
        <v>1006</v>
      </c>
      <c r="W211" s="207">
        <f t="shared" si="105"/>
        <v>6.8970245440833677</v>
      </c>
      <c r="X211" s="210">
        <v>1840</v>
      </c>
      <c r="Y211" s="207">
        <f t="shared" si="106"/>
        <v>12.61483614424791</v>
      </c>
      <c r="Z211" s="210">
        <v>3510</v>
      </c>
      <c r="AA211" s="207">
        <f t="shared" si="107"/>
        <v>24.064171122994651</v>
      </c>
      <c r="AB211" s="210">
        <v>2460</v>
      </c>
      <c r="AC211" s="207">
        <f t="shared" si="108"/>
        <v>16.865487453722746</v>
      </c>
      <c r="AD211" s="210">
        <v>4278</v>
      </c>
      <c r="AE211" s="207">
        <f t="shared" si="109"/>
        <v>29.329494035376385</v>
      </c>
      <c r="AF211" s="210">
        <v>1492</v>
      </c>
      <c r="AG211" s="289">
        <f t="shared" si="112"/>
        <v>10.228986699574936</v>
      </c>
    </row>
    <row r="212" spans="1:33" ht="15" customHeight="1">
      <c r="A212" s="163" t="s">
        <v>76</v>
      </c>
      <c r="B212" s="164">
        <f t="shared" si="96"/>
        <v>488576</v>
      </c>
      <c r="C212" s="228">
        <v>39.682286890882096</v>
      </c>
      <c r="D212" s="276">
        <v>27600</v>
      </c>
      <c r="E212" s="233">
        <f t="shared" si="97"/>
        <v>5.649069950222688</v>
      </c>
      <c r="F212" s="231">
        <v>32.746557971014497</v>
      </c>
      <c r="G212" s="298">
        <v>7283</v>
      </c>
      <c r="H212" s="230">
        <f t="shared" si="98"/>
        <v>26.387681159420289</v>
      </c>
      <c r="I212" s="232">
        <v>5797</v>
      </c>
      <c r="J212" s="230">
        <f t="shared" si="99"/>
        <v>21.003623188405797</v>
      </c>
      <c r="K212" s="232">
        <v>7837</v>
      </c>
      <c r="L212" s="230">
        <f t="shared" si="100"/>
        <v>28.394927536231883</v>
      </c>
      <c r="M212" s="232">
        <v>3621</v>
      </c>
      <c r="N212" s="233">
        <f t="shared" si="101"/>
        <v>13.119565217391305</v>
      </c>
      <c r="O212" s="232">
        <v>2378</v>
      </c>
      <c r="P212" s="230">
        <f t="shared" si="102"/>
        <v>8.6159420289855078</v>
      </c>
      <c r="Q212" s="235">
        <v>684</v>
      </c>
      <c r="R212" s="228">
        <f t="shared" si="111"/>
        <v>2.4782608695652173</v>
      </c>
      <c r="S212" s="229">
        <v>460976</v>
      </c>
      <c r="T212" s="233">
        <f t="shared" si="104"/>
        <v>94.350930049777318</v>
      </c>
      <c r="U212" s="231">
        <v>40.097549547047798</v>
      </c>
      <c r="V212" s="232">
        <v>62189</v>
      </c>
      <c r="W212" s="230">
        <f t="shared" si="105"/>
        <v>13.490724029016695</v>
      </c>
      <c r="X212" s="232">
        <v>60548</v>
      </c>
      <c r="Y212" s="230">
        <f t="shared" si="106"/>
        <v>13.134740203394538</v>
      </c>
      <c r="Z212" s="232">
        <v>102640</v>
      </c>
      <c r="AA212" s="230">
        <f t="shared" si="107"/>
        <v>22.265801256464545</v>
      </c>
      <c r="AB212" s="232">
        <v>106891</v>
      </c>
      <c r="AC212" s="230">
        <f t="shared" si="108"/>
        <v>23.187975078962896</v>
      </c>
      <c r="AD212" s="232">
        <v>96457</v>
      </c>
      <c r="AE212" s="230">
        <f t="shared" si="109"/>
        <v>20.924516677657838</v>
      </c>
      <c r="AF212" s="232">
        <v>32251</v>
      </c>
      <c r="AG212" s="291">
        <f t="shared" si="112"/>
        <v>6.9962427545034886</v>
      </c>
    </row>
    <row r="213" spans="1:33" ht="15" customHeight="1">
      <c r="A213" s="169" t="s">
        <v>77</v>
      </c>
      <c r="B213" s="170">
        <f t="shared" si="96"/>
        <v>121124</v>
      </c>
      <c r="C213" s="237">
        <v>41.9727799610313</v>
      </c>
      <c r="D213" s="277">
        <v>9020</v>
      </c>
      <c r="E213" s="242">
        <f t="shared" si="97"/>
        <v>7.4469139064099608</v>
      </c>
      <c r="F213" s="240">
        <v>34.227272727272698</v>
      </c>
      <c r="G213" s="299">
        <v>1388</v>
      </c>
      <c r="H213" s="239">
        <f t="shared" si="98"/>
        <v>15.388026607538801</v>
      </c>
      <c r="I213" s="241">
        <v>1787</v>
      </c>
      <c r="J213" s="239">
        <f t="shared" si="99"/>
        <v>19.811529933481154</v>
      </c>
      <c r="K213" s="241">
        <v>3542</v>
      </c>
      <c r="L213" s="239">
        <f t="shared" si="100"/>
        <v>39.268292682926834</v>
      </c>
      <c r="M213" s="241">
        <v>1516</v>
      </c>
      <c r="N213" s="242">
        <f t="shared" si="101"/>
        <v>16.807095343680707</v>
      </c>
      <c r="O213" s="241">
        <v>640</v>
      </c>
      <c r="P213" s="239">
        <f t="shared" si="102"/>
        <v>7.0953436807095347</v>
      </c>
      <c r="Q213" s="244">
        <v>147</v>
      </c>
      <c r="R213" s="237">
        <f t="shared" si="111"/>
        <v>1.6297117516629711</v>
      </c>
      <c r="S213" s="238">
        <v>112104</v>
      </c>
      <c r="T213" s="242">
        <f t="shared" si="104"/>
        <v>92.553086093590039</v>
      </c>
      <c r="U213" s="240">
        <v>42.595991222436297</v>
      </c>
      <c r="V213" s="241">
        <v>8058</v>
      </c>
      <c r="W213" s="239">
        <f t="shared" si="105"/>
        <v>7.1879683151359455</v>
      </c>
      <c r="X213" s="241">
        <v>13155</v>
      </c>
      <c r="Y213" s="239">
        <f t="shared" si="106"/>
        <v>11.734639263540998</v>
      </c>
      <c r="Z213" s="241">
        <v>28115</v>
      </c>
      <c r="AA213" s="239">
        <f t="shared" si="107"/>
        <v>25.079390565903093</v>
      </c>
      <c r="AB213" s="241">
        <v>22116</v>
      </c>
      <c r="AC213" s="239">
        <f t="shared" si="108"/>
        <v>19.728109612502674</v>
      </c>
      <c r="AD213" s="241">
        <v>30240</v>
      </c>
      <c r="AE213" s="239">
        <f t="shared" si="109"/>
        <v>26.97495183044316</v>
      </c>
      <c r="AF213" s="241">
        <v>10420</v>
      </c>
      <c r="AG213" s="292">
        <f t="shared" si="112"/>
        <v>9.2949404124741317</v>
      </c>
    </row>
    <row r="214" spans="1:33" ht="15" customHeight="1">
      <c r="A214" s="175" t="s">
        <v>78</v>
      </c>
      <c r="B214" s="176">
        <f t="shared" si="96"/>
        <v>609700</v>
      </c>
      <c r="C214" s="278">
        <v>40.137319993438901</v>
      </c>
      <c r="D214" s="279">
        <v>36620</v>
      </c>
      <c r="E214" s="280">
        <f t="shared" si="97"/>
        <v>6.006232573396753</v>
      </c>
      <c r="F214" s="249">
        <v>33.111277990169199</v>
      </c>
      <c r="G214" s="300">
        <v>8671</v>
      </c>
      <c r="H214" s="248">
        <f t="shared" si="98"/>
        <v>23.678317859093394</v>
      </c>
      <c r="I214" s="250">
        <v>7584</v>
      </c>
      <c r="J214" s="248">
        <f t="shared" si="99"/>
        <v>20.709994538503551</v>
      </c>
      <c r="K214" s="250">
        <v>11379</v>
      </c>
      <c r="L214" s="248">
        <f t="shared" si="100"/>
        <v>31.073184052430364</v>
      </c>
      <c r="M214" s="250">
        <v>5137</v>
      </c>
      <c r="N214" s="251">
        <f t="shared" si="101"/>
        <v>14.027853631895141</v>
      </c>
      <c r="O214" s="250">
        <v>3018</v>
      </c>
      <c r="P214" s="248">
        <f t="shared" si="102"/>
        <v>8.2413981430912067</v>
      </c>
      <c r="Q214" s="179">
        <v>831</v>
      </c>
      <c r="R214" s="246">
        <f t="shared" si="111"/>
        <v>2.2692517749863463</v>
      </c>
      <c r="S214" s="293">
        <v>573080</v>
      </c>
      <c r="T214" s="280">
        <f t="shared" si="104"/>
        <v>93.993767426603242</v>
      </c>
      <c r="U214" s="249">
        <v>40.586286382354501</v>
      </c>
      <c r="V214" s="250">
        <v>70247</v>
      </c>
      <c r="W214" s="248">
        <f t="shared" si="105"/>
        <v>12.257799958121032</v>
      </c>
      <c r="X214" s="250">
        <v>73703</v>
      </c>
      <c r="Y214" s="248">
        <f t="shared" si="106"/>
        <v>12.860857122914776</v>
      </c>
      <c r="Z214" s="250">
        <v>130755</v>
      </c>
      <c r="AA214" s="248">
        <f t="shared" si="107"/>
        <v>22.816186221818942</v>
      </c>
      <c r="AB214" s="250">
        <v>129007</v>
      </c>
      <c r="AC214" s="248">
        <f t="shared" si="108"/>
        <v>22.51116772527396</v>
      </c>
      <c r="AD214" s="250">
        <v>126697</v>
      </c>
      <c r="AE214" s="248">
        <f t="shared" si="109"/>
        <v>22.108082641167027</v>
      </c>
      <c r="AF214" s="250">
        <v>42671</v>
      </c>
      <c r="AG214" s="254">
        <f t="shared" si="112"/>
        <v>7.4459063307042648</v>
      </c>
    </row>
    <row r="215" spans="1:33" ht="15" customHeight="1">
      <c r="A215" s="983" t="s">
        <v>79</v>
      </c>
      <c r="B215" s="983"/>
      <c r="C215" s="983"/>
      <c r="D215" s="983"/>
      <c r="E215" s="983"/>
      <c r="F215" s="983"/>
      <c r="G215" s="983"/>
      <c r="H215" s="983"/>
      <c r="I215" s="983"/>
      <c r="J215" s="983"/>
      <c r="K215" s="983"/>
      <c r="L215" s="983"/>
      <c r="M215" s="983"/>
      <c r="N215" s="983"/>
      <c r="O215" s="983"/>
      <c r="P215" s="983"/>
      <c r="Q215" s="983"/>
      <c r="R215" s="983"/>
      <c r="S215" s="983"/>
      <c r="T215" s="983"/>
      <c r="U215" s="983"/>
      <c r="V215" s="983"/>
      <c r="W215" s="983"/>
      <c r="X215" s="983"/>
      <c r="Y215" s="983"/>
      <c r="Z215" s="983"/>
      <c r="AA215" s="983"/>
      <c r="AB215" s="983"/>
      <c r="AC215" s="983"/>
      <c r="AD215" s="983"/>
      <c r="AE215" s="983"/>
      <c r="AF215" s="983"/>
      <c r="AG215" s="983"/>
    </row>
    <row r="216" spans="1:33" ht="15" customHeight="1">
      <c r="A216" s="973" t="s">
        <v>102</v>
      </c>
      <c r="B216" s="973"/>
      <c r="C216" s="973"/>
      <c r="D216" s="973"/>
      <c r="E216" s="973"/>
      <c r="F216" s="973"/>
      <c r="G216" s="973"/>
      <c r="H216" s="973"/>
      <c r="I216" s="973"/>
      <c r="J216" s="973"/>
      <c r="K216" s="973"/>
      <c r="L216" s="973"/>
      <c r="M216" s="973"/>
      <c r="N216" s="973"/>
      <c r="O216" s="973"/>
      <c r="P216" s="973"/>
      <c r="Q216" s="973"/>
      <c r="R216" s="973"/>
      <c r="S216" s="973"/>
      <c r="T216" s="973"/>
      <c r="U216" s="973"/>
      <c r="V216" s="973"/>
      <c r="W216" s="973"/>
      <c r="X216" s="973"/>
      <c r="Y216" s="973"/>
      <c r="Z216" s="973"/>
      <c r="AA216" s="973"/>
      <c r="AB216" s="973"/>
      <c r="AC216" s="973"/>
      <c r="AD216" s="973"/>
      <c r="AE216" s="973"/>
      <c r="AF216" s="973"/>
      <c r="AG216" s="973"/>
    </row>
    <row r="217" spans="1:33" ht="15" customHeight="1">
      <c r="A217" s="973" t="s">
        <v>92</v>
      </c>
      <c r="B217" s="973"/>
      <c r="C217" s="973"/>
      <c r="D217" s="973"/>
      <c r="E217" s="973"/>
      <c r="F217" s="973"/>
      <c r="G217" s="973"/>
      <c r="H217" s="973"/>
      <c r="I217" s="973"/>
      <c r="J217" s="973"/>
      <c r="K217" s="973"/>
      <c r="L217" s="973"/>
      <c r="M217" s="973"/>
      <c r="N217" s="973"/>
      <c r="O217" s="973"/>
      <c r="P217" s="973"/>
      <c r="Q217" s="973"/>
      <c r="R217" s="973"/>
      <c r="S217" s="973"/>
      <c r="T217" s="973"/>
      <c r="U217" s="973"/>
      <c r="V217" s="973"/>
      <c r="W217" s="973"/>
      <c r="X217" s="973"/>
      <c r="Y217" s="973"/>
      <c r="Z217" s="973"/>
      <c r="AA217" s="973"/>
      <c r="AB217" s="973"/>
      <c r="AC217" s="973"/>
      <c r="AD217" s="973"/>
      <c r="AE217" s="973"/>
      <c r="AF217" s="973"/>
      <c r="AG217" s="973"/>
    </row>
  </sheetData>
  <mergeCells count="181">
    <mergeCell ref="G40:H40"/>
    <mergeCell ref="I40:J40"/>
    <mergeCell ref="K40:L40"/>
    <mergeCell ref="P40:Q40"/>
    <mergeCell ref="R40:S40"/>
    <mergeCell ref="T40:U40"/>
    <mergeCell ref="A3:U3"/>
    <mergeCell ref="A5:U5"/>
    <mergeCell ref="A6:A10"/>
    <mergeCell ref="B6:C9"/>
    <mergeCell ref="D6:U6"/>
    <mergeCell ref="D7:L7"/>
    <mergeCell ref="M7:U7"/>
    <mergeCell ref="D8:D10"/>
    <mergeCell ref="E8:E10"/>
    <mergeCell ref="F8:F10"/>
    <mergeCell ref="G8:L8"/>
    <mergeCell ref="M8:M10"/>
    <mergeCell ref="N8:N10"/>
    <mergeCell ref="O8:O10"/>
    <mergeCell ref="P8:U8"/>
    <mergeCell ref="G9:H9"/>
    <mergeCell ref="I9:J9"/>
    <mergeCell ref="K9:L9"/>
    <mergeCell ref="P9:Q9"/>
    <mergeCell ref="R9:S9"/>
    <mergeCell ref="T9:U9"/>
    <mergeCell ref="G71:H71"/>
    <mergeCell ref="I71:J71"/>
    <mergeCell ref="K71:L71"/>
    <mergeCell ref="P71:Q71"/>
    <mergeCell ref="R71:S71"/>
    <mergeCell ref="T71:U71"/>
    <mergeCell ref="A30:U30"/>
    <mergeCell ref="A31:U31"/>
    <mergeCell ref="A32:U32"/>
    <mergeCell ref="A34:U34"/>
    <mergeCell ref="A36:U36"/>
    <mergeCell ref="A37:A41"/>
    <mergeCell ref="B37:C40"/>
    <mergeCell ref="D37:U37"/>
    <mergeCell ref="D38:L38"/>
    <mergeCell ref="M38:U38"/>
    <mergeCell ref="D39:D41"/>
    <mergeCell ref="E39:E41"/>
    <mergeCell ref="F39:F41"/>
    <mergeCell ref="G39:L39"/>
    <mergeCell ref="M39:M41"/>
    <mergeCell ref="N39:N41"/>
    <mergeCell ref="O39:O41"/>
    <mergeCell ref="P39:U39"/>
    <mergeCell ref="G102:H102"/>
    <mergeCell ref="I102:J102"/>
    <mergeCell ref="K102:L102"/>
    <mergeCell ref="P102:Q102"/>
    <mergeCell ref="R102:S102"/>
    <mergeCell ref="T102:U102"/>
    <mergeCell ref="A61:U61"/>
    <mergeCell ref="A62:U62"/>
    <mergeCell ref="A63:U63"/>
    <mergeCell ref="A65:U65"/>
    <mergeCell ref="A67:U67"/>
    <mergeCell ref="A68:A72"/>
    <mergeCell ref="B68:C71"/>
    <mergeCell ref="D68:U68"/>
    <mergeCell ref="D69:L69"/>
    <mergeCell ref="M69:U69"/>
    <mergeCell ref="D70:D72"/>
    <mergeCell ref="E70:E72"/>
    <mergeCell ref="F70:F72"/>
    <mergeCell ref="G70:L70"/>
    <mergeCell ref="M70:M72"/>
    <mergeCell ref="N70:N72"/>
    <mergeCell ref="O70:O72"/>
    <mergeCell ref="P70:U70"/>
    <mergeCell ref="G133:H133"/>
    <mergeCell ref="I133:J133"/>
    <mergeCell ref="K133:L133"/>
    <mergeCell ref="P133:Q133"/>
    <mergeCell ref="R133:S133"/>
    <mergeCell ref="T133:U133"/>
    <mergeCell ref="A92:U92"/>
    <mergeCell ref="A93:U93"/>
    <mergeCell ref="A94:U94"/>
    <mergeCell ref="A96:U96"/>
    <mergeCell ref="A98:U98"/>
    <mergeCell ref="A99:A103"/>
    <mergeCell ref="B99:C102"/>
    <mergeCell ref="D99:U99"/>
    <mergeCell ref="D100:L100"/>
    <mergeCell ref="M100:U100"/>
    <mergeCell ref="D101:D103"/>
    <mergeCell ref="E101:E103"/>
    <mergeCell ref="F101:F103"/>
    <mergeCell ref="G101:L101"/>
    <mergeCell ref="M101:M103"/>
    <mergeCell ref="N101:N103"/>
    <mergeCell ref="O101:O103"/>
    <mergeCell ref="P101:U101"/>
    <mergeCell ref="V163:AG163"/>
    <mergeCell ref="G164:H164"/>
    <mergeCell ref="I164:J164"/>
    <mergeCell ref="K164:L164"/>
    <mergeCell ref="M164:N164"/>
    <mergeCell ref="O164:P164"/>
    <mergeCell ref="A123:U123"/>
    <mergeCell ref="A124:U124"/>
    <mergeCell ref="A125:U125"/>
    <mergeCell ref="A127:U127"/>
    <mergeCell ref="A129:U129"/>
    <mergeCell ref="A130:A134"/>
    <mergeCell ref="B130:C133"/>
    <mergeCell ref="D130:U130"/>
    <mergeCell ref="D131:L131"/>
    <mergeCell ref="M131:U131"/>
    <mergeCell ref="D132:D134"/>
    <mergeCell ref="E132:E134"/>
    <mergeCell ref="F132:F134"/>
    <mergeCell ref="G132:L132"/>
    <mergeCell ref="M132:M134"/>
    <mergeCell ref="N132:N134"/>
    <mergeCell ref="O132:O134"/>
    <mergeCell ref="P132:U132"/>
    <mergeCell ref="Z164:AA164"/>
    <mergeCell ref="AB164:AC164"/>
    <mergeCell ref="AD164:AE164"/>
    <mergeCell ref="AF164:AG164"/>
    <mergeCell ref="A185:AG185"/>
    <mergeCell ref="A186:AG186"/>
    <mergeCell ref="A154:U154"/>
    <mergeCell ref="A155:U155"/>
    <mergeCell ref="A156:U156"/>
    <mergeCell ref="A158:U158"/>
    <mergeCell ref="V158:AG158"/>
    <mergeCell ref="A160:AG160"/>
    <mergeCell ref="A161:A165"/>
    <mergeCell ref="B161:C164"/>
    <mergeCell ref="D161:AG161"/>
    <mergeCell ref="D162:R162"/>
    <mergeCell ref="S162:AG162"/>
    <mergeCell ref="D163:D165"/>
    <mergeCell ref="E163:E165"/>
    <mergeCell ref="F163:F165"/>
    <mergeCell ref="G163:R163"/>
    <mergeCell ref="Q164:R164"/>
    <mergeCell ref="V164:W164"/>
    <mergeCell ref="X164:Y164"/>
    <mergeCell ref="Z194:AA194"/>
    <mergeCell ref="AB194:AC194"/>
    <mergeCell ref="AD194:AE194"/>
    <mergeCell ref="AF194:AG194"/>
    <mergeCell ref="A215:AG215"/>
    <mergeCell ref="S163:S165"/>
    <mergeCell ref="T163:T165"/>
    <mergeCell ref="U163:U165"/>
    <mergeCell ref="I194:J194"/>
    <mergeCell ref="K194:L194"/>
    <mergeCell ref="M194:N194"/>
    <mergeCell ref="O194:P194"/>
    <mergeCell ref="Q194:R194"/>
    <mergeCell ref="V194:W194"/>
    <mergeCell ref="A216:AG216"/>
    <mergeCell ref="A217:AG217"/>
    <mergeCell ref="A188:U188"/>
    <mergeCell ref="V188:AG188"/>
    <mergeCell ref="A190:AG190"/>
    <mergeCell ref="A191:A195"/>
    <mergeCell ref="B191:C194"/>
    <mergeCell ref="D191:AG191"/>
    <mergeCell ref="D192:R192"/>
    <mergeCell ref="S192:AG192"/>
    <mergeCell ref="D193:D195"/>
    <mergeCell ref="E193:E195"/>
    <mergeCell ref="F193:F195"/>
    <mergeCell ref="G193:R193"/>
    <mergeCell ref="S193:S195"/>
    <mergeCell ref="T193:T195"/>
    <mergeCell ref="U193:U195"/>
    <mergeCell ref="V193:AG193"/>
    <mergeCell ref="G194:H194"/>
    <mergeCell ref="X194:Y194"/>
  </mergeCells>
  <hyperlinks>
    <hyperlink ref="A1" location="Inhalt!A9" display="Zurück zum Inhalt" xr:uid="{00000000-0004-0000-0300-000000000000}"/>
  </hyperlinks>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3"/>
  <sheetViews>
    <sheetView showGridLines="0" zoomScale="80" zoomScaleNormal="80" workbookViewId="0"/>
  </sheetViews>
  <sheetFormatPr baseColWidth="10" defaultColWidth="11" defaultRowHeight="15" customHeight="1"/>
  <cols>
    <col min="1" max="1" width="23.5" style="1" customWidth="1"/>
    <col min="2" max="12" width="11.08203125" style="1" customWidth="1"/>
    <col min="13" max="16384" width="11" style="1"/>
  </cols>
  <sheetData>
    <row r="1" spans="1:27" ht="15" customHeight="1">
      <c r="A1" s="107" t="s">
        <v>55</v>
      </c>
      <c r="B1" s="106"/>
      <c r="C1" s="301"/>
      <c r="D1" s="302"/>
      <c r="E1" s="303"/>
      <c r="F1" s="303"/>
      <c r="G1" s="303"/>
      <c r="H1" s="303"/>
      <c r="I1" s="303"/>
      <c r="J1" s="303"/>
      <c r="K1" s="303"/>
      <c r="L1" s="303"/>
    </row>
    <row r="2" spans="1:27" ht="15" customHeight="1">
      <c r="A2" s="108"/>
      <c r="B2" s="106"/>
      <c r="C2" s="301"/>
      <c r="D2" s="302"/>
      <c r="E2" s="303"/>
      <c r="F2" s="303"/>
      <c r="G2" s="303"/>
      <c r="H2" s="303"/>
      <c r="I2" s="303"/>
      <c r="J2" s="303"/>
      <c r="K2" s="303"/>
      <c r="L2" s="303"/>
    </row>
    <row r="3" spans="1:27" customFormat="1" ht="23.5">
      <c r="A3" s="956">
        <v>2025</v>
      </c>
      <c r="B3" s="956"/>
      <c r="C3" s="956"/>
      <c r="D3" s="956"/>
      <c r="E3" s="956"/>
      <c r="F3" s="956"/>
      <c r="G3" s="956"/>
      <c r="H3" s="956"/>
      <c r="I3" s="956"/>
      <c r="J3" s="956"/>
      <c r="K3" s="956"/>
      <c r="L3" s="956"/>
      <c r="M3" s="304"/>
      <c r="N3" s="304"/>
      <c r="O3" s="304"/>
      <c r="P3" s="304"/>
      <c r="Q3" s="304"/>
      <c r="R3" s="304"/>
      <c r="S3" s="304"/>
      <c r="T3" s="304"/>
      <c r="U3" s="304"/>
      <c r="V3" s="304"/>
    </row>
    <row r="4" spans="1:27" customFormat="1" ht="14.5">
      <c r="A4" s="305"/>
      <c r="B4" s="109"/>
      <c r="C4" s="301"/>
      <c r="D4" s="302"/>
      <c r="E4" s="303"/>
      <c r="F4" s="303"/>
      <c r="G4" s="303"/>
      <c r="H4" s="303"/>
      <c r="I4" s="303"/>
      <c r="J4" s="303"/>
      <c r="K4" s="303"/>
      <c r="L4" s="303"/>
      <c r="M4" s="304"/>
      <c r="N4" s="304"/>
      <c r="O4" s="304"/>
      <c r="P4" s="304"/>
      <c r="Q4" s="304"/>
      <c r="R4" s="304"/>
      <c r="S4" s="304"/>
      <c r="T4" s="304"/>
      <c r="U4" s="304"/>
      <c r="V4" s="304"/>
    </row>
    <row r="5" spans="1:27" customFormat="1" ht="16.5">
      <c r="A5" s="994" t="s">
        <v>131</v>
      </c>
      <c r="B5" s="994"/>
      <c r="C5" s="994"/>
      <c r="D5" s="994"/>
      <c r="E5" s="994"/>
      <c r="F5" s="994"/>
      <c r="G5" s="994"/>
      <c r="H5" s="994"/>
      <c r="I5" s="994"/>
      <c r="J5" s="994"/>
      <c r="K5" s="994"/>
      <c r="L5" s="994"/>
      <c r="M5" s="304"/>
      <c r="N5" s="304"/>
      <c r="O5" s="994"/>
      <c r="P5" s="994"/>
      <c r="Q5" s="994"/>
      <c r="R5" s="994"/>
      <c r="S5" s="994"/>
      <c r="T5" s="994"/>
      <c r="U5" s="994"/>
      <c r="V5" s="994"/>
      <c r="W5" s="994"/>
      <c r="X5" s="994"/>
      <c r="Y5" s="994"/>
      <c r="Z5" s="994"/>
    </row>
    <row r="6" spans="1:27" customFormat="1" ht="15" customHeight="1" thickBot="1">
      <c r="A6" s="958" t="s">
        <v>57</v>
      </c>
      <c r="B6" s="989" t="s">
        <v>58</v>
      </c>
      <c r="C6" s="990" t="s">
        <v>96</v>
      </c>
      <c r="D6" s="990"/>
      <c r="E6" s="990"/>
      <c r="F6" s="990"/>
      <c r="G6" s="990"/>
      <c r="H6" s="990"/>
      <c r="I6" s="990"/>
      <c r="J6" s="990"/>
      <c r="K6" s="990"/>
      <c r="L6" s="990"/>
      <c r="M6" s="304"/>
      <c r="N6" s="304"/>
      <c r="O6" s="304"/>
      <c r="P6" s="304"/>
      <c r="Q6" s="304"/>
      <c r="R6" s="304"/>
      <c r="S6" s="304"/>
      <c r="T6" s="304"/>
      <c r="U6" s="304"/>
      <c r="V6" s="304"/>
      <c r="W6" s="304"/>
      <c r="X6" s="304"/>
      <c r="Y6" s="304"/>
      <c r="Z6" s="304"/>
      <c r="AA6" s="304"/>
    </row>
    <row r="7" spans="1:27" customFormat="1" ht="27.75" customHeight="1" thickBot="1">
      <c r="A7" s="958"/>
      <c r="B7" s="989"/>
      <c r="C7" s="969" t="s">
        <v>114</v>
      </c>
      <c r="D7" s="969"/>
      <c r="E7" s="969" t="s">
        <v>126</v>
      </c>
      <c r="F7" s="969"/>
      <c r="G7" s="969" t="s">
        <v>127</v>
      </c>
      <c r="H7" s="969"/>
      <c r="I7" s="969" t="s">
        <v>132</v>
      </c>
      <c r="J7" s="969"/>
      <c r="K7" s="993" t="s">
        <v>133</v>
      </c>
      <c r="L7" s="993"/>
      <c r="M7" s="304"/>
      <c r="N7" s="304"/>
      <c r="O7" s="304"/>
      <c r="P7" s="304"/>
      <c r="Q7" s="304"/>
      <c r="R7" s="304"/>
      <c r="S7" s="304"/>
      <c r="T7" s="304"/>
      <c r="U7" s="304"/>
      <c r="V7" s="304"/>
      <c r="W7" s="304"/>
      <c r="X7" s="304"/>
      <c r="Y7" s="304"/>
      <c r="Z7" s="304"/>
      <c r="AA7" s="304"/>
    </row>
    <row r="8" spans="1:27" customFormat="1" thickBot="1">
      <c r="A8" s="958"/>
      <c r="B8" s="306" t="s">
        <v>59</v>
      </c>
      <c r="C8" s="145" t="s">
        <v>59</v>
      </c>
      <c r="D8" s="307" t="s">
        <v>99</v>
      </c>
      <c r="E8" s="308" t="s">
        <v>59</v>
      </c>
      <c r="F8" s="309" t="s">
        <v>99</v>
      </c>
      <c r="G8" s="143" t="s">
        <v>59</v>
      </c>
      <c r="H8" s="310" t="s">
        <v>99</v>
      </c>
      <c r="I8" s="143" t="s">
        <v>59</v>
      </c>
      <c r="J8" s="310" t="s">
        <v>99</v>
      </c>
      <c r="K8" s="311" t="s">
        <v>59</v>
      </c>
      <c r="L8" s="312" t="s">
        <v>99</v>
      </c>
      <c r="M8" s="304"/>
      <c r="N8" s="304"/>
      <c r="O8" s="304"/>
      <c r="P8" s="304"/>
      <c r="Q8" s="304"/>
      <c r="R8" s="304"/>
      <c r="S8" s="304"/>
      <c r="T8" s="304"/>
      <c r="U8" s="304"/>
      <c r="V8" s="304"/>
      <c r="W8" s="304"/>
      <c r="X8" s="304"/>
      <c r="Y8" s="304"/>
      <c r="Z8" s="304"/>
      <c r="AA8" s="304"/>
    </row>
    <row r="9" spans="1:27" customFormat="1" ht="14.5">
      <c r="A9" s="147" t="s">
        <v>60</v>
      </c>
      <c r="B9" s="148">
        <v>117393</v>
      </c>
      <c r="C9" s="313">
        <v>33677</v>
      </c>
      <c r="D9" s="314">
        <v>28.687400441252887</v>
      </c>
      <c r="E9" s="313">
        <v>26214</v>
      </c>
      <c r="F9" s="314">
        <v>22.330121898239248</v>
      </c>
      <c r="G9" s="313">
        <v>26497</v>
      </c>
      <c r="H9" s="314">
        <v>22.57119249018255</v>
      </c>
      <c r="I9" s="313">
        <v>21686</v>
      </c>
      <c r="J9" s="314">
        <v>18.472992427146423</v>
      </c>
      <c r="K9" s="313">
        <v>9319</v>
      </c>
      <c r="L9" s="315">
        <v>7.938292743178895</v>
      </c>
      <c r="M9" s="304"/>
      <c r="N9" s="304"/>
      <c r="O9" s="304"/>
      <c r="P9" s="304"/>
      <c r="Q9" s="304"/>
      <c r="R9" s="304"/>
      <c r="S9" s="304"/>
      <c r="T9" s="304"/>
      <c r="U9" s="304"/>
      <c r="V9" s="304"/>
      <c r="W9" s="304"/>
      <c r="X9" s="304"/>
      <c r="Y9" s="304"/>
      <c r="Z9" s="304"/>
      <c r="AA9" s="304"/>
    </row>
    <row r="10" spans="1:27" customFormat="1" ht="14.5">
      <c r="A10" s="153" t="s">
        <v>61</v>
      </c>
      <c r="B10" s="154">
        <v>118520</v>
      </c>
      <c r="C10" s="316">
        <v>33531</v>
      </c>
      <c r="D10" s="317">
        <v>28.291427607154912</v>
      </c>
      <c r="E10" s="316">
        <v>28645</v>
      </c>
      <c r="F10" s="317">
        <v>24.168916638542019</v>
      </c>
      <c r="G10" s="316">
        <v>29197</v>
      </c>
      <c r="H10" s="317">
        <v>24.634660816739792</v>
      </c>
      <c r="I10" s="316">
        <v>19884</v>
      </c>
      <c r="J10" s="317">
        <v>16.776915288558893</v>
      </c>
      <c r="K10" s="316">
        <v>7263</v>
      </c>
      <c r="L10" s="318">
        <v>6.1280796490043876</v>
      </c>
      <c r="M10" s="304"/>
      <c r="N10" s="304"/>
      <c r="O10" s="304"/>
      <c r="P10" s="304"/>
      <c r="Q10" s="304"/>
      <c r="R10" s="304"/>
      <c r="S10" s="304"/>
      <c r="T10" s="304"/>
      <c r="U10" s="304"/>
      <c r="V10" s="304"/>
      <c r="W10" s="304"/>
      <c r="X10" s="304"/>
      <c r="Y10" s="304"/>
      <c r="Z10" s="304"/>
      <c r="AA10" s="304"/>
    </row>
    <row r="11" spans="1:27" customFormat="1" ht="14.5">
      <c r="A11" s="159" t="s">
        <v>62</v>
      </c>
      <c r="B11" s="160">
        <v>36530</v>
      </c>
      <c r="C11" s="319">
        <v>8669</v>
      </c>
      <c r="D11" s="320">
        <v>23.731179852176293</v>
      </c>
      <c r="E11" s="319">
        <v>9632</v>
      </c>
      <c r="F11" s="320">
        <v>26.367369285518752</v>
      </c>
      <c r="G11" s="319">
        <v>8315</v>
      </c>
      <c r="H11" s="320">
        <v>22.762113331508349</v>
      </c>
      <c r="I11" s="319">
        <v>6498</v>
      </c>
      <c r="J11" s="320">
        <v>17.788119353955654</v>
      </c>
      <c r="K11" s="319">
        <v>3416</v>
      </c>
      <c r="L11" s="321">
        <v>9.3512181768409519</v>
      </c>
      <c r="M11" s="304"/>
      <c r="N11" s="304"/>
      <c r="O11" s="304"/>
      <c r="P11" s="304"/>
      <c r="Q11" s="304"/>
      <c r="R11" s="304"/>
      <c r="S11" s="304"/>
      <c r="T11" s="304"/>
      <c r="U11" s="304"/>
      <c r="V11" s="304"/>
      <c r="W11" s="304"/>
      <c r="X11" s="304"/>
      <c r="Y11" s="304"/>
      <c r="Z11" s="304"/>
      <c r="AA11" s="304"/>
    </row>
    <row r="12" spans="1:27" customFormat="1" ht="14.5">
      <c r="A12" s="153" t="s">
        <v>63</v>
      </c>
      <c r="B12" s="154">
        <v>20202</v>
      </c>
      <c r="C12" s="316">
        <v>3906</v>
      </c>
      <c r="D12" s="317">
        <v>19.334719334719335</v>
      </c>
      <c r="E12" s="316">
        <v>6067</v>
      </c>
      <c r="F12" s="317">
        <v>30.031680031680033</v>
      </c>
      <c r="G12" s="316">
        <v>4480</v>
      </c>
      <c r="H12" s="317">
        <v>22.176022176022176</v>
      </c>
      <c r="I12" s="316">
        <v>3966</v>
      </c>
      <c r="J12" s="317">
        <v>19.631719631719633</v>
      </c>
      <c r="K12" s="316">
        <v>1783</v>
      </c>
      <c r="L12" s="318">
        <v>8.8258588258588251</v>
      </c>
      <c r="M12" s="304"/>
      <c r="N12" s="304"/>
      <c r="O12" s="304"/>
      <c r="P12" s="304"/>
      <c r="Q12" s="304"/>
      <c r="R12" s="304"/>
      <c r="S12" s="304"/>
      <c r="T12" s="304"/>
      <c r="U12" s="304"/>
      <c r="V12" s="304"/>
      <c r="W12" s="304"/>
      <c r="X12" s="304"/>
      <c r="Y12" s="304"/>
      <c r="Z12" s="304"/>
      <c r="AA12" s="304"/>
    </row>
    <row r="13" spans="1:27" customFormat="1" ht="14.5">
      <c r="A13" s="159" t="s">
        <v>64</v>
      </c>
      <c r="B13" s="160">
        <v>6473</v>
      </c>
      <c r="C13" s="319">
        <v>1525</v>
      </c>
      <c r="D13" s="320">
        <v>23.559400587053915</v>
      </c>
      <c r="E13" s="319">
        <v>1818</v>
      </c>
      <c r="F13" s="320">
        <v>28.085895257222308</v>
      </c>
      <c r="G13" s="319">
        <v>1494</v>
      </c>
      <c r="H13" s="320">
        <v>23.080488181677737</v>
      </c>
      <c r="I13" s="319">
        <v>1163</v>
      </c>
      <c r="J13" s="320">
        <v>17.966939595241772</v>
      </c>
      <c r="K13" s="319">
        <v>473</v>
      </c>
      <c r="L13" s="321">
        <v>7.3072763788042643</v>
      </c>
      <c r="M13" s="304"/>
      <c r="N13" s="304"/>
      <c r="O13" s="304"/>
      <c r="P13" s="304"/>
      <c r="Q13" s="304"/>
      <c r="R13" s="304"/>
      <c r="S13" s="304"/>
      <c r="T13" s="304"/>
      <c r="U13" s="304"/>
      <c r="V13" s="304"/>
      <c r="W13" s="304"/>
      <c r="X13" s="304"/>
      <c r="Y13" s="304"/>
      <c r="Z13" s="304"/>
      <c r="AA13" s="304"/>
    </row>
    <row r="14" spans="1:27" customFormat="1" ht="14.5">
      <c r="A14" s="153" t="s">
        <v>65</v>
      </c>
      <c r="B14" s="154">
        <v>17637</v>
      </c>
      <c r="C14" s="316">
        <v>4198</v>
      </c>
      <c r="D14" s="317">
        <v>23.802233940012474</v>
      </c>
      <c r="E14" s="316">
        <v>5034</v>
      </c>
      <c r="F14" s="317">
        <v>28.542269093383229</v>
      </c>
      <c r="G14" s="316">
        <v>4211</v>
      </c>
      <c r="H14" s="317">
        <v>23.875942620627089</v>
      </c>
      <c r="I14" s="316">
        <v>2842</v>
      </c>
      <c r="J14" s="317">
        <v>16.11385156205704</v>
      </c>
      <c r="K14" s="316">
        <v>1352</v>
      </c>
      <c r="L14" s="318">
        <v>7.6657027839201675</v>
      </c>
      <c r="M14" s="304"/>
      <c r="N14" s="304"/>
      <c r="O14" s="304"/>
      <c r="P14" s="304"/>
      <c r="Q14" s="304"/>
      <c r="R14" s="304"/>
      <c r="S14" s="304"/>
      <c r="T14" s="304"/>
      <c r="U14" s="304"/>
      <c r="V14" s="304"/>
      <c r="W14" s="304"/>
      <c r="X14" s="304"/>
      <c r="Y14" s="304"/>
      <c r="Z14" s="304"/>
      <c r="AA14" s="304"/>
    </row>
    <row r="15" spans="1:27" customFormat="1" ht="14.5">
      <c r="A15" s="159" t="s">
        <v>66</v>
      </c>
      <c r="B15" s="160">
        <v>60692</v>
      </c>
      <c r="C15" s="319">
        <v>16030</v>
      </c>
      <c r="D15" s="320">
        <v>26.412047716338233</v>
      </c>
      <c r="E15" s="319">
        <v>14491</v>
      </c>
      <c r="F15" s="320">
        <v>23.876293415936203</v>
      </c>
      <c r="G15" s="319">
        <v>14108</v>
      </c>
      <c r="H15" s="320">
        <v>23.24523825215844</v>
      </c>
      <c r="I15" s="319">
        <v>10800</v>
      </c>
      <c r="J15" s="320">
        <v>17.794767020365121</v>
      </c>
      <c r="K15" s="319">
        <v>5263</v>
      </c>
      <c r="L15" s="321">
        <v>8.6716535952020042</v>
      </c>
      <c r="M15" s="304"/>
      <c r="N15" s="304"/>
      <c r="O15" s="304"/>
      <c r="P15" s="304"/>
      <c r="Q15" s="304"/>
      <c r="R15" s="304"/>
      <c r="S15" s="304"/>
      <c r="T15" s="304"/>
      <c r="U15" s="304"/>
      <c r="V15" s="304"/>
      <c r="W15" s="304"/>
      <c r="X15" s="304"/>
      <c r="Y15" s="304"/>
      <c r="Z15" s="304"/>
      <c r="AA15" s="304"/>
    </row>
    <row r="16" spans="1:27" customFormat="1" ht="14.5">
      <c r="A16" s="153" t="s">
        <v>67</v>
      </c>
      <c r="B16" s="154">
        <v>11964</v>
      </c>
      <c r="C16" s="316">
        <v>3040</v>
      </c>
      <c r="D16" s="322">
        <v>25.409562019391508</v>
      </c>
      <c r="E16" s="316" t="s">
        <v>104</v>
      </c>
      <c r="F16" s="317" t="s">
        <v>104</v>
      </c>
      <c r="G16" s="316" t="s">
        <v>104</v>
      </c>
      <c r="H16" s="317" t="s">
        <v>104</v>
      </c>
      <c r="I16" s="316">
        <v>2300</v>
      </c>
      <c r="J16" s="317">
        <v>19.224339685723837</v>
      </c>
      <c r="K16" s="316" t="s">
        <v>104</v>
      </c>
      <c r="L16" s="318" t="s">
        <v>104</v>
      </c>
      <c r="M16" s="304"/>
      <c r="N16" s="304"/>
      <c r="O16" s="304"/>
      <c r="P16" s="304"/>
      <c r="Q16" s="304"/>
      <c r="R16" s="304"/>
      <c r="S16" s="304"/>
      <c r="T16" s="304"/>
      <c r="U16" s="304"/>
      <c r="V16" s="304"/>
      <c r="W16" s="304"/>
      <c r="X16" s="304"/>
      <c r="Y16" s="304"/>
      <c r="Z16" s="304"/>
      <c r="AA16" s="304"/>
    </row>
    <row r="17" spans="1:27" customFormat="1" ht="14.5">
      <c r="A17" s="159" t="s">
        <v>68</v>
      </c>
      <c r="B17" s="160">
        <v>71383</v>
      </c>
      <c r="C17" s="319">
        <v>17820</v>
      </c>
      <c r="D17" s="320">
        <v>24.963926985416695</v>
      </c>
      <c r="E17" s="319">
        <v>18344</v>
      </c>
      <c r="F17" s="320">
        <v>25.697995321014808</v>
      </c>
      <c r="G17" s="319">
        <v>16140</v>
      </c>
      <c r="H17" s="320">
        <v>22.610425451438019</v>
      </c>
      <c r="I17" s="319">
        <v>13533</v>
      </c>
      <c r="J17" s="320">
        <v>18.958295392460389</v>
      </c>
      <c r="K17" s="319">
        <v>5546</v>
      </c>
      <c r="L17" s="321">
        <v>7.7693568496700891</v>
      </c>
      <c r="M17" s="304"/>
      <c r="N17" s="304"/>
      <c r="O17" s="304"/>
      <c r="P17" s="304"/>
      <c r="Q17" s="304"/>
      <c r="R17" s="304"/>
      <c r="S17" s="304"/>
      <c r="T17" s="304"/>
      <c r="U17" s="304"/>
      <c r="V17" s="304"/>
      <c r="W17" s="304"/>
      <c r="X17" s="304"/>
      <c r="Y17" s="304"/>
      <c r="Z17" s="304"/>
      <c r="AA17" s="304"/>
    </row>
    <row r="18" spans="1:27" customFormat="1" ht="14.5">
      <c r="A18" s="153" t="s">
        <v>69</v>
      </c>
      <c r="B18" s="154">
        <v>146284</v>
      </c>
      <c r="C18" s="316">
        <v>41138</v>
      </c>
      <c r="D18" s="317">
        <v>28.122009242295807</v>
      </c>
      <c r="E18" s="316">
        <v>35993</v>
      </c>
      <c r="F18" s="317">
        <v>24.604878182166196</v>
      </c>
      <c r="G18" s="316">
        <v>33099</v>
      </c>
      <c r="H18" s="317">
        <v>22.626534685953352</v>
      </c>
      <c r="I18" s="316">
        <v>25230</v>
      </c>
      <c r="J18" s="317">
        <v>17.247272428973776</v>
      </c>
      <c r="K18" s="316">
        <v>10824</v>
      </c>
      <c r="L18" s="318">
        <v>7.3993054606108668</v>
      </c>
      <c r="M18" s="304"/>
      <c r="N18" s="304"/>
      <c r="O18" s="304"/>
      <c r="P18" s="304"/>
      <c r="Q18" s="304"/>
      <c r="R18" s="304"/>
      <c r="S18" s="304"/>
      <c r="T18" s="304"/>
      <c r="U18" s="304"/>
      <c r="V18" s="304"/>
      <c r="W18" s="304"/>
      <c r="X18" s="304"/>
      <c r="Y18" s="304"/>
      <c r="Z18" s="304"/>
      <c r="AA18" s="304"/>
    </row>
    <row r="19" spans="1:27" customFormat="1" ht="14.5">
      <c r="A19" s="159" t="s">
        <v>70</v>
      </c>
      <c r="B19" s="160">
        <v>39060</v>
      </c>
      <c r="C19" s="319">
        <v>9136</v>
      </c>
      <c r="D19" s="320">
        <v>23.389656938044034</v>
      </c>
      <c r="E19" s="319">
        <v>9553</v>
      </c>
      <c r="F19" s="320">
        <v>24.457245263696876</v>
      </c>
      <c r="G19" s="319">
        <v>9954</v>
      </c>
      <c r="H19" s="320">
        <v>25.483870967741936</v>
      </c>
      <c r="I19" s="319">
        <v>7342</v>
      </c>
      <c r="J19" s="320">
        <v>18.796722990271377</v>
      </c>
      <c r="K19" s="319">
        <v>3075</v>
      </c>
      <c r="L19" s="321">
        <v>7.8725038402457761</v>
      </c>
      <c r="M19" s="304"/>
      <c r="N19" s="304"/>
      <c r="O19" s="304"/>
      <c r="P19" s="304"/>
      <c r="Q19" s="304"/>
      <c r="R19" s="304"/>
      <c r="S19" s="304"/>
      <c r="T19" s="304"/>
      <c r="U19" s="304"/>
      <c r="V19" s="304"/>
      <c r="W19" s="304"/>
      <c r="X19" s="304"/>
      <c r="Y19" s="304"/>
      <c r="Z19" s="304"/>
      <c r="AA19" s="304"/>
    </row>
    <row r="20" spans="1:27" customFormat="1" ht="14.5">
      <c r="A20" s="153" t="s">
        <v>71</v>
      </c>
      <c r="B20" s="154">
        <v>8324</v>
      </c>
      <c r="C20" s="316">
        <v>2410</v>
      </c>
      <c r="D20" s="317">
        <v>28.952426717924077</v>
      </c>
      <c r="E20" s="316">
        <v>2181</v>
      </c>
      <c r="F20" s="317">
        <v>26.201345506967805</v>
      </c>
      <c r="G20" s="316">
        <v>1826</v>
      </c>
      <c r="H20" s="317">
        <v>21.936568957232101</v>
      </c>
      <c r="I20" s="316">
        <v>1373</v>
      </c>
      <c r="J20" s="317">
        <v>16.494473810667948</v>
      </c>
      <c r="K20" s="316">
        <v>534</v>
      </c>
      <c r="L20" s="318">
        <v>6.4151850072080734</v>
      </c>
      <c r="M20" s="304"/>
      <c r="N20" s="304"/>
      <c r="O20" s="304"/>
      <c r="P20" s="304"/>
      <c r="Q20" s="304"/>
      <c r="R20" s="304"/>
      <c r="S20" s="304"/>
      <c r="T20" s="304"/>
      <c r="U20" s="304"/>
      <c r="V20" s="304"/>
      <c r="W20" s="304"/>
      <c r="X20" s="304"/>
      <c r="Y20" s="304"/>
      <c r="Z20" s="304"/>
      <c r="AA20" s="304"/>
    </row>
    <row r="21" spans="1:27" customFormat="1" ht="14.5">
      <c r="A21" s="159" t="s">
        <v>72</v>
      </c>
      <c r="B21" s="160">
        <v>29591</v>
      </c>
      <c r="C21" s="319">
        <v>5311</v>
      </c>
      <c r="D21" s="320">
        <v>17.948024737251192</v>
      </c>
      <c r="E21" s="319">
        <v>8882</v>
      </c>
      <c r="F21" s="320">
        <v>30.015883207732081</v>
      </c>
      <c r="G21" s="319">
        <v>6386</v>
      </c>
      <c r="H21" s="320">
        <v>21.580886080227096</v>
      </c>
      <c r="I21" s="319">
        <v>6491</v>
      </c>
      <c r="J21" s="320">
        <v>21.935723699773579</v>
      </c>
      <c r="K21" s="319">
        <v>2521</v>
      </c>
      <c r="L21" s="321">
        <v>8.5194822750160526</v>
      </c>
      <c r="M21" s="304"/>
      <c r="N21" s="304"/>
      <c r="O21" s="304"/>
      <c r="P21" s="304"/>
      <c r="Q21" s="304"/>
      <c r="R21" s="304"/>
      <c r="S21" s="304"/>
      <c r="T21" s="304"/>
      <c r="U21" s="304"/>
      <c r="V21" s="304"/>
      <c r="W21" s="304"/>
      <c r="X21" s="304"/>
      <c r="Y21" s="304"/>
      <c r="Z21" s="304"/>
      <c r="AA21" s="304"/>
    </row>
    <row r="22" spans="1:27" customFormat="1" ht="14.5">
      <c r="A22" s="153" t="s">
        <v>73</v>
      </c>
      <c r="B22" s="154">
        <v>15865</v>
      </c>
      <c r="C22" s="316">
        <v>3581</v>
      </c>
      <c r="D22" s="317">
        <v>22.571698707847464</v>
      </c>
      <c r="E22" s="316">
        <v>4432</v>
      </c>
      <c r="F22" s="317">
        <v>27.935707532303812</v>
      </c>
      <c r="G22" s="316">
        <v>2609</v>
      </c>
      <c r="H22" s="317">
        <v>16.445004727387332</v>
      </c>
      <c r="I22" s="316">
        <v>3614</v>
      </c>
      <c r="J22" s="317">
        <v>22.779703750393949</v>
      </c>
      <c r="K22" s="316">
        <v>1629</v>
      </c>
      <c r="L22" s="318">
        <v>10.267885282067445</v>
      </c>
      <c r="M22" s="304"/>
      <c r="N22" s="304"/>
      <c r="O22" s="304"/>
      <c r="P22" s="304"/>
      <c r="Q22" s="304"/>
      <c r="R22" s="304"/>
      <c r="S22" s="304"/>
      <c r="T22" s="304"/>
      <c r="U22" s="304"/>
      <c r="V22" s="304"/>
      <c r="W22" s="304"/>
      <c r="X22" s="304"/>
      <c r="Y22" s="304"/>
      <c r="Z22" s="304"/>
      <c r="AA22" s="304"/>
    </row>
    <row r="23" spans="1:27" customFormat="1" ht="14.5">
      <c r="A23" s="159" t="s">
        <v>74</v>
      </c>
      <c r="B23" s="160">
        <v>26096</v>
      </c>
      <c r="C23" s="323">
        <v>6537</v>
      </c>
      <c r="D23" s="320">
        <v>25.049816063764563</v>
      </c>
      <c r="E23" s="323">
        <v>6590</v>
      </c>
      <c r="F23" s="320">
        <v>25.252912323727774</v>
      </c>
      <c r="G23" s="323">
        <v>5736</v>
      </c>
      <c r="H23" s="320">
        <v>21.980380134886573</v>
      </c>
      <c r="I23" s="323">
        <v>5058</v>
      </c>
      <c r="J23" s="320">
        <v>19.382280809319436</v>
      </c>
      <c r="K23" s="323">
        <v>2175</v>
      </c>
      <c r="L23" s="321">
        <v>8.3346106683016554</v>
      </c>
      <c r="M23" s="304"/>
      <c r="N23" s="304"/>
      <c r="O23" s="304"/>
      <c r="P23" s="304"/>
      <c r="Q23" s="304"/>
      <c r="R23" s="304"/>
      <c r="S23" s="304"/>
      <c r="T23" s="304"/>
      <c r="U23" s="304"/>
      <c r="V23" s="304"/>
      <c r="W23" s="304"/>
      <c r="X23" s="304"/>
      <c r="Y23" s="304"/>
      <c r="Z23" s="304"/>
      <c r="AA23" s="304"/>
    </row>
    <row r="24" spans="1:27" customFormat="1" thickBot="1">
      <c r="A24" s="162" t="s">
        <v>75</v>
      </c>
      <c r="B24" s="154">
        <v>15726</v>
      </c>
      <c r="C24" s="316">
        <v>3127</v>
      </c>
      <c r="D24" s="322">
        <v>19.884268091059393</v>
      </c>
      <c r="E24" s="316" t="s">
        <v>104</v>
      </c>
      <c r="F24" s="317" t="s">
        <v>104</v>
      </c>
      <c r="G24" s="316" t="s">
        <v>104</v>
      </c>
      <c r="H24" s="317" t="s">
        <v>104</v>
      </c>
      <c r="I24" s="316">
        <v>3235</v>
      </c>
      <c r="J24" s="317">
        <v>20.571028869388275</v>
      </c>
      <c r="K24" s="316" t="s">
        <v>104</v>
      </c>
      <c r="L24" s="318" t="s">
        <v>104</v>
      </c>
      <c r="M24" s="304"/>
      <c r="N24" s="304"/>
      <c r="O24" s="304"/>
      <c r="P24" s="304"/>
      <c r="Q24" s="304"/>
      <c r="R24" s="304"/>
      <c r="S24" s="304"/>
      <c r="T24" s="304"/>
      <c r="U24" s="304"/>
      <c r="V24" s="304"/>
      <c r="W24" s="304"/>
      <c r="X24" s="304"/>
      <c r="Y24" s="304"/>
      <c r="Z24" s="304"/>
      <c r="AA24" s="304"/>
    </row>
    <row r="25" spans="1:27" customFormat="1" ht="14.5">
      <c r="A25" s="324" t="s">
        <v>76</v>
      </c>
      <c r="B25" s="164">
        <v>611862</v>
      </c>
      <c r="C25" s="325">
        <v>166002</v>
      </c>
      <c r="D25" s="326">
        <v>27.130627494435021</v>
      </c>
      <c r="E25" s="325">
        <v>148863</v>
      </c>
      <c r="F25" s="326">
        <v>24.329505672847798</v>
      </c>
      <c r="G25" s="325">
        <v>142262</v>
      </c>
      <c r="H25" s="326">
        <v>23.250667634205097</v>
      </c>
      <c r="I25" s="325">
        <v>108911</v>
      </c>
      <c r="J25" s="326">
        <v>17.799928742101976</v>
      </c>
      <c r="K25" s="325">
        <v>45824</v>
      </c>
      <c r="L25" s="327">
        <v>7.4892704564101056</v>
      </c>
      <c r="M25" s="304"/>
      <c r="N25" s="304"/>
      <c r="O25" s="304"/>
      <c r="P25" s="304"/>
      <c r="Q25" s="304"/>
      <c r="R25" s="304"/>
      <c r="S25" s="304"/>
      <c r="T25" s="304"/>
      <c r="U25" s="304"/>
      <c r="V25" s="304"/>
      <c r="W25" s="304"/>
      <c r="X25" s="304"/>
      <c r="Y25" s="304"/>
      <c r="Z25" s="304"/>
      <c r="AA25" s="304"/>
    </row>
    <row r="26" spans="1:27" customFormat="1" ht="14.5">
      <c r="A26" s="324" t="s">
        <v>77</v>
      </c>
      <c r="B26" s="170">
        <v>129878</v>
      </c>
      <c r="C26" s="328">
        <v>27634</v>
      </c>
      <c r="D26" s="329">
        <v>21.276890620428404</v>
      </c>
      <c r="E26" s="328">
        <v>36962</v>
      </c>
      <c r="F26" s="329">
        <v>28.459015383667751</v>
      </c>
      <c r="G26" s="328">
        <v>27033</v>
      </c>
      <c r="H26" s="329">
        <v>20.814148662591048</v>
      </c>
      <c r="I26" s="328">
        <v>26104</v>
      </c>
      <c r="J26" s="329">
        <v>20.098862008962257</v>
      </c>
      <c r="K26" s="328">
        <v>12145</v>
      </c>
      <c r="L26" s="330">
        <v>9.3510833243505438</v>
      </c>
      <c r="M26" s="304"/>
      <c r="N26" s="304"/>
      <c r="O26" s="304"/>
      <c r="P26" s="304"/>
      <c r="Q26" s="304"/>
      <c r="R26" s="304"/>
      <c r="S26" s="304"/>
      <c r="T26" s="304"/>
      <c r="U26" s="304"/>
      <c r="V26" s="304"/>
      <c r="W26" s="304"/>
      <c r="X26" s="304"/>
      <c r="Y26" s="304"/>
      <c r="Z26" s="304"/>
      <c r="AA26" s="304"/>
    </row>
    <row r="27" spans="1:27" customFormat="1" ht="14.5">
      <c r="A27" s="331" t="s">
        <v>78</v>
      </c>
      <c r="B27" s="176">
        <v>741740</v>
      </c>
      <c r="C27" s="332">
        <v>193636</v>
      </c>
      <c r="D27" s="333">
        <v>26.105643486936124</v>
      </c>
      <c r="E27" s="332">
        <v>185825</v>
      </c>
      <c r="F27" s="333">
        <v>25.052579070833445</v>
      </c>
      <c r="G27" s="332">
        <v>169295</v>
      </c>
      <c r="H27" s="333">
        <v>22.824035376277401</v>
      </c>
      <c r="I27" s="332">
        <v>135015</v>
      </c>
      <c r="J27" s="333">
        <v>18.202469868147869</v>
      </c>
      <c r="K27" s="332">
        <v>57969</v>
      </c>
      <c r="L27" s="334">
        <v>7.8152721978051609</v>
      </c>
      <c r="M27" s="304"/>
      <c r="N27" s="304"/>
      <c r="O27" s="304"/>
      <c r="P27" s="304"/>
      <c r="Q27" s="304"/>
      <c r="R27" s="304"/>
      <c r="S27" s="304"/>
      <c r="T27" s="304"/>
      <c r="U27" s="304"/>
      <c r="V27" s="304"/>
      <c r="W27" s="304"/>
      <c r="X27" s="304"/>
      <c r="Y27" s="304"/>
      <c r="Z27" s="304"/>
      <c r="AA27" s="304"/>
    </row>
    <row r="28" spans="1:27" customFormat="1" ht="14.5">
      <c r="A28" s="983" t="s">
        <v>79</v>
      </c>
      <c r="B28" s="983"/>
      <c r="C28" s="983"/>
      <c r="D28" s="983"/>
      <c r="E28" s="983"/>
      <c r="F28" s="983"/>
      <c r="G28" s="983"/>
      <c r="H28" s="983"/>
      <c r="I28" s="983"/>
      <c r="J28" s="983"/>
      <c r="K28" s="983"/>
      <c r="L28" s="983"/>
      <c r="M28" s="304"/>
      <c r="N28" s="304"/>
      <c r="O28" s="304"/>
      <c r="P28" s="304"/>
      <c r="Q28" s="304"/>
      <c r="R28" s="304"/>
      <c r="S28" s="304"/>
      <c r="T28" s="304"/>
      <c r="U28" s="304"/>
      <c r="V28" s="304"/>
      <c r="W28" s="304"/>
      <c r="X28" s="304"/>
      <c r="Y28" s="304"/>
      <c r="Z28" s="304"/>
      <c r="AA28" s="304"/>
    </row>
    <row r="29" spans="1:27" customFormat="1" ht="15" customHeight="1">
      <c r="A29" s="995" t="s">
        <v>134</v>
      </c>
      <c r="B29" s="995"/>
      <c r="C29" s="995"/>
      <c r="D29" s="995"/>
      <c r="E29" s="995"/>
      <c r="F29" s="995"/>
      <c r="G29" s="995"/>
      <c r="H29" s="995"/>
      <c r="I29" s="995"/>
      <c r="J29" s="995"/>
      <c r="K29" s="995"/>
      <c r="L29" s="995"/>
      <c r="M29" s="304"/>
      <c r="N29" s="304"/>
      <c r="O29" s="304"/>
      <c r="P29" s="304"/>
      <c r="Q29" s="304"/>
      <c r="R29" s="304"/>
      <c r="S29" s="304"/>
      <c r="T29" s="304"/>
      <c r="U29" s="304"/>
      <c r="V29" s="304"/>
      <c r="W29" s="304"/>
      <c r="X29" s="304"/>
      <c r="Y29" s="304"/>
      <c r="Z29" s="304"/>
      <c r="AA29" s="304"/>
    </row>
    <row r="30" spans="1:27" customFormat="1" ht="14.25" customHeight="1">
      <c r="A30" s="960" t="s">
        <v>102</v>
      </c>
      <c r="B30" s="960"/>
      <c r="C30" s="960"/>
      <c r="D30" s="960"/>
      <c r="E30" s="960"/>
      <c r="F30" s="960"/>
      <c r="G30" s="960"/>
      <c r="H30" s="960"/>
      <c r="I30" s="960"/>
      <c r="J30" s="960"/>
      <c r="K30" s="960"/>
      <c r="L30" s="960"/>
      <c r="M30" s="304"/>
      <c r="N30" s="304"/>
      <c r="O30" s="304"/>
      <c r="P30" s="304"/>
      <c r="Q30" s="304"/>
      <c r="R30" s="304"/>
      <c r="S30" s="304"/>
      <c r="T30" s="304"/>
      <c r="U30" s="304"/>
      <c r="V30" s="304"/>
      <c r="W30" s="304"/>
      <c r="X30" s="304"/>
      <c r="Y30" s="304"/>
      <c r="Z30" s="304"/>
      <c r="AA30" s="304"/>
    </row>
    <row r="31" spans="1:27" customFormat="1" ht="27.75" customHeight="1">
      <c r="A31" s="960" t="s">
        <v>80</v>
      </c>
      <c r="B31" s="960"/>
      <c r="C31" s="960"/>
      <c r="D31" s="960"/>
      <c r="E31" s="960"/>
      <c r="F31" s="960"/>
      <c r="G31" s="960"/>
      <c r="H31" s="960"/>
      <c r="I31" s="960"/>
      <c r="J31" s="960"/>
      <c r="K31" s="960"/>
      <c r="L31" s="960"/>
      <c r="M31" s="304"/>
      <c r="N31" s="304"/>
      <c r="O31" s="304"/>
      <c r="P31" s="304"/>
      <c r="Q31" s="304"/>
      <c r="R31" s="304"/>
      <c r="S31" s="304"/>
      <c r="T31" s="304"/>
      <c r="U31" s="304"/>
      <c r="V31" s="304"/>
      <c r="W31" s="304"/>
      <c r="X31" s="304"/>
      <c r="Y31" s="304"/>
      <c r="Z31" s="304"/>
      <c r="AA31" s="304"/>
    </row>
    <row r="32" spans="1:27" ht="15" customHeight="1">
      <c r="A32" s="108"/>
      <c r="B32" s="106"/>
      <c r="C32" s="301"/>
      <c r="D32" s="302"/>
      <c r="E32" s="303"/>
      <c r="F32" s="303"/>
      <c r="G32" s="303"/>
      <c r="H32" s="303"/>
      <c r="I32" s="303"/>
      <c r="J32" s="303"/>
      <c r="K32" s="303"/>
      <c r="L32" s="303"/>
    </row>
    <row r="33" spans="1:12" s="304" customFormat="1" ht="23.5">
      <c r="A33" s="956">
        <v>2024</v>
      </c>
      <c r="B33" s="956"/>
      <c r="C33" s="956"/>
      <c r="D33" s="956"/>
      <c r="E33" s="956"/>
      <c r="F33" s="956"/>
      <c r="G33" s="956"/>
      <c r="H33" s="956"/>
      <c r="I33" s="956"/>
      <c r="J33" s="956"/>
      <c r="K33" s="956"/>
      <c r="L33" s="956"/>
    </row>
    <row r="34" spans="1:12" s="304" customFormat="1" ht="14.5">
      <c r="A34" s="305"/>
      <c r="B34" s="109"/>
      <c r="C34" s="301"/>
      <c r="D34" s="302"/>
      <c r="E34" s="303"/>
      <c r="F34" s="303"/>
      <c r="G34" s="303"/>
      <c r="H34" s="303"/>
      <c r="I34" s="303"/>
      <c r="J34" s="303"/>
      <c r="K34" s="303"/>
      <c r="L34" s="303"/>
    </row>
    <row r="35" spans="1:12" s="304" customFormat="1" ht="16.5">
      <c r="A35" s="994" t="s">
        <v>135</v>
      </c>
      <c r="B35" s="994"/>
      <c r="C35" s="994"/>
      <c r="D35" s="994"/>
      <c r="E35" s="994"/>
      <c r="F35" s="994"/>
      <c r="G35" s="994"/>
      <c r="H35" s="994"/>
      <c r="I35" s="994"/>
      <c r="J35" s="994"/>
      <c r="K35" s="994"/>
      <c r="L35" s="994"/>
    </row>
    <row r="36" spans="1:12" s="304" customFormat="1" ht="15" customHeight="1">
      <c r="A36" s="958" t="s">
        <v>57</v>
      </c>
      <c r="B36" s="989" t="s">
        <v>58</v>
      </c>
      <c r="C36" s="990" t="s">
        <v>96</v>
      </c>
      <c r="D36" s="990"/>
      <c r="E36" s="990"/>
      <c r="F36" s="990"/>
      <c r="G36" s="990"/>
      <c r="H36" s="990"/>
      <c r="I36" s="990"/>
      <c r="J36" s="990"/>
      <c r="K36" s="990"/>
      <c r="L36" s="990"/>
    </row>
    <row r="37" spans="1:12" s="304" customFormat="1" ht="27.75" customHeight="1">
      <c r="A37" s="958"/>
      <c r="B37" s="989"/>
      <c r="C37" s="969" t="s">
        <v>114</v>
      </c>
      <c r="D37" s="969"/>
      <c r="E37" s="969" t="s">
        <v>126</v>
      </c>
      <c r="F37" s="969"/>
      <c r="G37" s="969" t="s">
        <v>127</v>
      </c>
      <c r="H37" s="969"/>
      <c r="I37" s="969" t="s">
        <v>132</v>
      </c>
      <c r="J37" s="969"/>
      <c r="K37" s="993" t="s">
        <v>133</v>
      </c>
      <c r="L37" s="993"/>
    </row>
    <row r="38" spans="1:12" s="304" customFormat="1" ht="14.5">
      <c r="A38" s="958"/>
      <c r="B38" s="306" t="s">
        <v>59</v>
      </c>
      <c r="C38" s="145" t="s">
        <v>59</v>
      </c>
      <c r="D38" s="307" t="s">
        <v>99</v>
      </c>
      <c r="E38" s="308" t="s">
        <v>59</v>
      </c>
      <c r="F38" s="309" t="s">
        <v>99</v>
      </c>
      <c r="G38" s="143" t="s">
        <v>59</v>
      </c>
      <c r="H38" s="310" t="s">
        <v>99</v>
      </c>
      <c r="I38" s="143" t="s">
        <v>59</v>
      </c>
      <c r="J38" s="310" t="s">
        <v>99</v>
      </c>
      <c r="K38" s="311" t="s">
        <v>59</v>
      </c>
      <c r="L38" s="312" t="s">
        <v>99</v>
      </c>
    </row>
    <row r="39" spans="1:12" s="304" customFormat="1" ht="14.5">
      <c r="A39" s="147" t="s">
        <v>60</v>
      </c>
      <c r="B39" s="148">
        <v>112631</v>
      </c>
      <c r="C39" s="313">
        <v>33062</v>
      </c>
      <c r="D39" s="314">
        <v>29.354263035931499</v>
      </c>
      <c r="E39" s="313">
        <v>24826</v>
      </c>
      <c r="F39" s="314">
        <v>22.041889000364002</v>
      </c>
      <c r="G39" s="313">
        <v>25174</v>
      </c>
      <c r="H39" s="314">
        <v>22.350862551162599</v>
      </c>
      <c r="I39" s="313">
        <v>21180</v>
      </c>
      <c r="J39" s="314">
        <v>18.804769557226699</v>
      </c>
      <c r="K39" s="313">
        <v>8389</v>
      </c>
      <c r="L39" s="315">
        <v>7.4482158553151399</v>
      </c>
    </row>
    <row r="40" spans="1:12" s="304" customFormat="1" ht="14.5">
      <c r="A40" s="153" t="s">
        <v>61</v>
      </c>
      <c r="B40" s="154">
        <v>113724</v>
      </c>
      <c r="C40" s="316">
        <v>33077</v>
      </c>
      <c r="D40" s="317">
        <v>29.085329393971399</v>
      </c>
      <c r="E40" s="316">
        <v>27345</v>
      </c>
      <c r="F40" s="317">
        <v>24.0450564524639</v>
      </c>
      <c r="G40" s="316">
        <v>27843</v>
      </c>
      <c r="H40" s="317">
        <v>24.482958742217999</v>
      </c>
      <c r="I40" s="316">
        <v>18787</v>
      </c>
      <c r="J40" s="317">
        <v>16.519819914881602</v>
      </c>
      <c r="K40" s="316">
        <v>6672</v>
      </c>
      <c r="L40" s="318">
        <v>5.8668354964651304</v>
      </c>
    </row>
    <row r="41" spans="1:12" s="304" customFormat="1" ht="14.5">
      <c r="A41" s="159" t="s">
        <v>62</v>
      </c>
      <c r="B41" s="160">
        <v>36648</v>
      </c>
      <c r="C41" s="319">
        <v>8675</v>
      </c>
      <c r="D41" s="320">
        <v>23.671141672124001</v>
      </c>
      <c r="E41" s="319">
        <v>9979</v>
      </c>
      <c r="F41" s="320">
        <v>27.229316743069202</v>
      </c>
      <c r="G41" s="319">
        <v>8059</v>
      </c>
      <c r="H41" s="320">
        <v>21.990285963763402</v>
      </c>
      <c r="I41" s="319">
        <v>6806</v>
      </c>
      <c r="J41" s="320">
        <v>18.571272647893501</v>
      </c>
      <c r="K41" s="319">
        <v>3129</v>
      </c>
      <c r="L41" s="321">
        <v>8.5379829731499708</v>
      </c>
    </row>
    <row r="42" spans="1:12" s="304" customFormat="1" ht="14.5">
      <c r="A42" s="153" t="s">
        <v>63</v>
      </c>
      <c r="B42" s="154">
        <v>20405</v>
      </c>
      <c r="C42" s="316">
        <v>3903</v>
      </c>
      <c r="D42" s="317">
        <v>19.1276647880421</v>
      </c>
      <c r="E42" s="316">
        <v>6271</v>
      </c>
      <c r="F42" s="317">
        <v>30.732663562852199</v>
      </c>
      <c r="G42" s="316">
        <v>4228</v>
      </c>
      <c r="H42" s="317">
        <v>20.720411663807901</v>
      </c>
      <c r="I42" s="316">
        <v>4266</v>
      </c>
      <c r="J42" s="317">
        <v>20.906640529282001</v>
      </c>
      <c r="K42" s="316">
        <v>1737</v>
      </c>
      <c r="L42" s="318">
        <v>8.5126194560156794</v>
      </c>
    </row>
    <row r="43" spans="1:12" s="304" customFormat="1" ht="14.5">
      <c r="A43" s="159" t="s">
        <v>64</v>
      </c>
      <c r="B43" s="160">
        <v>6382</v>
      </c>
      <c r="C43" s="319">
        <v>1530</v>
      </c>
      <c r="D43" s="320">
        <v>23.9736759636478</v>
      </c>
      <c r="E43" s="319">
        <v>1814</v>
      </c>
      <c r="F43" s="320">
        <v>28.423691632716999</v>
      </c>
      <c r="G43" s="319">
        <v>1445</v>
      </c>
      <c r="H43" s="320">
        <v>22.6418050767784</v>
      </c>
      <c r="I43" s="319">
        <v>1146</v>
      </c>
      <c r="J43" s="320">
        <v>17.956753368849899</v>
      </c>
      <c r="K43" s="319">
        <v>447</v>
      </c>
      <c r="L43" s="321">
        <v>7.0040739580068898</v>
      </c>
    </row>
    <row r="44" spans="1:12" s="304" customFormat="1" ht="14.5">
      <c r="A44" s="153" t="s">
        <v>65</v>
      </c>
      <c r="B44" s="154">
        <v>19019</v>
      </c>
      <c r="C44" s="316">
        <v>4908</v>
      </c>
      <c r="D44" s="317">
        <v>25.805773174194201</v>
      </c>
      <c r="E44" s="316">
        <v>5478</v>
      </c>
      <c r="F44" s="317">
        <v>28.802776171197198</v>
      </c>
      <c r="G44" s="316">
        <v>4255</v>
      </c>
      <c r="H44" s="317">
        <v>22.372364477627599</v>
      </c>
      <c r="I44" s="316">
        <v>3007</v>
      </c>
      <c r="J44" s="317">
        <v>15.8105052841895</v>
      </c>
      <c r="K44" s="316">
        <v>1371</v>
      </c>
      <c r="L44" s="318">
        <v>7.2085808927914199</v>
      </c>
    </row>
    <row r="45" spans="1:12" s="304" customFormat="1" ht="14.5">
      <c r="A45" s="159" t="s">
        <v>66</v>
      </c>
      <c r="B45" s="160">
        <v>59522</v>
      </c>
      <c r="C45" s="319">
        <v>15934</v>
      </c>
      <c r="D45" s="320">
        <v>26.769933805987701</v>
      </c>
      <c r="E45" s="319">
        <v>14117</v>
      </c>
      <c r="F45" s="320">
        <v>23.717281005342599</v>
      </c>
      <c r="G45" s="319">
        <v>13807</v>
      </c>
      <c r="H45" s="320">
        <v>23.196465172541199</v>
      </c>
      <c r="I45" s="319">
        <v>10866</v>
      </c>
      <c r="J45" s="320">
        <v>18.2554349652229</v>
      </c>
      <c r="K45" s="319">
        <v>4798</v>
      </c>
      <c r="L45" s="321">
        <v>8.0608850509055507</v>
      </c>
    </row>
    <row r="46" spans="1:12" s="304" customFormat="1" ht="14.5">
      <c r="A46" s="153" t="s">
        <v>67</v>
      </c>
      <c r="B46" s="154">
        <v>11947</v>
      </c>
      <c r="C46" s="316" t="s">
        <v>104</v>
      </c>
      <c r="D46" s="322" t="s">
        <v>104</v>
      </c>
      <c r="E46" s="316" t="s">
        <v>104</v>
      </c>
      <c r="F46" s="317" t="s">
        <v>104</v>
      </c>
      <c r="G46" s="316">
        <v>2288</v>
      </c>
      <c r="H46" s="317">
        <v>19.151251360174101</v>
      </c>
      <c r="I46" s="316">
        <v>2527</v>
      </c>
      <c r="J46" s="317">
        <v>21.151753578304199</v>
      </c>
      <c r="K46" s="316" t="s">
        <v>104</v>
      </c>
      <c r="L46" s="318" t="s">
        <v>104</v>
      </c>
    </row>
    <row r="47" spans="1:12" s="304" customFormat="1" ht="14.5">
      <c r="A47" s="159" t="s">
        <v>68</v>
      </c>
      <c r="B47" s="160">
        <v>69083</v>
      </c>
      <c r="C47" s="319">
        <v>17590</v>
      </c>
      <c r="D47" s="320">
        <v>25.462125269603199</v>
      </c>
      <c r="E47" s="319">
        <v>17416</v>
      </c>
      <c r="F47" s="320">
        <v>25.210254331745901</v>
      </c>
      <c r="G47" s="319">
        <v>15655</v>
      </c>
      <c r="H47" s="320">
        <v>22.661146736534299</v>
      </c>
      <c r="I47" s="319">
        <v>13316</v>
      </c>
      <c r="J47" s="320">
        <v>19.275364416716101</v>
      </c>
      <c r="K47" s="319">
        <v>5106</v>
      </c>
      <c r="L47" s="321">
        <v>7.3911092454004601</v>
      </c>
    </row>
    <row r="48" spans="1:12" s="304" customFormat="1" ht="14.5">
      <c r="A48" s="153" t="s">
        <v>69</v>
      </c>
      <c r="B48" s="154">
        <v>143135</v>
      </c>
      <c r="C48" s="316">
        <v>41110</v>
      </c>
      <c r="D48" s="317">
        <v>28.7211373877808</v>
      </c>
      <c r="E48" s="316">
        <v>34409</v>
      </c>
      <c r="F48" s="317">
        <v>24.039543088692501</v>
      </c>
      <c r="G48" s="316">
        <v>32469</v>
      </c>
      <c r="H48" s="317">
        <v>22.684179271317301</v>
      </c>
      <c r="I48" s="316">
        <v>24851</v>
      </c>
      <c r="J48" s="317">
        <v>17.361931044119199</v>
      </c>
      <c r="K48" s="316">
        <v>10296</v>
      </c>
      <c r="L48" s="318">
        <v>7.1932092080902601</v>
      </c>
    </row>
    <row r="49" spans="1:12" s="304" customFormat="1" ht="14.5">
      <c r="A49" s="159" t="s">
        <v>70</v>
      </c>
      <c r="B49" s="160">
        <v>37738</v>
      </c>
      <c r="C49" s="319">
        <v>8921</v>
      </c>
      <c r="D49" s="320">
        <v>23.6393025597541</v>
      </c>
      <c r="E49" s="319">
        <v>9236</v>
      </c>
      <c r="F49" s="320">
        <v>24.474004981716</v>
      </c>
      <c r="G49" s="319">
        <v>9489</v>
      </c>
      <c r="H49" s="320">
        <v>25.144416768244199</v>
      </c>
      <c r="I49" s="319">
        <v>7276</v>
      </c>
      <c r="J49" s="320">
        <v>19.280301022841702</v>
      </c>
      <c r="K49" s="319">
        <v>2816</v>
      </c>
      <c r="L49" s="321">
        <v>7.4619746674439602</v>
      </c>
    </row>
    <row r="50" spans="1:12" s="304" customFormat="1" ht="14.5">
      <c r="A50" s="153" t="s">
        <v>71</v>
      </c>
      <c r="B50" s="154">
        <v>7918</v>
      </c>
      <c r="C50" s="316">
        <v>2246</v>
      </c>
      <c r="D50" s="317">
        <v>28.3657489264966</v>
      </c>
      <c r="E50" s="316">
        <v>2037</v>
      </c>
      <c r="F50" s="317">
        <v>25.726193483202799</v>
      </c>
      <c r="G50" s="316">
        <v>1768</v>
      </c>
      <c r="H50" s="317">
        <v>22.328870927001802</v>
      </c>
      <c r="I50" s="316">
        <v>1373</v>
      </c>
      <c r="J50" s="317">
        <v>17.3402374336954</v>
      </c>
      <c r="K50" s="316">
        <v>494</v>
      </c>
      <c r="L50" s="318">
        <v>6.2389492296034401</v>
      </c>
    </row>
    <row r="51" spans="1:12" s="304" customFormat="1" ht="14.5">
      <c r="A51" s="159" t="s">
        <v>72</v>
      </c>
      <c r="B51" s="160">
        <v>30651</v>
      </c>
      <c r="C51" s="319">
        <v>5692</v>
      </c>
      <c r="D51" s="320">
        <v>18.570356595217099</v>
      </c>
      <c r="E51" s="319">
        <v>9336</v>
      </c>
      <c r="F51" s="320">
        <v>30.4590388568073</v>
      </c>
      <c r="G51" s="319">
        <v>6274</v>
      </c>
      <c r="H51" s="320">
        <v>20.469152719324001</v>
      </c>
      <c r="I51" s="319">
        <v>6895</v>
      </c>
      <c r="J51" s="320">
        <v>22.495187758963802</v>
      </c>
      <c r="K51" s="319">
        <v>2454</v>
      </c>
      <c r="L51" s="321">
        <v>8.0062640696877807</v>
      </c>
    </row>
    <row r="52" spans="1:12" s="304" customFormat="1" ht="14.5">
      <c r="A52" s="153" t="s">
        <v>73</v>
      </c>
      <c r="B52" s="154">
        <v>16277</v>
      </c>
      <c r="C52" s="316">
        <v>3697</v>
      </c>
      <c r="D52" s="317">
        <v>22.713030656754899</v>
      </c>
      <c r="E52" s="316">
        <v>4535</v>
      </c>
      <c r="F52" s="317">
        <v>27.861399520796201</v>
      </c>
      <c r="G52" s="316">
        <v>2503</v>
      </c>
      <c r="H52" s="317">
        <v>15.377526571235499</v>
      </c>
      <c r="I52" s="316">
        <v>3917</v>
      </c>
      <c r="J52" s="317">
        <v>24.0646310745223</v>
      </c>
      <c r="K52" s="316">
        <v>1625</v>
      </c>
      <c r="L52" s="318">
        <v>9.98341217669104</v>
      </c>
    </row>
    <row r="53" spans="1:12" s="304" customFormat="1" ht="14.5">
      <c r="A53" s="159" t="s">
        <v>74</v>
      </c>
      <c r="B53" s="160">
        <v>24828</v>
      </c>
      <c r="C53" s="323">
        <v>5824</v>
      </c>
      <c r="D53" s="320">
        <v>23.4573868213308</v>
      </c>
      <c r="E53" s="323">
        <v>6194</v>
      </c>
      <c r="F53" s="320">
        <v>24.9476397615595</v>
      </c>
      <c r="G53" s="323">
        <v>5678</v>
      </c>
      <c r="H53" s="320">
        <v>22.8693410665378</v>
      </c>
      <c r="I53" s="323">
        <v>5099</v>
      </c>
      <c r="J53" s="320">
        <v>20.537296600612201</v>
      </c>
      <c r="K53" s="323">
        <v>2033</v>
      </c>
      <c r="L53" s="321">
        <v>8.1883357499597196</v>
      </c>
    </row>
    <row r="54" spans="1:12" s="304" customFormat="1" ht="14.5">
      <c r="A54" s="162" t="s">
        <v>75</v>
      </c>
      <c r="B54" s="154">
        <v>15829</v>
      </c>
      <c r="C54" s="316" t="s">
        <v>104</v>
      </c>
      <c r="D54" s="322" t="s">
        <v>104</v>
      </c>
      <c r="E54" s="316" t="s">
        <v>104</v>
      </c>
      <c r="F54" s="317" t="s">
        <v>104</v>
      </c>
      <c r="G54" s="316">
        <v>2687</v>
      </c>
      <c r="H54" s="317">
        <v>16.975172152378502</v>
      </c>
      <c r="I54" s="316">
        <v>3521</v>
      </c>
      <c r="J54" s="317">
        <v>22.243982563648999</v>
      </c>
      <c r="K54" s="316" t="s">
        <v>104</v>
      </c>
      <c r="L54" s="318" t="s">
        <v>104</v>
      </c>
    </row>
    <row r="55" spans="1:12" s="304" customFormat="1" ht="14.5">
      <c r="A55" s="324" t="s">
        <v>76</v>
      </c>
      <c r="B55" s="164">
        <v>593980</v>
      </c>
      <c r="C55" s="325">
        <v>164202</v>
      </c>
      <c r="D55" s="326">
        <v>27.6443651301391</v>
      </c>
      <c r="E55" s="325">
        <v>142872</v>
      </c>
      <c r="F55" s="326">
        <v>24.0533351291289</v>
      </c>
      <c r="G55" s="325">
        <v>137583</v>
      </c>
      <c r="H55" s="326">
        <v>23.162901107781401</v>
      </c>
      <c r="I55" s="325">
        <v>106901</v>
      </c>
      <c r="J55" s="326">
        <v>17.997407320111801</v>
      </c>
      <c r="K55" s="325">
        <v>42422</v>
      </c>
      <c r="L55" s="327">
        <v>7.1419913128388197</v>
      </c>
    </row>
    <row r="56" spans="1:12" s="304" customFormat="1" ht="14.5">
      <c r="A56" s="324" t="s">
        <v>77</v>
      </c>
      <c r="B56" s="170">
        <v>131757</v>
      </c>
      <c r="C56" s="328">
        <v>27895</v>
      </c>
      <c r="D56" s="329">
        <v>21.171550657650101</v>
      </c>
      <c r="E56" s="328">
        <v>38286</v>
      </c>
      <c r="F56" s="329">
        <v>29.058038662082499</v>
      </c>
      <c r="G56" s="328">
        <v>26039</v>
      </c>
      <c r="H56" s="329">
        <v>19.762896847985299</v>
      </c>
      <c r="I56" s="328">
        <v>27932</v>
      </c>
      <c r="J56" s="329">
        <v>21.199632657088401</v>
      </c>
      <c r="K56" s="328">
        <v>11605</v>
      </c>
      <c r="L56" s="330">
        <v>8.8078811751937298</v>
      </c>
    </row>
    <row r="57" spans="1:12" s="304" customFormat="1" ht="14.5">
      <c r="A57" s="331" t="s">
        <v>78</v>
      </c>
      <c r="B57" s="176">
        <v>725737</v>
      </c>
      <c r="C57" s="332">
        <v>192097</v>
      </c>
      <c r="D57" s="333">
        <v>26.469230589042599</v>
      </c>
      <c r="E57" s="332">
        <v>181158</v>
      </c>
      <c r="F57" s="333">
        <v>24.961935246514901</v>
      </c>
      <c r="G57" s="332">
        <v>163622</v>
      </c>
      <c r="H57" s="333">
        <v>22.5456329221192</v>
      </c>
      <c r="I57" s="332">
        <v>134833</v>
      </c>
      <c r="J57" s="333">
        <v>18.578768892863401</v>
      </c>
      <c r="K57" s="332">
        <v>54027</v>
      </c>
      <c r="L57" s="334">
        <v>7.4444323494599303</v>
      </c>
    </row>
    <row r="58" spans="1:12" s="304" customFormat="1" ht="14.5">
      <c r="A58" s="983" t="s">
        <v>79</v>
      </c>
      <c r="B58" s="983"/>
      <c r="C58" s="983"/>
      <c r="D58" s="983"/>
      <c r="E58" s="983"/>
      <c r="F58" s="983"/>
      <c r="G58" s="983"/>
      <c r="H58" s="983"/>
      <c r="I58" s="983"/>
      <c r="J58" s="983"/>
      <c r="K58" s="983"/>
      <c r="L58" s="983"/>
    </row>
    <row r="59" spans="1:12" s="304" customFormat="1" ht="15" customHeight="1">
      <c r="A59" s="995" t="s">
        <v>134</v>
      </c>
      <c r="B59" s="995"/>
      <c r="C59" s="995"/>
      <c r="D59" s="995"/>
      <c r="E59" s="995"/>
      <c r="F59" s="995"/>
      <c r="G59" s="995"/>
      <c r="H59" s="995"/>
      <c r="I59" s="995"/>
      <c r="J59" s="995"/>
      <c r="K59" s="995"/>
      <c r="L59" s="995"/>
    </row>
    <row r="60" spans="1:12" s="304" customFormat="1" ht="14.25" customHeight="1">
      <c r="A60" s="960" t="s">
        <v>102</v>
      </c>
      <c r="B60" s="960"/>
      <c r="C60" s="960"/>
      <c r="D60" s="960"/>
      <c r="E60" s="960"/>
      <c r="F60" s="960"/>
      <c r="G60" s="960"/>
      <c r="H60" s="960"/>
      <c r="I60" s="960"/>
      <c r="J60" s="960"/>
      <c r="K60" s="960"/>
      <c r="L60" s="960"/>
    </row>
    <row r="61" spans="1:12" s="304" customFormat="1" ht="27.75" customHeight="1">
      <c r="A61" s="960" t="s">
        <v>82</v>
      </c>
      <c r="B61" s="960"/>
      <c r="C61" s="960"/>
      <c r="D61" s="960"/>
      <c r="E61" s="960"/>
      <c r="F61" s="960"/>
      <c r="G61" s="960"/>
      <c r="H61" s="960"/>
      <c r="I61" s="960"/>
      <c r="J61" s="960"/>
      <c r="K61" s="960"/>
      <c r="L61" s="960"/>
    </row>
    <row r="62" spans="1:12" ht="15" customHeight="1">
      <c r="A62" s="108"/>
      <c r="B62" s="106"/>
      <c r="C62" s="301"/>
      <c r="D62" s="302"/>
      <c r="E62" s="303"/>
      <c r="F62" s="303"/>
      <c r="G62" s="303"/>
      <c r="H62" s="303"/>
      <c r="I62" s="303"/>
      <c r="J62" s="303"/>
      <c r="K62" s="303"/>
      <c r="L62" s="303"/>
    </row>
    <row r="63" spans="1:12" s="304" customFormat="1" ht="23.5">
      <c r="A63" s="956">
        <v>2023</v>
      </c>
      <c r="B63" s="956"/>
      <c r="C63" s="956"/>
      <c r="D63" s="956"/>
      <c r="E63" s="956"/>
      <c r="F63" s="956"/>
      <c r="G63" s="956"/>
      <c r="H63" s="956"/>
      <c r="I63" s="956"/>
      <c r="J63" s="956"/>
      <c r="K63" s="956"/>
      <c r="L63" s="956"/>
    </row>
    <row r="64" spans="1:12" s="304" customFormat="1" ht="14.5">
      <c r="A64" s="305"/>
      <c r="B64" s="109"/>
      <c r="C64" s="301"/>
      <c r="D64" s="302"/>
      <c r="E64" s="303"/>
      <c r="F64" s="303"/>
      <c r="G64" s="303"/>
      <c r="H64" s="303"/>
      <c r="I64" s="303"/>
      <c r="J64" s="303"/>
      <c r="K64" s="303"/>
      <c r="L64" s="303"/>
    </row>
    <row r="65" spans="1:12" s="304" customFormat="1" ht="16.5">
      <c r="A65" s="994" t="s">
        <v>136</v>
      </c>
      <c r="B65" s="994"/>
      <c r="C65" s="994"/>
      <c r="D65" s="994"/>
      <c r="E65" s="994"/>
      <c r="F65" s="994"/>
      <c r="G65" s="994"/>
      <c r="H65" s="994"/>
      <c r="I65" s="994"/>
      <c r="J65" s="994"/>
      <c r="K65" s="994"/>
      <c r="L65" s="994"/>
    </row>
    <row r="66" spans="1:12" s="304" customFormat="1" ht="15" customHeight="1">
      <c r="A66" s="958" t="s">
        <v>57</v>
      </c>
      <c r="B66" s="989" t="s">
        <v>58</v>
      </c>
      <c r="C66" s="990" t="s">
        <v>96</v>
      </c>
      <c r="D66" s="990"/>
      <c r="E66" s="990"/>
      <c r="F66" s="990"/>
      <c r="G66" s="990"/>
      <c r="H66" s="990"/>
      <c r="I66" s="990"/>
      <c r="J66" s="990"/>
      <c r="K66" s="990"/>
      <c r="L66" s="990"/>
    </row>
    <row r="67" spans="1:12" s="304" customFormat="1" ht="27.75" customHeight="1">
      <c r="A67" s="958"/>
      <c r="B67" s="989"/>
      <c r="C67" s="969" t="s">
        <v>114</v>
      </c>
      <c r="D67" s="969"/>
      <c r="E67" s="969" t="s">
        <v>126</v>
      </c>
      <c r="F67" s="969"/>
      <c r="G67" s="969" t="s">
        <v>127</v>
      </c>
      <c r="H67" s="969"/>
      <c r="I67" s="969" t="s">
        <v>132</v>
      </c>
      <c r="J67" s="969"/>
      <c r="K67" s="993" t="s">
        <v>133</v>
      </c>
      <c r="L67" s="993"/>
    </row>
    <row r="68" spans="1:12" s="304" customFormat="1" ht="14.5">
      <c r="A68" s="958"/>
      <c r="B68" s="306" t="s">
        <v>59</v>
      </c>
      <c r="C68" s="145" t="s">
        <v>59</v>
      </c>
      <c r="D68" s="307" t="s">
        <v>99</v>
      </c>
      <c r="E68" s="308" t="s">
        <v>59</v>
      </c>
      <c r="F68" s="309" t="s">
        <v>99</v>
      </c>
      <c r="G68" s="143" t="s">
        <v>59</v>
      </c>
      <c r="H68" s="310" t="s">
        <v>99</v>
      </c>
      <c r="I68" s="143" t="s">
        <v>59</v>
      </c>
      <c r="J68" s="310" t="s">
        <v>99</v>
      </c>
      <c r="K68" s="311" t="s">
        <v>59</v>
      </c>
      <c r="L68" s="312" t="s">
        <v>99</v>
      </c>
    </row>
    <row r="69" spans="1:12" s="304" customFormat="1" ht="14.5">
      <c r="A69" s="147" t="s">
        <v>60</v>
      </c>
      <c r="B69" s="148">
        <v>107779</v>
      </c>
      <c r="C69" s="313">
        <v>32256</v>
      </c>
      <c r="D69" s="314">
        <v>29.927908034032601</v>
      </c>
      <c r="E69" s="313">
        <v>23286</v>
      </c>
      <c r="F69" s="314">
        <v>21.605322001503101</v>
      </c>
      <c r="G69" s="313">
        <v>24038</v>
      </c>
      <c r="H69" s="314">
        <v>22.303046047931399</v>
      </c>
      <c r="I69" s="313">
        <v>20699</v>
      </c>
      <c r="J69" s="314">
        <v>19.205039942846</v>
      </c>
      <c r="K69" s="313">
        <v>7500</v>
      </c>
      <c r="L69" s="315">
        <v>6.9586839736868997</v>
      </c>
    </row>
    <row r="70" spans="1:12" s="304" customFormat="1" ht="14.5">
      <c r="A70" s="153" t="s">
        <v>61</v>
      </c>
      <c r="B70" s="154">
        <v>109193</v>
      </c>
      <c r="C70" s="316">
        <v>32643</v>
      </c>
      <c r="D70" s="317">
        <v>29.894773474490101</v>
      </c>
      <c r="E70" s="316">
        <v>25763</v>
      </c>
      <c r="F70" s="317">
        <v>23.5940032785984</v>
      </c>
      <c r="G70" s="316">
        <v>26556</v>
      </c>
      <c r="H70" s="317">
        <v>24.320240308444699</v>
      </c>
      <c r="I70" s="316">
        <v>17874</v>
      </c>
      <c r="J70" s="317">
        <v>16.369181174617399</v>
      </c>
      <c r="K70" s="316">
        <v>6357</v>
      </c>
      <c r="L70" s="318">
        <v>5.8218017638493302</v>
      </c>
    </row>
    <row r="71" spans="1:12" s="304" customFormat="1" ht="14.5">
      <c r="A71" s="159" t="s">
        <v>62</v>
      </c>
      <c r="B71" s="160">
        <v>36204</v>
      </c>
      <c r="C71" s="319">
        <v>8324</v>
      </c>
      <c r="D71" s="320">
        <v>22.991934592862702</v>
      </c>
      <c r="E71" s="319">
        <v>10202</v>
      </c>
      <c r="F71" s="320">
        <v>28.179206717489802</v>
      </c>
      <c r="G71" s="319">
        <v>7755</v>
      </c>
      <c r="H71" s="320">
        <v>21.420285051375501</v>
      </c>
      <c r="I71" s="319">
        <v>7182</v>
      </c>
      <c r="J71" s="320">
        <v>19.8375870069606</v>
      </c>
      <c r="K71" s="319">
        <v>2741</v>
      </c>
      <c r="L71" s="321">
        <v>7.5709866313114604</v>
      </c>
    </row>
    <row r="72" spans="1:12" s="304" customFormat="1" ht="14.5">
      <c r="A72" s="153" t="s">
        <v>63</v>
      </c>
      <c r="B72" s="154">
        <v>20150</v>
      </c>
      <c r="C72" s="316">
        <v>3737</v>
      </c>
      <c r="D72" s="317">
        <v>18.545905707195999</v>
      </c>
      <c r="E72" s="316">
        <v>6316</v>
      </c>
      <c r="F72" s="317">
        <v>31.3449131513648</v>
      </c>
      <c r="G72" s="316">
        <v>3958</v>
      </c>
      <c r="H72" s="317">
        <v>19.642679900744401</v>
      </c>
      <c r="I72" s="316">
        <v>4533</v>
      </c>
      <c r="J72" s="317">
        <v>22.496277915632799</v>
      </c>
      <c r="K72" s="316">
        <v>1606</v>
      </c>
      <c r="L72" s="318">
        <v>7.9702233250620296</v>
      </c>
    </row>
    <row r="73" spans="1:12" s="304" customFormat="1" ht="14.5">
      <c r="A73" s="159" t="s">
        <v>64</v>
      </c>
      <c r="B73" s="160">
        <v>5932</v>
      </c>
      <c r="C73" s="319">
        <v>1386</v>
      </c>
      <c r="D73" s="320">
        <v>23.3648010788941</v>
      </c>
      <c r="E73" s="319">
        <v>1658</v>
      </c>
      <c r="F73" s="320">
        <v>27.950101146325</v>
      </c>
      <c r="G73" s="319">
        <v>1343</v>
      </c>
      <c r="H73" s="320">
        <v>22.639919082940001</v>
      </c>
      <c r="I73" s="319">
        <v>1122</v>
      </c>
      <c r="J73" s="320">
        <v>18.914362778152402</v>
      </c>
      <c r="K73" s="319">
        <v>423</v>
      </c>
      <c r="L73" s="321">
        <v>7.1308159136884699</v>
      </c>
    </row>
    <row r="74" spans="1:12" s="304" customFormat="1" ht="14.5">
      <c r="A74" s="153" t="s">
        <v>65</v>
      </c>
      <c r="B74" s="154">
        <v>18200</v>
      </c>
      <c r="C74" s="316">
        <v>4812</v>
      </c>
      <c r="D74" s="317">
        <v>26.439560439560399</v>
      </c>
      <c r="E74" s="316">
        <v>5359</v>
      </c>
      <c r="F74" s="317">
        <v>29.445054945054899</v>
      </c>
      <c r="G74" s="316">
        <v>3926</v>
      </c>
      <c r="H74" s="317">
        <v>21.571428571428601</v>
      </c>
      <c r="I74" s="316">
        <v>2872</v>
      </c>
      <c r="J74" s="317">
        <v>15.780219780219801</v>
      </c>
      <c r="K74" s="316">
        <v>1231</v>
      </c>
      <c r="L74" s="318">
        <v>6.7637362637362699</v>
      </c>
    </row>
    <row r="75" spans="1:12" s="304" customFormat="1" ht="14.5">
      <c r="A75" s="159" t="s">
        <v>66</v>
      </c>
      <c r="B75" s="160">
        <v>58111</v>
      </c>
      <c r="C75" s="319">
        <v>15955</v>
      </c>
      <c r="D75" s="320">
        <v>27.456075441826901</v>
      </c>
      <c r="E75" s="319">
        <v>13491</v>
      </c>
      <c r="F75" s="320">
        <v>23.215914370773199</v>
      </c>
      <c r="G75" s="319">
        <v>13348</v>
      </c>
      <c r="H75" s="320">
        <v>22.969833594328101</v>
      </c>
      <c r="I75" s="319">
        <v>10865</v>
      </c>
      <c r="J75" s="320">
        <v>18.696976476054498</v>
      </c>
      <c r="K75" s="319">
        <v>4452</v>
      </c>
      <c r="L75" s="321">
        <v>7.6612001170174304</v>
      </c>
    </row>
    <row r="76" spans="1:12" s="304" customFormat="1" ht="14.5">
      <c r="A76" s="153" t="s">
        <v>67</v>
      </c>
      <c r="B76" s="154">
        <v>11835</v>
      </c>
      <c r="C76" s="316">
        <v>2574</v>
      </c>
      <c r="D76" s="322">
        <v>21.749049429657799</v>
      </c>
      <c r="E76" s="316" t="s">
        <v>104</v>
      </c>
      <c r="F76" s="317" t="s">
        <v>104</v>
      </c>
      <c r="G76" s="316" t="s">
        <v>104</v>
      </c>
      <c r="H76" s="317" t="s">
        <v>104</v>
      </c>
      <c r="I76" s="316">
        <v>2657</v>
      </c>
      <c r="J76" s="317">
        <v>22.450359104351499</v>
      </c>
      <c r="K76" s="316">
        <v>1110</v>
      </c>
      <c r="L76" s="318">
        <v>9.3789607097591894</v>
      </c>
    </row>
    <row r="77" spans="1:12" s="304" customFormat="1" ht="14.5">
      <c r="A77" s="159" t="s">
        <v>68</v>
      </c>
      <c r="B77" s="160">
        <v>66744</v>
      </c>
      <c r="C77" s="319">
        <v>17379</v>
      </c>
      <c r="D77" s="320">
        <v>26.038295577130501</v>
      </c>
      <c r="E77" s="319">
        <v>16213</v>
      </c>
      <c r="F77" s="320">
        <v>24.291322066403001</v>
      </c>
      <c r="G77" s="319">
        <v>15080</v>
      </c>
      <c r="H77" s="320">
        <v>22.593791202205399</v>
      </c>
      <c r="I77" s="319">
        <v>13370</v>
      </c>
      <c r="J77" s="320">
        <v>20.031763154740499</v>
      </c>
      <c r="K77" s="319">
        <v>4702</v>
      </c>
      <c r="L77" s="321">
        <v>7.0448279995205603</v>
      </c>
    </row>
    <row r="78" spans="1:12" s="304" customFormat="1" ht="14.5">
      <c r="A78" s="153" t="s">
        <v>69</v>
      </c>
      <c r="B78" s="154">
        <v>139220</v>
      </c>
      <c r="C78" s="316">
        <v>40481</v>
      </c>
      <c r="D78" s="317">
        <v>29.0770004309726</v>
      </c>
      <c r="E78" s="316">
        <v>32471</v>
      </c>
      <c r="F78" s="317">
        <v>23.323516736101102</v>
      </c>
      <c r="G78" s="316">
        <v>31609</v>
      </c>
      <c r="H78" s="317">
        <v>22.704352822870302</v>
      </c>
      <c r="I78" s="316">
        <v>24881</v>
      </c>
      <c r="J78" s="317">
        <v>17.8717138342192</v>
      </c>
      <c r="K78" s="316">
        <v>9778</v>
      </c>
      <c r="L78" s="318">
        <v>7.0234161758368101</v>
      </c>
    </row>
    <row r="79" spans="1:12" s="304" customFormat="1" ht="14.5">
      <c r="A79" s="159" t="s">
        <v>70</v>
      </c>
      <c r="B79" s="160">
        <v>36505</v>
      </c>
      <c r="C79" s="319">
        <v>8724</v>
      </c>
      <c r="D79" s="320">
        <v>23.898096151212201</v>
      </c>
      <c r="E79" s="319">
        <v>8639</v>
      </c>
      <c r="F79" s="320">
        <v>23.665251335433499</v>
      </c>
      <c r="G79" s="319">
        <v>9291</v>
      </c>
      <c r="H79" s="320">
        <v>25.451308039994501</v>
      </c>
      <c r="I79" s="319">
        <v>7181</v>
      </c>
      <c r="J79" s="320">
        <v>19.671277907136002</v>
      </c>
      <c r="K79" s="319">
        <v>2670</v>
      </c>
      <c r="L79" s="321">
        <v>7.3140665662238096</v>
      </c>
    </row>
    <row r="80" spans="1:12" s="304" customFormat="1" ht="14.5">
      <c r="A80" s="153" t="s">
        <v>71</v>
      </c>
      <c r="B80" s="154">
        <v>7409</v>
      </c>
      <c r="C80" s="316">
        <v>2151</v>
      </c>
      <c r="D80" s="317">
        <v>29.0322580645161</v>
      </c>
      <c r="E80" s="316">
        <v>1818</v>
      </c>
      <c r="F80" s="317">
        <v>24.537724389256301</v>
      </c>
      <c r="G80" s="316">
        <v>1650</v>
      </c>
      <c r="H80" s="317">
        <v>22.270211904440501</v>
      </c>
      <c r="I80" s="316">
        <v>1317</v>
      </c>
      <c r="J80" s="317">
        <v>17.775678229180699</v>
      </c>
      <c r="K80" s="316">
        <v>473</v>
      </c>
      <c r="L80" s="318">
        <v>6.3841274126062899</v>
      </c>
    </row>
    <row r="81" spans="1:12" s="304" customFormat="1" ht="14.5">
      <c r="A81" s="159" t="s">
        <v>72</v>
      </c>
      <c r="B81" s="160">
        <v>30946</v>
      </c>
      <c r="C81" s="319">
        <v>5643</v>
      </c>
      <c r="D81" s="320">
        <v>18.234989982550299</v>
      </c>
      <c r="E81" s="319">
        <v>9468</v>
      </c>
      <c r="F81" s="320">
        <v>30.595230401344299</v>
      </c>
      <c r="G81" s="319">
        <v>6213</v>
      </c>
      <c r="H81" s="320">
        <v>20.0769081626058</v>
      </c>
      <c r="I81" s="319">
        <v>7114</v>
      </c>
      <c r="J81" s="320">
        <v>22.9884314612551</v>
      </c>
      <c r="K81" s="319">
        <v>2508</v>
      </c>
      <c r="L81" s="321">
        <v>8.1044399922445596</v>
      </c>
    </row>
    <row r="82" spans="1:12" s="304" customFormat="1" ht="14.5">
      <c r="A82" s="153" t="s">
        <v>73</v>
      </c>
      <c r="B82" s="154">
        <v>16364</v>
      </c>
      <c r="C82" s="316">
        <v>3575</v>
      </c>
      <c r="D82" s="317">
        <v>21.846736739183601</v>
      </c>
      <c r="E82" s="316">
        <v>4532</v>
      </c>
      <c r="F82" s="317">
        <v>27.694940112441898</v>
      </c>
      <c r="G82" s="316">
        <v>2445</v>
      </c>
      <c r="H82" s="317">
        <v>14.941334637008101</v>
      </c>
      <c r="I82" s="316">
        <v>4172</v>
      </c>
      <c r="J82" s="317">
        <v>25.494989000244399</v>
      </c>
      <c r="K82" s="316">
        <v>1640</v>
      </c>
      <c r="L82" s="318">
        <v>10.021999511122001</v>
      </c>
    </row>
    <row r="83" spans="1:12" s="304" customFormat="1" ht="14.5">
      <c r="A83" s="159" t="s">
        <v>74</v>
      </c>
      <c r="B83" s="160">
        <v>23865</v>
      </c>
      <c r="C83" s="323">
        <v>5666</v>
      </c>
      <c r="D83" s="320">
        <v>23.7418814163</v>
      </c>
      <c r="E83" s="323">
        <v>5887</v>
      </c>
      <c r="F83" s="320">
        <v>24.667923737691201</v>
      </c>
      <c r="G83" s="323">
        <v>5515</v>
      </c>
      <c r="H83" s="320">
        <v>23.109155667295202</v>
      </c>
      <c r="I83" s="323">
        <v>5018</v>
      </c>
      <c r="J83" s="320">
        <v>21.026608003352202</v>
      </c>
      <c r="K83" s="323">
        <v>1779</v>
      </c>
      <c r="L83" s="321">
        <v>7.4544311753614103</v>
      </c>
    </row>
    <row r="84" spans="1:12" s="304" customFormat="1" ht="14.5">
      <c r="A84" s="162" t="s">
        <v>75</v>
      </c>
      <c r="B84" s="154">
        <v>16134</v>
      </c>
      <c r="C84" s="316">
        <v>3173</v>
      </c>
      <c r="D84" s="322">
        <v>19.666542704846901</v>
      </c>
      <c r="E84" s="316" t="s">
        <v>104</v>
      </c>
      <c r="F84" s="317" t="s">
        <v>104</v>
      </c>
      <c r="G84" s="316" t="s">
        <v>104</v>
      </c>
      <c r="H84" s="317" t="s">
        <v>104</v>
      </c>
      <c r="I84" s="316">
        <v>3839</v>
      </c>
      <c r="J84" s="317">
        <v>23.794471302838701</v>
      </c>
      <c r="K84" s="316">
        <v>1515</v>
      </c>
      <c r="L84" s="318">
        <v>9.3901078467831898</v>
      </c>
    </row>
    <row r="85" spans="1:12" s="304" customFormat="1" ht="14.5">
      <c r="A85" s="324" t="s">
        <v>76</v>
      </c>
      <c r="B85" s="164">
        <v>572958</v>
      </c>
      <c r="C85" s="325">
        <v>161453</v>
      </c>
      <c r="D85" s="326">
        <v>28.1788542964755</v>
      </c>
      <c r="E85" s="325">
        <v>134585</v>
      </c>
      <c r="F85" s="326">
        <v>23.489505338960299</v>
      </c>
      <c r="G85" s="325">
        <v>132356</v>
      </c>
      <c r="H85" s="326">
        <v>23.100471587795301</v>
      </c>
      <c r="I85" s="325">
        <v>105199</v>
      </c>
      <c r="J85" s="326">
        <v>18.360682632932999</v>
      </c>
      <c r="K85" s="325">
        <v>39365</v>
      </c>
      <c r="L85" s="327">
        <v>6.8704861438360201</v>
      </c>
    </row>
    <row r="86" spans="1:12" s="304" customFormat="1" ht="14.5">
      <c r="A86" s="324" t="s">
        <v>77</v>
      </c>
      <c r="B86" s="170">
        <v>131633</v>
      </c>
      <c r="C86" s="328">
        <v>27026</v>
      </c>
      <c r="D86" s="329">
        <v>20.531325731389501</v>
      </c>
      <c r="E86" s="328">
        <v>38852</v>
      </c>
      <c r="F86" s="329">
        <v>29.515395075702902</v>
      </c>
      <c r="G86" s="328">
        <v>25138</v>
      </c>
      <c r="H86" s="329">
        <v>19.0970349380475</v>
      </c>
      <c r="I86" s="328">
        <v>29497</v>
      </c>
      <c r="J86" s="329">
        <v>22.408514582209602</v>
      </c>
      <c r="K86" s="328">
        <v>11120</v>
      </c>
      <c r="L86" s="330">
        <v>8.44772967265048</v>
      </c>
    </row>
    <row r="87" spans="1:12" s="304" customFormat="1" ht="14.5">
      <c r="A87" s="331" t="s">
        <v>78</v>
      </c>
      <c r="B87" s="176">
        <v>704591</v>
      </c>
      <c r="C87" s="332">
        <v>188479</v>
      </c>
      <c r="D87" s="333">
        <v>26.750128798125399</v>
      </c>
      <c r="E87" s="332">
        <v>173437</v>
      </c>
      <c r="F87" s="333">
        <v>24.615273257819101</v>
      </c>
      <c r="G87" s="332">
        <v>157494</v>
      </c>
      <c r="H87" s="333">
        <v>22.352542113083999</v>
      </c>
      <c r="I87" s="332">
        <v>134696</v>
      </c>
      <c r="J87" s="333">
        <v>19.116906120004401</v>
      </c>
      <c r="K87" s="332">
        <v>50485</v>
      </c>
      <c r="L87" s="334">
        <v>7.1651497109670697</v>
      </c>
    </row>
    <row r="88" spans="1:12" s="304" customFormat="1" ht="14.5">
      <c r="A88" s="983" t="s">
        <v>79</v>
      </c>
      <c r="B88" s="983"/>
      <c r="C88" s="983"/>
      <c r="D88" s="983"/>
      <c r="E88" s="983"/>
      <c r="F88" s="983"/>
      <c r="G88" s="983"/>
      <c r="H88" s="983"/>
      <c r="I88" s="983"/>
      <c r="J88" s="983"/>
      <c r="K88" s="983"/>
      <c r="L88" s="983"/>
    </row>
    <row r="89" spans="1:12" s="304" customFormat="1" ht="15" customHeight="1">
      <c r="A89" s="995" t="s">
        <v>134</v>
      </c>
      <c r="B89" s="995"/>
      <c r="C89" s="995"/>
      <c r="D89" s="995"/>
      <c r="E89" s="995"/>
      <c r="F89" s="995"/>
      <c r="G89" s="995"/>
      <c r="H89" s="995"/>
      <c r="I89" s="995"/>
      <c r="J89" s="995"/>
      <c r="K89" s="995"/>
      <c r="L89" s="995"/>
    </row>
    <row r="90" spans="1:12" s="304" customFormat="1" ht="14.25" customHeight="1">
      <c r="A90" s="960" t="s">
        <v>102</v>
      </c>
      <c r="B90" s="960"/>
      <c r="C90" s="960"/>
      <c r="D90" s="960"/>
      <c r="E90" s="960"/>
      <c r="F90" s="960"/>
      <c r="G90" s="960"/>
      <c r="H90" s="960"/>
      <c r="I90" s="960"/>
      <c r="J90" s="960"/>
      <c r="K90" s="960"/>
      <c r="L90" s="960"/>
    </row>
    <row r="91" spans="1:12" s="304" customFormat="1" ht="27.75" customHeight="1">
      <c r="A91" s="960" t="s">
        <v>84</v>
      </c>
      <c r="B91" s="960"/>
      <c r="C91" s="960"/>
      <c r="D91" s="960"/>
      <c r="E91" s="960"/>
      <c r="F91" s="960"/>
      <c r="G91" s="960"/>
      <c r="H91" s="960"/>
      <c r="I91" s="960"/>
      <c r="J91" s="960"/>
      <c r="K91" s="960"/>
      <c r="L91" s="960"/>
    </row>
    <row r="93" spans="1:12" ht="24" customHeight="1">
      <c r="A93" s="956">
        <v>2022</v>
      </c>
      <c r="B93" s="956"/>
      <c r="C93" s="956"/>
      <c r="D93" s="956"/>
      <c r="E93" s="956"/>
      <c r="F93" s="956"/>
      <c r="G93" s="956"/>
      <c r="H93" s="956"/>
      <c r="I93" s="956"/>
      <c r="J93" s="956"/>
      <c r="K93" s="956"/>
      <c r="L93" s="956"/>
    </row>
    <row r="95" spans="1:12" ht="15" customHeight="1">
      <c r="A95" s="994" t="s">
        <v>137</v>
      </c>
      <c r="B95" s="994"/>
      <c r="C95" s="994"/>
      <c r="D95" s="994"/>
      <c r="E95" s="994"/>
      <c r="F95" s="994"/>
      <c r="G95" s="994"/>
      <c r="H95" s="994"/>
      <c r="I95" s="994"/>
      <c r="J95" s="994"/>
      <c r="K95" s="994"/>
      <c r="L95" s="994"/>
    </row>
    <row r="96" spans="1:12" ht="15" customHeight="1">
      <c r="A96" s="958" t="s">
        <v>57</v>
      </c>
      <c r="B96" s="989" t="s">
        <v>58</v>
      </c>
      <c r="C96" s="990" t="s">
        <v>96</v>
      </c>
      <c r="D96" s="990"/>
      <c r="E96" s="990"/>
      <c r="F96" s="990"/>
      <c r="G96" s="990"/>
      <c r="H96" s="990"/>
      <c r="I96" s="990"/>
      <c r="J96" s="990"/>
      <c r="K96" s="990"/>
      <c r="L96" s="990"/>
    </row>
    <row r="97" spans="1:13" ht="24" customHeight="1">
      <c r="A97" s="958"/>
      <c r="B97" s="989"/>
      <c r="C97" s="969" t="s">
        <v>114</v>
      </c>
      <c r="D97" s="969"/>
      <c r="E97" s="969" t="s">
        <v>126</v>
      </c>
      <c r="F97" s="969"/>
      <c r="G97" s="969" t="s">
        <v>127</v>
      </c>
      <c r="H97" s="969"/>
      <c r="I97" s="969" t="s">
        <v>132</v>
      </c>
      <c r="J97" s="969"/>
      <c r="K97" s="993" t="s">
        <v>133</v>
      </c>
      <c r="L97" s="993"/>
    </row>
    <row r="98" spans="1:13" ht="15" customHeight="1">
      <c r="A98" s="958"/>
      <c r="B98" s="306" t="s">
        <v>59</v>
      </c>
      <c r="C98" s="145" t="s">
        <v>59</v>
      </c>
      <c r="D98" s="307" t="s">
        <v>99</v>
      </c>
      <c r="E98" s="308" t="s">
        <v>59</v>
      </c>
      <c r="F98" s="309" t="s">
        <v>99</v>
      </c>
      <c r="G98" s="143" t="s">
        <v>59</v>
      </c>
      <c r="H98" s="310" t="s">
        <v>99</v>
      </c>
      <c r="I98" s="335" t="s">
        <v>59</v>
      </c>
      <c r="J98" s="310" t="s">
        <v>99</v>
      </c>
      <c r="K98" s="336" t="s">
        <v>59</v>
      </c>
      <c r="L98" s="312" t="s">
        <v>99</v>
      </c>
    </row>
    <row r="99" spans="1:13" ht="15" customHeight="1">
      <c r="A99" s="147" t="s">
        <v>60</v>
      </c>
      <c r="B99" s="148">
        <v>103129</v>
      </c>
      <c r="C99" s="313">
        <v>31477</v>
      </c>
      <c r="D99" s="314">
        <f t="shared" ref="D99:D105" si="0">C99/B99*100</f>
        <v>30.521967632770608</v>
      </c>
      <c r="E99" s="313">
        <v>21754</v>
      </c>
      <c r="F99" s="314">
        <f t="shared" ref="F99:F117" si="1">E99/B99*100</f>
        <v>21.093969688448446</v>
      </c>
      <c r="G99" s="313">
        <v>22925</v>
      </c>
      <c r="H99" s="314">
        <f t="shared" ref="H99:H117" si="2">G99/B99*100</f>
        <v>22.229440797447854</v>
      </c>
      <c r="I99" s="313">
        <v>19957</v>
      </c>
      <c r="J99" s="314">
        <f t="shared" ref="J99:J105" si="3">I99/B99*100</f>
        <v>19.351491820923307</v>
      </c>
      <c r="K99" s="313">
        <v>7016</v>
      </c>
      <c r="L99" s="315">
        <f t="shared" ref="L99:L117" si="4">K99/B99*100</f>
        <v>6.8031300604097771</v>
      </c>
      <c r="M99" s="337"/>
    </row>
    <row r="100" spans="1:13" ht="15" customHeight="1">
      <c r="A100" s="153" t="s">
        <v>61</v>
      </c>
      <c r="B100" s="154">
        <v>105010</v>
      </c>
      <c r="C100" s="316">
        <v>32313</v>
      </c>
      <c r="D100" s="317">
        <f t="shared" si="0"/>
        <v>30.771355109037234</v>
      </c>
      <c r="E100" s="316">
        <v>24448</v>
      </c>
      <c r="F100" s="317">
        <f t="shared" si="1"/>
        <v>23.281592229311492</v>
      </c>
      <c r="G100" s="316">
        <v>25099</v>
      </c>
      <c r="H100" s="317">
        <f t="shared" si="2"/>
        <v>23.901533187315493</v>
      </c>
      <c r="I100" s="316">
        <v>17061</v>
      </c>
      <c r="J100" s="317">
        <f t="shared" si="3"/>
        <v>16.24702409294353</v>
      </c>
      <c r="K100" s="316">
        <v>6089</v>
      </c>
      <c r="L100" s="318">
        <f t="shared" si="4"/>
        <v>5.7984953813922484</v>
      </c>
      <c r="M100" s="337"/>
    </row>
    <row r="101" spans="1:13" ht="15" customHeight="1">
      <c r="A101" s="159" t="s">
        <v>62</v>
      </c>
      <c r="B101" s="160">
        <v>35692</v>
      </c>
      <c r="C101" s="319">
        <v>8049</v>
      </c>
      <c r="D101" s="320">
        <f t="shared" si="0"/>
        <v>22.551271993724082</v>
      </c>
      <c r="E101" s="319">
        <v>10361</v>
      </c>
      <c r="F101" s="320">
        <f t="shared" si="1"/>
        <v>29.028914042362437</v>
      </c>
      <c r="G101" s="319">
        <v>7339</v>
      </c>
      <c r="H101" s="320">
        <f t="shared" si="2"/>
        <v>20.56203070716127</v>
      </c>
      <c r="I101" s="319">
        <v>7450</v>
      </c>
      <c r="J101" s="320">
        <f t="shared" si="3"/>
        <v>20.873024767454893</v>
      </c>
      <c r="K101" s="319">
        <v>2493</v>
      </c>
      <c r="L101" s="321">
        <f t="shared" si="4"/>
        <v>6.9847584892973211</v>
      </c>
      <c r="M101" s="337"/>
    </row>
    <row r="102" spans="1:13" ht="15" customHeight="1">
      <c r="A102" s="153" t="s">
        <v>63</v>
      </c>
      <c r="B102" s="154">
        <v>19398</v>
      </c>
      <c r="C102" s="316">
        <v>3488</v>
      </c>
      <c r="D102" s="317">
        <f t="shared" si="0"/>
        <v>17.981235178884422</v>
      </c>
      <c r="E102" s="316">
        <v>6080</v>
      </c>
      <c r="F102" s="317">
        <f t="shared" si="1"/>
        <v>31.343437467780184</v>
      </c>
      <c r="G102" s="316">
        <v>3711</v>
      </c>
      <c r="H102" s="317">
        <f t="shared" si="2"/>
        <v>19.130838230745436</v>
      </c>
      <c r="I102" s="316">
        <v>4573</v>
      </c>
      <c r="J102" s="317">
        <f t="shared" si="3"/>
        <v>23.574595319105065</v>
      </c>
      <c r="K102" s="316">
        <v>1546</v>
      </c>
      <c r="L102" s="318">
        <f t="shared" si="4"/>
        <v>7.9698938034848954</v>
      </c>
      <c r="M102" s="337"/>
    </row>
    <row r="103" spans="1:13" ht="15" customHeight="1">
      <c r="A103" s="159" t="s">
        <v>64</v>
      </c>
      <c r="B103" s="160">
        <v>5853</v>
      </c>
      <c r="C103" s="319">
        <v>1462</v>
      </c>
      <c r="D103" s="320">
        <f t="shared" si="0"/>
        <v>24.978643430719288</v>
      </c>
      <c r="E103" s="319">
        <v>1604</v>
      </c>
      <c r="F103" s="320">
        <f t="shared" si="1"/>
        <v>27.404749701008029</v>
      </c>
      <c r="G103" s="319">
        <v>1265</v>
      </c>
      <c r="H103" s="320">
        <f t="shared" si="2"/>
        <v>21.612848112079273</v>
      </c>
      <c r="I103" s="319">
        <v>1140</v>
      </c>
      <c r="J103" s="320">
        <f t="shared" si="3"/>
        <v>19.477191184008198</v>
      </c>
      <c r="K103" s="319">
        <v>382</v>
      </c>
      <c r="L103" s="321">
        <f t="shared" si="4"/>
        <v>6.5265675721852041</v>
      </c>
      <c r="M103" s="337"/>
    </row>
    <row r="104" spans="1:13" ht="15" customHeight="1">
      <c r="A104" s="153" t="s">
        <v>65</v>
      </c>
      <c r="B104" s="154">
        <v>18456</v>
      </c>
      <c r="C104" s="316">
        <v>5021</v>
      </c>
      <c r="D104" s="317">
        <f t="shared" si="0"/>
        <v>27.205244906805376</v>
      </c>
      <c r="E104" s="316">
        <v>5359</v>
      </c>
      <c r="F104" s="317">
        <f t="shared" si="1"/>
        <v>29.036627654963155</v>
      </c>
      <c r="G104" s="316">
        <v>3936</v>
      </c>
      <c r="H104" s="317">
        <f t="shared" si="2"/>
        <v>21.326397919375815</v>
      </c>
      <c r="I104" s="316">
        <v>2995</v>
      </c>
      <c r="J104" s="317">
        <f t="shared" si="3"/>
        <v>16.227785002167316</v>
      </c>
      <c r="K104" s="316">
        <v>1145</v>
      </c>
      <c r="L104" s="318">
        <f t="shared" si="4"/>
        <v>6.20394451668834</v>
      </c>
      <c r="M104" s="337"/>
    </row>
    <row r="105" spans="1:13" ht="15" customHeight="1">
      <c r="A105" s="159" t="s">
        <v>66</v>
      </c>
      <c r="B105" s="160">
        <v>55939</v>
      </c>
      <c r="C105" s="319">
        <v>15545</v>
      </c>
      <c r="D105" s="320">
        <f t="shared" si="0"/>
        <v>27.789198948855002</v>
      </c>
      <c r="E105" s="319">
        <v>12765</v>
      </c>
      <c r="F105" s="320">
        <f t="shared" si="1"/>
        <v>22.819499812295536</v>
      </c>
      <c r="G105" s="319">
        <v>12733</v>
      </c>
      <c r="H105" s="320">
        <f t="shared" si="2"/>
        <v>22.762294642378304</v>
      </c>
      <c r="I105" s="319">
        <v>10748</v>
      </c>
      <c r="J105" s="320">
        <f t="shared" si="3"/>
        <v>19.213786445950053</v>
      </c>
      <c r="K105" s="319">
        <v>4148</v>
      </c>
      <c r="L105" s="321">
        <f t="shared" si="4"/>
        <v>7.4152201505211028</v>
      </c>
      <c r="M105" s="337"/>
    </row>
    <row r="106" spans="1:13" ht="15" customHeight="1">
      <c r="A106" s="153" t="s">
        <v>67</v>
      </c>
      <c r="B106" s="154">
        <v>11599</v>
      </c>
      <c r="C106" s="316" t="s">
        <v>104</v>
      </c>
      <c r="D106" s="322" t="s">
        <v>104</v>
      </c>
      <c r="E106" s="316">
        <v>3249</v>
      </c>
      <c r="F106" s="317">
        <f t="shared" si="1"/>
        <v>28.011035434089145</v>
      </c>
      <c r="G106" s="316">
        <v>2118</v>
      </c>
      <c r="H106" s="317">
        <f t="shared" si="2"/>
        <v>18.260194844383136</v>
      </c>
      <c r="I106" s="316" t="s">
        <v>104</v>
      </c>
      <c r="J106" s="317" t="s">
        <v>104</v>
      </c>
      <c r="K106" s="316">
        <v>1092</v>
      </c>
      <c r="L106" s="318">
        <f t="shared" si="4"/>
        <v>9.4146047073023542</v>
      </c>
      <c r="M106" s="337"/>
    </row>
    <row r="107" spans="1:13" ht="15" customHeight="1">
      <c r="A107" s="159" t="s">
        <v>68</v>
      </c>
      <c r="B107" s="160">
        <v>64329</v>
      </c>
      <c r="C107" s="319">
        <v>16984</v>
      </c>
      <c r="D107" s="320">
        <f t="shared" ref="D107:D113" si="5">C107/B107*100</f>
        <v>26.401778358127746</v>
      </c>
      <c r="E107" s="319">
        <v>15097</v>
      </c>
      <c r="F107" s="320">
        <f t="shared" si="1"/>
        <v>23.468420152652769</v>
      </c>
      <c r="G107" s="319">
        <v>14526</v>
      </c>
      <c r="H107" s="320">
        <f t="shared" si="2"/>
        <v>22.580795597630928</v>
      </c>
      <c r="I107" s="319">
        <v>13207</v>
      </c>
      <c r="J107" s="320">
        <f t="shared" ref="J107:J113" si="6">I107/B107*100</f>
        <v>20.530398420619004</v>
      </c>
      <c r="K107" s="319">
        <v>4515</v>
      </c>
      <c r="L107" s="321">
        <f t="shared" si="4"/>
        <v>7.0186074709695472</v>
      </c>
      <c r="M107" s="337"/>
    </row>
    <row r="108" spans="1:13" ht="15" customHeight="1">
      <c r="A108" s="153" t="s">
        <v>69</v>
      </c>
      <c r="B108" s="154">
        <v>135114</v>
      </c>
      <c r="C108" s="316">
        <v>39385</v>
      </c>
      <c r="D108" s="317">
        <f t="shared" si="5"/>
        <v>29.149458975383752</v>
      </c>
      <c r="E108" s="316">
        <v>30499</v>
      </c>
      <c r="F108" s="317">
        <f t="shared" si="1"/>
        <v>22.572790384416123</v>
      </c>
      <c r="G108" s="316">
        <v>30763</v>
      </c>
      <c r="H108" s="317">
        <f t="shared" si="2"/>
        <v>22.768180943499562</v>
      </c>
      <c r="I108" s="316">
        <v>24978</v>
      </c>
      <c r="J108" s="317">
        <f t="shared" si="6"/>
        <v>18.48661130600826</v>
      </c>
      <c r="K108" s="316">
        <v>9489</v>
      </c>
      <c r="L108" s="318">
        <f t="shared" si="4"/>
        <v>7.0229583906923052</v>
      </c>
      <c r="M108" s="337"/>
    </row>
    <row r="109" spans="1:13" ht="15" customHeight="1">
      <c r="A109" s="159" t="s">
        <v>70</v>
      </c>
      <c r="B109" s="160">
        <v>35121</v>
      </c>
      <c r="C109" s="319">
        <v>8585</v>
      </c>
      <c r="D109" s="320">
        <f t="shared" si="5"/>
        <v>24.4440648045329</v>
      </c>
      <c r="E109" s="319">
        <v>8157</v>
      </c>
      <c r="F109" s="320">
        <f t="shared" si="1"/>
        <v>23.22542068847698</v>
      </c>
      <c r="G109" s="319">
        <v>8821</v>
      </c>
      <c r="H109" s="320">
        <f t="shared" si="2"/>
        <v>25.116027447965607</v>
      </c>
      <c r="I109" s="319">
        <v>7069</v>
      </c>
      <c r="J109" s="320">
        <f t="shared" si="6"/>
        <v>20.127559010278752</v>
      </c>
      <c r="K109" s="319">
        <v>2489</v>
      </c>
      <c r="L109" s="321">
        <f t="shared" si="4"/>
        <v>7.0869280487457651</v>
      </c>
      <c r="M109" s="337"/>
    </row>
    <row r="110" spans="1:13" ht="15" customHeight="1">
      <c r="A110" s="153" t="s">
        <v>71</v>
      </c>
      <c r="B110" s="154">
        <v>7075</v>
      </c>
      <c r="C110" s="316">
        <v>2052</v>
      </c>
      <c r="D110" s="317">
        <f t="shared" si="5"/>
        <v>29.003533568904594</v>
      </c>
      <c r="E110" s="316">
        <v>1674</v>
      </c>
      <c r="F110" s="317">
        <f t="shared" si="1"/>
        <v>23.660777385159008</v>
      </c>
      <c r="G110" s="316">
        <v>1569</v>
      </c>
      <c r="H110" s="317">
        <f t="shared" si="2"/>
        <v>22.176678445229683</v>
      </c>
      <c r="I110" s="316">
        <v>1325</v>
      </c>
      <c r="J110" s="317">
        <f t="shared" si="6"/>
        <v>18.727915194346288</v>
      </c>
      <c r="K110" s="316">
        <v>455</v>
      </c>
      <c r="L110" s="318">
        <f t="shared" si="4"/>
        <v>6.4310954063604235</v>
      </c>
      <c r="M110" s="337"/>
    </row>
    <row r="111" spans="1:13" ht="15" customHeight="1">
      <c r="A111" s="159" t="s">
        <v>72</v>
      </c>
      <c r="B111" s="160">
        <v>30886</v>
      </c>
      <c r="C111" s="319">
        <v>5619</v>
      </c>
      <c r="D111" s="320">
        <f t="shared" si="5"/>
        <v>18.192708670595092</v>
      </c>
      <c r="E111" s="319">
        <v>9451</v>
      </c>
      <c r="F111" s="320">
        <f t="shared" si="1"/>
        <v>30.599624425305965</v>
      </c>
      <c r="G111" s="319">
        <v>6039</v>
      </c>
      <c r="H111" s="320">
        <f t="shared" si="2"/>
        <v>19.55254808003626</v>
      </c>
      <c r="I111" s="319">
        <v>7279</v>
      </c>
      <c r="J111" s="320">
        <f t="shared" si="6"/>
        <v>23.567312050767338</v>
      </c>
      <c r="K111" s="319">
        <v>2498</v>
      </c>
      <c r="L111" s="321">
        <f t="shared" si="4"/>
        <v>8.0878067732953447</v>
      </c>
      <c r="M111" s="337"/>
    </row>
    <row r="112" spans="1:13" ht="15" customHeight="1">
      <c r="A112" s="153" t="s">
        <v>73</v>
      </c>
      <c r="B112" s="154">
        <v>16279</v>
      </c>
      <c r="C112" s="316">
        <v>3399</v>
      </c>
      <c r="D112" s="317">
        <f t="shared" si="5"/>
        <v>20.879660912832485</v>
      </c>
      <c r="E112" s="316">
        <v>4459</v>
      </c>
      <c r="F112" s="317">
        <f t="shared" si="1"/>
        <v>27.391117390503101</v>
      </c>
      <c r="G112" s="316">
        <v>2432</v>
      </c>
      <c r="H112" s="317">
        <f t="shared" si="2"/>
        <v>14.939492597825419</v>
      </c>
      <c r="I112" s="316">
        <v>4393</v>
      </c>
      <c r="J112" s="317">
        <f t="shared" si="6"/>
        <v>26.985687081516062</v>
      </c>
      <c r="K112" s="316">
        <v>1596</v>
      </c>
      <c r="L112" s="318">
        <f t="shared" si="4"/>
        <v>9.8040420173229315</v>
      </c>
      <c r="M112" s="337"/>
    </row>
    <row r="113" spans="1:13" ht="15" customHeight="1">
      <c r="A113" s="159" t="s">
        <v>74</v>
      </c>
      <c r="B113" s="160">
        <v>23230</v>
      </c>
      <c r="C113" s="323">
        <v>5520</v>
      </c>
      <c r="D113" s="320">
        <f t="shared" si="5"/>
        <v>23.762376237623762</v>
      </c>
      <c r="E113" s="323">
        <v>5536</v>
      </c>
      <c r="F113" s="320">
        <f t="shared" si="1"/>
        <v>23.831252690486441</v>
      </c>
      <c r="G113" s="323">
        <v>5387</v>
      </c>
      <c r="H113" s="320">
        <f t="shared" si="2"/>
        <v>23.189840723202753</v>
      </c>
      <c r="I113" s="323">
        <v>5100</v>
      </c>
      <c r="J113" s="320">
        <f t="shared" si="6"/>
        <v>21.954369349978474</v>
      </c>
      <c r="K113" s="323">
        <v>1687</v>
      </c>
      <c r="L113" s="321">
        <f t="shared" si="4"/>
        <v>7.2621609987085662</v>
      </c>
      <c r="M113" s="337"/>
    </row>
    <row r="114" spans="1:13" ht="15" customHeight="1">
      <c r="A114" s="162" t="s">
        <v>75</v>
      </c>
      <c r="B114" s="154">
        <v>16001</v>
      </c>
      <c r="C114" s="316" t="s">
        <v>104</v>
      </c>
      <c r="D114" s="322" t="s">
        <v>104</v>
      </c>
      <c r="E114" s="316">
        <v>4907</v>
      </c>
      <c r="F114" s="317">
        <f t="shared" si="1"/>
        <v>30.66683332291732</v>
      </c>
      <c r="G114" s="316">
        <v>2435</v>
      </c>
      <c r="H114" s="317">
        <f t="shared" si="2"/>
        <v>15.217798887569527</v>
      </c>
      <c r="I114" s="316" t="s">
        <v>104</v>
      </c>
      <c r="J114" s="317" t="s">
        <v>104</v>
      </c>
      <c r="K114" s="316">
        <v>1476</v>
      </c>
      <c r="L114" s="318">
        <f t="shared" si="4"/>
        <v>9.2244234735329034</v>
      </c>
      <c r="M114" s="337"/>
    </row>
    <row r="115" spans="1:13" ht="15" customHeight="1">
      <c r="A115" s="324" t="s">
        <v>76</v>
      </c>
      <c r="B115" s="164">
        <v>553256</v>
      </c>
      <c r="C115" s="325">
        <v>158344</v>
      </c>
      <c r="D115" s="326">
        <f>C115/B115*100</f>
        <v>28.620385499660195</v>
      </c>
      <c r="E115" s="325">
        <v>126893</v>
      </c>
      <c r="F115" s="326">
        <f t="shared" si="1"/>
        <v>22.93567534739795</v>
      </c>
      <c r="G115" s="325">
        <v>127024</v>
      </c>
      <c r="H115" s="326">
        <f t="shared" si="2"/>
        <v>22.959353355408709</v>
      </c>
      <c r="I115" s="325">
        <v>103580</v>
      </c>
      <c r="J115" s="326">
        <f>I115/B115*100</f>
        <v>18.721893662246771</v>
      </c>
      <c r="K115" s="325">
        <v>37415</v>
      </c>
      <c r="L115" s="327">
        <f t="shared" si="4"/>
        <v>6.7626921352863771</v>
      </c>
      <c r="M115" s="337"/>
    </row>
    <row r="116" spans="1:13" ht="15" customHeight="1">
      <c r="A116" s="324" t="s">
        <v>77</v>
      </c>
      <c r="B116" s="170">
        <v>129855</v>
      </c>
      <c r="C116" s="328">
        <v>26049</v>
      </c>
      <c r="D116" s="329">
        <f>C116/B116*100</f>
        <v>20.060066997805244</v>
      </c>
      <c r="E116" s="328">
        <v>38507</v>
      </c>
      <c r="F116" s="329">
        <f t="shared" si="1"/>
        <v>29.653844672904395</v>
      </c>
      <c r="G116" s="328">
        <v>24074</v>
      </c>
      <c r="H116" s="329">
        <f t="shared" si="2"/>
        <v>18.539139809787841</v>
      </c>
      <c r="I116" s="328">
        <v>30524</v>
      </c>
      <c r="J116" s="329">
        <f>I116/B116*100</f>
        <v>23.506218474452272</v>
      </c>
      <c r="K116" s="328">
        <v>10701</v>
      </c>
      <c r="L116" s="330">
        <f t="shared" si="4"/>
        <v>8.240730045050249</v>
      </c>
      <c r="M116" s="337"/>
    </row>
    <row r="117" spans="1:13" ht="15" customHeight="1">
      <c r="A117" s="331" t="s">
        <v>78</v>
      </c>
      <c r="B117" s="176">
        <v>683111</v>
      </c>
      <c r="C117" s="332">
        <v>184393</v>
      </c>
      <c r="D117" s="333">
        <f>C117/B117*100</f>
        <v>26.993124104281733</v>
      </c>
      <c r="E117" s="332">
        <v>165400</v>
      </c>
      <c r="F117" s="333">
        <f t="shared" si="1"/>
        <v>24.212756052823039</v>
      </c>
      <c r="G117" s="332">
        <v>151098</v>
      </c>
      <c r="H117" s="333">
        <f t="shared" si="2"/>
        <v>22.119099238630323</v>
      </c>
      <c r="I117" s="332">
        <v>134104</v>
      </c>
      <c r="J117" s="333">
        <f>I117/B117*100</f>
        <v>19.631362984932171</v>
      </c>
      <c r="K117" s="332">
        <v>48116</v>
      </c>
      <c r="L117" s="334">
        <f t="shared" si="4"/>
        <v>7.0436576193327287</v>
      </c>
      <c r="M117" s="337"/>
    </row>
    <row r="118" spans="1:13" ht="15" customHeight="1">
      <c r="A118" s="959" t="s">
        <v>79</v>
      </c>
      <c r="B118" s="959"/>
      <c r="C118" s="959"/>
      <c r="D118" s="959"/>
      <c r="E118" s="959"/>
      <c r="F118" s="959"/>
      <c r="G118" s="959"/>
      <c r="H118" s="959"/>
      <c r="I118" s="959"/>
      <c r="J118" s="959"/>
      <c r="K118" s="959"/>
      <c r="L118" s="959"/>
    </row>
    <row r="119" spans="1:13" ht="15" customHeight="1">
      <c r="A119" s="995" t="s">
        <v>134</v>
      </c>
      <c r="B119" s="995"/>
      <c r="C119" s="995"/>
      <c r="D119" s="995"/>
      <c r="E119" s="995"/>
      <c r="F119" s="995"/>
      <c r="G119" s="995"/>
      <c r="H119" s="995"/>
      <c r="I119" s="995"/>
      <c r="J119" s="995"/>
      <c r="K119" s="995"/>
      <c r="L119" s="995"/>
    </row>
    <row r="120" spans="1:13" ht="15" customHeight="1">
      <c r="A120" s="960" t="s">
        <v>102</v>
      </c>
      <c r="B120" s="960"/>
      <c r="C120" s="960"/>
      <c r="D120" s="960"/>
      <c r="E120" s="960"/>
      <c r="F120" s="960"/>
      <c r="G120" s="960"/>
      <c r="H120" s="960"/>
      <c r="I120" s="960"/>
      <c r="J120" s="960"/>
      <c r="K120" s="960"/>
      <c r="L120" s="960"/>
    </row>
    <row r="121" spans="1:13" ht="24" customHeight="1">
      <c r="A121" s="960" t="s">
        <v>86</v>
      </c>
      <c r="B121" s="960"/>
      <c r="C121" s="960"/>
      <c r="D121" s="960"/>
      <c r="E121" s="960"/>
      <c r="F121" s="960"/>
      <c r="G121" s="960"/>
      <c r="H121" s="960"/>
      <c r="I121" s="960"/>
      <c r="J121" s="960"/>
      <c r="K121" s="960"/>
      <c r="L121" s="960"/>
    </row>
    <row r="123" spans="1:13" ht="23.25" customHeight="1">
      <c r="A123" s="956">
        <v>2021</v>
      </c>
      <c r="B123" s="956"/>
      <c r="C123" s="956"/>
      <c r="D123" s="956"/>
      <c r="E123" s="956"/>
      <c r="F123" s="956"/>
      <c r="G123" s="956"/>
      <c r="H123" s="956"/>
      <c r="I123" s="956"/>
      <c r="J123" s="956"/>
      <c r="K123" s="956"/>
      <c r="L123" s="956"/>
      <c r="M123" s="338"/>
    </row>
    <row r="124" spans="1:13" ht="15" customHeight="1">
      <c r="A124" s="128"/>
      <c r="B124" s="106"/>
      <c r="C124" s="301"/>
      <c r="D124" s="302"/>
      <c r="E124" s="303"/>
      <c r="F124" s="303"/>
      <c r="G124" s="303"/>
      <c r="H124" s="303"/>
      <c r="I124" s="303"/>
      <c r="J124" s="303"/>
      <c r="K124" s="303"/>
      <c r="L124" s="303"/>
      <c r="M124" s="303"/>
    </row>
    <row r="125" spans="1:13" ht="15" customHeight="1">
      <c r="A125" s="994" t="s">
        <v>138</v>
      </c>
      <c r="B125" s="994"/>
      <c r="C125" s="994"/>
      <c r="D125" s="994"/>
      <c r="E125" s="994"/>
      <c r="F125" s="994"/>
      <c r="G125" s="994"/>
      <c r="H125" s="994"/>
      <c r="I125" s="994"/>
      <c r="J125" s="994"/>
      <c r="K125" s="994"/>
      <c r="L125" s="994"/>
      <c r="M125" s="339"/>
    </row>
    <row r="126" spans="1:13" ht="15" customHeight="1">
      <c r="A126" s="958" t="s">
        <v>57</v>
      </c>
      <c r="B126" s="989" t="s">
        <v>58</v>
      </c>
      <c r="C126" s="990" t="s">
        <v>96</v>
      </c>
      <c r="D126" s="990"/>
      <c r="E126" s="990"/>
      <c r="F126" s="990"/>
      <c r="G126" s="990"/>
      <c r="H126" s="990"/>
      <c r="I126" s="990"/>
      <c r="J126" s="990"/>
      <c r="K126" s="990"/>
      <c r="L126" s="990"/>
      <c r="M126" s="338"/>
    </row>
    <row r="127" spans="1:13" ht="30" customHeight="1">
      <c r="A127" s="958"/>
      <c r="B127" s="989"/>
      <c r="C127" s="969" t="s">
        <v>114</v>
      </c>
      <c r="D127" s="969"/>
      <c r="E127" s="969" t="s">
        <v>126</v>
      </c>
      <c r="F127" s="969"/>
      <c r="G127" s="969" t="s">
        <v>127</v>
      </c>
      <c r="H127" s="969"/>
      <c r="I127" s="969" t="s">
        <v>132</v>
      </c>
      <c r="J127" s="969"/>
      <c r="K127" s="993" t="s">
        <v>133</v>
      </c>
      <c r="L127" s="993"/>
      <c r="M127" s="340"/>
    </row>
    <row r="128" spans="1:13" ht="15" customHeight="1">
      <c r="A128" s="958"/>
      <c r="B128" s="306" t="s">
        <v>59</v>
      </c>
      <c r="C128" s="145" t="s">
        <v>59</v>
      </c>
      <c r="D128" s="307" t="s">
        <v>99</v>
      </c>
      <c r="E128" s="308" t="s">
        <v>59</v>
      </c>
      <c r="F128" s="309" t="s">
        <v>99</v>
      </c>
      <c r="G128" s="143" t="s">
        <v>59</v>
      </c>
      <c r="H128" s="310" t="s">
        <v>99</v>
      </c>
      <c r="I128" s="143" t="s">
        <v>59</v>
      </c>
      <c r="J128" s="310" t="s">
        <v>99</v>
      </c>
      <c r="K128" s="311" t="s">
        <v>59</v>
      </c>
      <c r="L128" s="312" t="s">
        <v>99</v>
      </c>
      <c r="M128" s="341"/>
    </row>
    <row r="129" spans="1:13" ht="15" customHeight="1">
      <c r="A129" s="147" t="s">
        <v>60</v>
      </c>
      <c r="B129" s="148">
        <v>99803</v>
      </c>
      <c r="C129" s="313">
        <v>30721</v>
      </c>
      <c r="D129" s="314">
        <f>C129/B129*100</f>
        <v>30.781639830466016</v>
      </c>
      <c r="E129" s="313">
        <v>20957</v>
      </c>
      <c r="F129" s="314">
        <f>E129/B129*100</f>
        <v>20.998366782561646</v>
      </c>
      <c r="G129" s="313">
        <v>22142</v>
      </c>
      <c r="H129" s="314">
        <f>G129/B129*100</f>
        <v>22.185705840505797</v>
      </c>
      <c r="I129" s="313">
        <v>19350</v>
      </c>
      <c r="J129" s="314">
        <f>I129/B129*100</f>
        <v>19.388194743644981</v>
      </c>
      <c r="K129" s="313">
        <v>6633</v>
      </c>
      <c r="L129" s="315">
        <f>K129/B129*100</f>
        <v>6.6460928028215589</v>
      </c>
      <c r="M129" s="342"/>
    </row>
    <row r="130" spans="1:13" ht="15" customHeight="1">
      <c r="A130" s="153" t="s">
        <v>61</v>
      </c>
      <c r="B130" s="154">
        <v>100886</v>
      </c>
      <c r="C130" s="316">
        <v>31515</v>
      </c>
      <c r="D130" s="317">
        <f>C130/B130*100</f>
        <v>31.238229288503856</v>
      </c>
      <c r="E130" s="316">
        <v>23428</v>
      </c>
      <c r="F130" s="317">
        <f>E130/B130*100</f>
        <v>23.222250857403406</v>
      </c>
      <c r="G130" s="316">
        <v>23542</v>
      </c>
      <c r="H130" s="317">
        <f>G130/B130*100</f>
        <v>23.335249687766392</v>
      </c>
      <c r="I130" s="316">
        <v>16482</v>
      </c>
      <c r="J130" s="317">
        <f>I130/B130*100</f>
        <v>16.337251947742999</v>
      </c>
      <c r="K130" s="316">
        <v>5919</v>
      </c>
      <c r="L130" s="318">
        <f>K130/B130*100</f>
        <v>5.8670182185833513</v>
      </c>
      <c r="M130" s="342"/>
    </row>
    <row r="131" spans="1:13" ht="15" customHeight="1">
      <c r="A131" s="159" t="s">
        <v>62</v>
      </c>
      <c r="B131" s="160">
        <v>35076</v>
      </c>
      <c r="C131" s="319">
        <v>7864</v>
      </c>
      <c r="D131" s="320">
        <f>C131/B131*100</f>
        <v>22.419888242673053</v>
      </c>
      <c r="E131" s="319">
        <v>10319</v>
      </c>
      <c r="F131" s="320">
        <f>E131/B131*100</f>
        <v>29.418975937963282</v>
      </c>
      <c r="G131" s="319">
        <v>7044</v>
      </c>
      <c r="H131" s="320">
        <f>G131/B131*100</f>
        <v>20.082107423879574</v>
      </c>
      <c r="I131" s="319">
        <v>7571</v>
      </c>
      <c r="J131" s="320">
        <f>I131/B131*100</f>
        <v>21.58455924278709</v>
      </c>
      <c r="K131" s="319">
        <v>2278</v>
      </c>
      <c r="L131" s="321">
        <f>K131/B131*100</f>
        <v>6.4944691526970004</v>
      </c>
      <c r="M131" s="342"/>
    </row>
    <row r="132" spans="1:13" ht="15" customHeight="1">
      <c r="A132" s="153" t="s">
        <v>63</v>
      </c>
      <c r="B132" s="154">
        <v>19178</v>
      </c>
      <c r="C132" s="316">
        <v>3447</v>
      </c>
      <c r="D132" s="317">
        <f>C132/B132*100</f>
        <v>17.973719887370944</v>
      </c>
      <c r="E132" s="316">
        <v>5879</v>
      </c>
      <c r="F132" s="317">
        <f>E132/B132*100</f>
        <v>30.654917092501826</v>
      </c>
      <c r="G132" s="316">
        <v>3700</v>
      </c>
      <c r="H132" s="317">
        <f>G132/B132*100</f>
        <v>19.292939826884972</v>
      </c>
      <c r="I132" s="316">
        <v>4591</v>
      </c>
      <c r="J132" s="317">
        <f>I132/B132*100</f>
        <v>23.938888309521328</v>
      </c>
      <c r="K132" s="316">
        <v>1561</v>
      </c>
      <c r="L132" s="318">
        <f>K132/B132*100</f>
        <v>8.1395348837209305</v>
      </c>
      <c r="M132" s="342"/>
    </row>
    <row r="133" spans="1:13" ht="15" customHeight="1">
      <c r="A133" s="159" t="s">
        <v>64</v>
      </c>
      <c r="B133" s="160">
        <v>5843</v>
      </c>
      <c r="C133" s="319" t="s">
        <v>104</v>
      </c>
      <c r="D133" s="320" t="s">
        <v>104</v>
      </c>
      <c r="E133" s="319" t="s">
        <v>104</v>
      </c>
      <c r="F133" s="320" t="s">
        <v>104</v>
      </c>
      <c r="G133" s="319" t="s">
        <v>104</v>
      </c>
      <c r="H133" s="320" t="s">
        <v>104</v>
      </c>
      <c r="I133" s="319" t="s">
        <v>104</v>
      </c>
      <c r="J133" s="320" t="s">
        <v>104</v>
      </c>
      <c r="K133" s="319" t="s">
        <v>104</v>
      </c>
      <c r="L133" s="321" t="s">
        <v>104</v>
      </c>
      <c r="M133" s="342"/>
    </row>
    <row r="134" spans="1:13" ht="15" customHeight="1">
      <c r="A134" s="153" t="s">
        <v>65</v>
      </c>
      <c r="B134" s="154">
        <v>17982</v>
      </c>
      <c r="C134" s="316" t="s">
        <v>104</v>
      </c>
      <c r="D134" s="317" t="s">
        <v>104</v>
      </c>
      <c r="E134" s="316" t="s">
        <v>104</v>
      </c>
      <c r="F134" s="317" t="s">
        <v>104</v>
      </c>
      <c r="G134" s="316" t="s">
        <v>104</v>
      </c>
      <c r="H134" s="317" t="s">
        <v>104</v>
      </c>
      <c r="I134" s="316" t="s">
        <v>104</v>
      </c>
      <c r="J134" s="317" t="s">
        <v>104</v>
      </c>
      <c r="K134" s="316" t="s">
        <v>104</v>
      </c>
      <c r="L134" s="318" t="s">
        <v>104</v>
      </c>
      <c r="M134" s="342"/>
    </row>
    <row r="135" spans="1:13" ht="15" customHeight="1">
      <c r="A135" s="159" t="s">
        <v>66</v>
      </c>
      <c r="B135" s="160">
        <v>53738</v>
      </c>
      <c r="C135" s="319">
        <v>14692</v>
      </c>
      <c r="D135" s="320">
        <f>C135/B135*100</f>
        <v>27.340057315121513</v>
      </c>
      <c r="E135" s="319">
        <v>12308</v>
      </c>
      <c r="F135" s="320">
        <f>E135/B135*100</f>
        <v>22.903718039376233</v>
      </c>
      <c r="G135" s="319">
        <v>12038</v>
      </c>
      <c r="H135" s="320">
        <f>G135/B135*100</f>
        <v>22.401280285831255</v>
      </c>
      <c r="I135" s="319">
        <v>10702</v>
      </c>
      <c r="J135" s="320">
        <f>I135/B135*100</f>
        <v>19.915143846067959</v>
      </c>
      <c r="K135" s="319">
        <v>3998</v>
      </c>
      <c r="L135" s="321">
        <f>K135/B135*100</f>
        <v>7.4398005136030374</v>
      </c>
      <c r="M135" s="342"/>
    </row>
    <row r="136" spans="1:13" ht="15" customHeight="1">
      <c r="A136" s="153" t="s">
        <v>67</v>
      </c>
      <c r="B136" s="154">
        <v>11288</v>
      </c>
      <c r="C136" s="316" t="s">
        <v>104</v>
      </c>
      <c r="D136" s="317" t="s">
        <v>104</v>
      </c>
      <c r="E136" s="316" t="s">
        <v>104</v>
      </c>
      <c r="F136" s="317" t="s">
        <v>104</v>
      </c>
      <c r="G136" s="316" t="s">
        <v>104</v>
      </c>
      <c r="H136" s="317" t="s">
        <v>104</v>
      </c>
      <c r="I136" s="316"/>
      <c r="J136" s="317" t="s">
        <v>104</v>
      </c>
      <c r="K136" s="316" t="s">
        <v>104</v>
      </c>
      <c r="L136" s="318" t="s">
        <v>104</v>
      </c>
      <c r="M136" s="342"/>
    </row>
    <row r="137" spans="1:13" ht="15" customHeight="1">
      <c r="A137" s="159" t="s">
        <v>68</v>
      </c>
      <c r="B137" s="160">
        <v>61661</v>
      </c>
      <c r="C137" s="319">
        <v>16450</v>
      </c>
      <c r="D137" s="320">
        <f t="shared" ref="D137:D143" si="7">C137/B137*100</f>
        <v>26.678127179254307</v>
      </c>
      <c r="E137" s="319">
        <v>14074</v>
      </c>
      <c r="F137" s="320">
        <f t="shared" ref="F137:F143" si="8">E137/B137*100</f>
        <v>22.824800116767488</v>
      </c>
      <c r="G137" s="319">
        <v>13945</v>
      </c>
      <c r="H137" s="320">
        <f t="shared" ref="H137:H143" si="9">G137/B137*100</f>
        <v>22.615591703021359</v>
      </c>
      <c r="I137" s="319">
        <v>12917</v>
      </c>
      <c r="J137" s="320">
        <f t="shared" ref="J137:J143" si="10">I137/B137*100</f>
        <v>20.948411475649113</v>
      </c>
      <c r="K137" s="319">
        <v>4275</v>
      </c>
      <c r="L137" s="321">
        <f t="shared" ref="L137:L143" si="11">K137/B137*100</f>
        <v>6.9330695253077304</v>
      </c>
      <c r="M137" s="342"/>
    </row>
    <row r="138" spans="1:13" ht="15" customHeight="1">
      <c r="A138" s="153" t="s">
        <v>69</v>
      </c>
      <c r="B138" s="154">
        <v>130477</v>
      </c>
      <c r="C138" s="316">
        <v>37572</v>
      </c>
      <c r="D138" s="317">
        <f t="shared" si="7"/>
        <v>28.795879733592894</v>
      </c>
      <c r="E138" s="316">
        <v>29131</v>
      </c>
      <c r="F138" s="317">
        <f t="shared" si="8"/>
        <v>22.326540309786399</v>
      </c>
      <c r="G138" s="316">
        <v>29737</v>
      </c>
      <c r="H138" s="317">
        <f t="shared" si="9"/>
        <v>22.790989982908865</v>
      </c>
      <c r="I138" s="316">
        <v>24871</v>
      </c>
      <c r="J138" s="317">
        <f t="shared" si="10"/>
        <v>19.061597063083916</v>
      </c>
      <c r="K138" s="316">
        <v>9166</v>
      </c>
      <c r="L138" s="318">
        <f t="shared" si="11"/>
        <v>7.024992910627927</v>
      </c>
      <c r="M138" s="342"/>
    </row>
    <row r="139" spans="1:13" ht="15" customHeight="1">
      <c r="A139" s="159" t="s">
        <v>70</v>
      </c>
      <c r="B139" s="160">
        <v>33813</v>
      </c>
      <c r="C139" s="319">
        <v>8176</v>
      </c>
      <c r="D139" s="320">
        <f t="shared" si="7"/>
        <v>24.180049093543904</v>
      </c>
      <c r="E139" s="319">
        <v>7746</v>
      </c>
      <c r="F139" s="320">
        <f t="shared" si="8"/>
        <v>22.908348859905953</v>
      </c>
      <c r="G139" s="319">
        <v>8473</v>
      </c>
      <c r="H139" s="320">
        <f t="shared" si="9"/>
        <v>25.058409487475231</v>
      </c>
      <c r="I139" s="319">
        <v>6963</v>
      </c>
      <c r="J139" s="320">
        <f t="shared" si="10"/>
        <v>20.592671457723359</v>
      </c>
      <c r="K139" s="319">
        <v>2455</v>
      </c>
      <c r="L139" s="321">
        <f t="shared" si="11"/>
        <v>7.2605211013515509</v>
      </c>
      <c r="M139" s="342"/>
    </row>
    <row r="140" spans="1:13" ht="15" customHeight="1">
      <c r="A140" s="153" t="s">
        <v>71</v>
      </c>
      <c r="B140" s="154">
        <v>6927</v>
      </c>
      <c r="C140" s="316">
        <v>2109</v>
      </c>
      <c r="D140" s="317">
        <f t="shared" si="7"/>
        <v>30.446080554352534</v>
      </c>
      <c r="E140" s="316">
        <v>1520</v>
      </c>
      <c r="F140" s="317">
        <f t="shared" si="8"/>
        <v>21.943121120254077</v>
      </c>
      <c r="G140" s="316">
        <v>1572</v>
      </c>
      <c r="H140" s="317">
        <f t="shared" si="9"/>
        <v>22.693806842789087</v>
      </c>
      <c r="I140" s="316">
        <v>1277</v>
      </c>
      <c r="J140" s="317">
        <f t="shared" si="10"/>
        <v>18.435108993792408</v>
      </c>
      <c r="K140" s="316">
        <v>449</v>
      </c>
      <c r="L140" s="318">
        <f t="shared" si="11"/>
        <v>6.4818824888118947</v>
      </c>
      <c r="M140" s="342"/>
    </row>
    <row r="141" spans="1:13" ht="15" customHeight="1">
      <c r="A141" s="159" t="s">
        <v>72</v>
      </c>
      <c r="B141" s="160">
        <v>30774</v>
      </c>
      <c r="C141" s="319">
        <v>5701</v>
      </c>
      <c r="D141" s="320">
        <f t="shared" si="7"/>
        <v>18.525378566322221</v>
      </c>
      <c r="E141" s="319">
        <v>9211</v>
      </c>
      <c r="F141" s="320">
        <f t="shared" si="8"/>
        <v>29.931110677844934</v>
      </c>
      <c r="G141" s="319">
        <v>6073</v>
      </c>
      <c r="H141" s="320">
        <f t="shared" si="9"/>
        <v>19.734191200363941</v>
      </c>
      <c r="I141" s="319">
        <v>7347</v>
      </c>
      <c r="J141" s="320">
        <f t="shared" si="10"/>
        <v>23.874049522324039</v>
      </c>
      <c r="K141" s="319">
        <v>2442</v>
      </c>
      <c r="L141" s="321">
        <f t="shared" si="11"/>
        <v>7.9352700331448629</v>
      </c>
      <c r="M141" s="342"/>
    </row>
    <row r="142" spans="1:13" ht="15" customHeight="1">
      <c r="A142" s="153" t="s">
        <v>73</v>
      </c>
      <c r="B142" s="154">
        <v>16136</v>
      </c>
      <c r="C142" s="316">
        <v>3281</v>
      </c>
      <c r="D142" s="317">
        <f t="shared" si="7"/>
        <v>20.33341596430342</v>
      </c>
      <c r="E142" s="316">
        <v>4218</v>
      </c>
      <c r="F142" s="317">
        <f t="shared" si="8"/>
        <v>26.140307387208729</v>
      </c>
      <c r="G142" s="316">
        <v>2465</v>
      </c>
      <c r="H142" s="317">
        <f t="shared" si="9"/>
        <v>15.276400594942984</v>
      </c>
      <c r="I142" s="316">
        <v>4512</v>
      </c>
      <c r="J142" s="317">
        <f t="shared" si="10"/>
        <v>27.962320277640057</v>
      </c>
      <c r="K142" s="316">
        <v>1660</v>
      </c>
      <c r="L142" s="318">
        <f t="shared" si="11"/>
        <v>10.28755577590481</v>
      </c>
      <c r="M142" s="342"/>
    </row>
    <row r="143" spans="1:13" ht="15" customHeight="1">
      <c r="A143" s="159" t="s">
        <v>74</v>
      </c>
      <c r="B143" s="160">
        <v>22071</v>
      </c>
      <c r="C143" s="323">
        <v>5280</v>
      </c>
      <c r="D143" s="320">
        <f t="shared" si="7"/>
        <v>23.92279461737121</v>
      </c>
      <c r="E143" s="323">
        <v>5129</v>
      </c>
      <c r="F143" s="320">
        <f t="shared" si="8"/>
        <v>23.238638937972905</v>
      </c>
      <c r="G143" s="323">
        <v>5229</v>
      </c>
      <c r="H143" s="320">
        <f t="shared" si="9"/>
        <v>23.69172216936251</v>
      </c>
      <c r="I143" s="323">
        <v>4885</v>
      </c>
      <c r="J143" s="320">
        <f t="shared" si="10"/>
        <v>22.133115853382265</v>
      </c>
      <c r="K143" s="323">
        <v>1548</v>
      </c>
      <c r="L143" s="321">
        <f t="shared" si="11"/>
        <v>7.0137284219111056</v>
      </c>
      <c r="M143" s="343"/>
    </row>
    <row r="144" spans="1:13" ht="15" customHeight="1">
      <c r="A144" s="162" t="s">
        <v>75</v>
      </c>
      <c r="B144" s="154">
        <v>15895</v>
      </c>
      <c r="C144" s="316" t="s">
        <v>104</v>
      </c>
      <c r="D144" s="317" t="s">
        <v>104</v>
      </c>
      <c r="E144" s="316" t="s">
        <v>104</v>
      </c>
      <c r="F144" s="317" t="s">
        <v>104</v>
      </c>
      <c r="G144" s="316" t="s">
        <v>104</v>
      </c>
      <c r="H144" s="317" t="s">
        <v>104</v>
      </c>
      <c r="I144" s="316"/>
      <c r="J144" s="317" t="s">
        <v>104</v>
      </c>
      <c r="K144" s="316" t="s">
        <v>104</v>
      </c>
      <c r="L144" s="318" t="s">
        <v>104</v>
      </c>
      <c r="M144" s="342"/>
    </row>
    <row r="145" spans="1:21" ht="15" customHeight="1">
      <c r="A145" s="324" t="s">
        <v>76</v>
      </c>
      <c r="B145" s="164">
        <v>533201</v>
      </c>
      <c r="C145" s="325">
        <v>152910</v>
      </c>
      <c r="D145" s="326">
        <f>C145/B145*100</f>
        <v>28.677740664402357</v>
      </c>
      <c r="E145" s="325">
        <v>121124</v>
      </c>
      <c r="F145" s="326">
        <f>E145/B145*100</f>
        <v>22.716386503401157</v>
      </c>
      <c r="G145" s="325">
        <v>121584</v>
      </c>
      <c r="H145" s="326">
        <f>G145/B145*100</f>
        <v>22.802657909493792</v>
      </c>
      <c r="I145" s="325">
        <v>101599</v>
      </c>
      <c r="J145" s="326">
        <f>I145/B145*100</f>
        <v>19.054540407838694</v>
      </c>
      <c r="K145" s="325">
        <v>35984</v>
      </c>
      <c r="L145" s="327">
        <f>K145/B145*100</f>
        <v>6.7486745148640006</v>
      </c>
      <c r="M145" s="342"/>
    </row>
    <row r="146" spans="1:21" ht="15" customHeight="1">
      <c r="A146" s="324" t="s">
        <v>77</v>
      </c>
      <c r="B146" s="170">
        <v>128347</v>
      </c>
      <c r="C146" s="328">
        <v>25534</v>
      </c>
      <c r="D146" s="329">
        <f>C146/B146*100</f>
        <v>19.894504741053552</v>
      </c>
      <c r="E146" s="328">
        <v>37468</v>
      </c>
      <c r="F146" s="329">
        <f>E146/B146*100</f>
        <v>29.192735319095885</v>
      </c>
      <c r="G146" s="328">
        <v>23838</v>
      </c>
      <c r="H146" s="329">
        <f>G146/B146*100</f>
        <v>18.573087021901564</v>
      </c>
      <c r="I146" s="328">
        <v>31025</v>
      </c>
      <c r="J146" s="329">
        <f>I146/B146*100</f>
        <v>24.172750434369327</v>
      </c>
      <c r="K146" s="328">
        <v>10482</v>
      </c>
      <c r="L146" s="330">
        <f>K146/B146*100</f>
        <v>8.1669224835796701</v>
      </c>
      <c r="M146" s="342"/>
    </row>
    <row r="147" spans="1:21" ht="15" customHeight="1">
      <c r="A147" s="331" t="s">
        <v>78</v>
      </c>
      <c r="B147" s="176">
        <v>661548</v>
      </c>
      <c r="C147" s="332">
        <v>178444</v>
      </c>
      <c r="D147" s="333">
        <f>C147/B147*100</f>
        <v>26.973704100080418</v>
      </c>
      <c r="E147" s="332">
        <v>158592</v>
      </c>
      <c r="F147" s="333">
        <f>E147/B147*100</f>
        <v>23.972863647082299</v>
      </c>
      <c r="G147" s="332">
        <v>145422</v>
      </c>
      <c r="H147" s="333">
        <f>G147/B147*100</f>
        <v>21.982078397939379</v>
      </c>
      <c r="I147" s="332">
        <v>132624</v>
      </c>
      <c r="J147" s="333">
        <f>I147/B147*100</f>
        <v>20.047524896152659</v>
      </c>
      <c r="K147" s="332">
        <v>46466</v>
      </c>
      <c r="L147" s="334">
        <f>K147/B147*100</f>
        <v>7.0238289587452458</v>
      </c>
      <c r="M147" s="344"/>
    </row>
    <row r="148" spans="1:21" ht="15" customHeight="1">
      <c r="A148" s="959" t="s">
        <v>79</v>
      </c>
      <c r="B148" s="959"/>
      <c r="C148" s="959"/>
      <c r="D148" s="959"/>
      <c r="E148" s="959"/>
      <c r="F148" s="959"/>
      <c r="G148" s="959"/>
      <c r="H148" s="959"/>
      <c r="I148" s="959"/>
      <c r="J148" s="959"/>
      <c r="K148" s="959"/>
      <c r="L148" s="959"/>
      <c r="M148" s="345"/>
    </row>
    <row r="149" spans="1:21" ht="15" customHeight="1">
      <c r="A149" s="995" t="s">
        <v>134</v>
      </c>
      <c r="B149" s="995"/>
      <c r="C149" s="995"/>
      <c r="D149" s="995"/>
      <c r="E149" s="995"/>
      <c r="F149" s="995"/>
      <c r="G149" s="995"/>
      <c r="H149" s="995"/>
      <c r="I149" s="995"/>
      <c r="J149" s="995"/>
      <c r="K149" s="995"/>
      <c r="L149" s="995"/>
      <c r="M149" s="345"/>
    </row>
    <row r="150" spans="1:21" ht="15" customHeight="1">
      <c r="A150" s="960" t="s">
        <v>102</v>
      </c>
      <c r="B150" s="960"/>
      <c r="C150" s="960"/>
      <c r="D150" s="960"/>
      <c r="E150" s="960"/>
      <c r="F150" s="960"/>
      <c r="G150" s="960"/>
      <c r="H150" s="960"/>
      <c r="I150" s="960"/>
      <c r="J150" s="960"/>
      <c r="K150" s="960"/>
      <c r="L150" s="960"/>
      <c r="M150" s="345"/>
    </row>
    <row r="151" spans="1:21" ht="24" customHeight="1">
      <c r="A151" s="960" t="s">
        <v>88</v>
      </c>
      <c r="B151" s="960"/>
      <c r="C151" s="960"/>
      <c r="D151" s="960"/>
      <c r="E151" s="960"/>
      <c r="F151" s="960"/>
      <c r="G151" s="960"/>
      <c r="H151" s="960"/>
      <c r="I151" s="960"/>
      <c r="J151" s="960"/>
      <c r="K151" s="960"/>
      <c r="L151" s="960"/>
      <c r="M151" s="127"/>
    </row>
    <row r="152" spans="1:21" ht="15" customHeight="1">
      <c r="A152" s="346"/>
      <c r="B152" s="346"/>
      <c r="C152" s="346"/>
      <c r="D152" s="346"/>
      <c r="E152" s="346"/>
      <c r="F152" s="346"/>
      <c r="G152" s="346"/>
      <c r="H152" s="346"/>
      <c r="I152" s="346"/>
      <c r="J152" s="346"/>
      <c r="K152" s="346"/>
      <c r="L152" s="346"/>
      <c r="M152" s="127"/>
    </row>
    <row r="153" spans="1:21" ht="23.25" customHeight="1">
      <c r="A153" s="956">
        <v>2020</v>
      </c>
      <c r="B153" s="956"/>
      <c r="C153" s="956"/>
      <c r="D153" s="956"/>
      <c r="E153" s="956"/>
      <c r="F153" s="956"/>
      <c r="G153" s="956"/>
      <c r="H153" s="956"/>
      <c r="I153" s="956"/>
      <c r="J153" s="956"/>
      <c r="K153" s="956"/>
      <c r="L153" s="956"/>
      <c r="M153" s="127"/>
    </row>
    <row r="154" spans="1:21" ht="15" customHeight="1">
      <c r="A154" s="346"/>
      <c r="B154" s="346"/>
      <c r="C154" s="346"/>
      <c r="D154" s="346"/>
      <c r="E154" s="346"/>
      <c r="F154" s="346"/>
      <c r="G154" s="346"/>
      <c r="H154" s="346"/>
      <c r="I154" s="346"/>
      <c r="J154" s="346"/>
      <c r="K154" s="346"/>
      <c r="L154" s="346"/>
      <c r="M154" s="127"/>
    </row>
    <row r="155" spans="1:21" ht="15" customHeight="1">
      <c r="A155" s="994" t="s">
        <v>139</v>
      </c>
      <c r="B155" s="994"/>
      <c r="C155" s="994"/>
      <c r="D155" s="994"/>
      <c r="E155" s="994"/>
      <c r="F155" s="994"/>
      <c r="G155" s="994"/>
      <c r="H155" s="994"/>
      <c r="I155" s="994"/>
      <c r="J155" s="994"/>
      <c r="K155" s="994"/>
      <c r="L155" s="994"/>
      <c r="M155" s="127"/>
    </row>
    <row r="156" spans="1:21" ht="15" customHeight="1">
      <c r="A156" s="958" t="s">
        <v>57</v>
      </c>
      <c r="B156" s="989" t="s">
        <v>58</v>
      </c>
      <c r="C156" s="990" t="s">
        <v>96</v>
      </c>
      <c r="D156" s="990"/>
      <c r="E156" s="990"/>
      <c r="F156" s="990"/>
      <c r="G156" s="990"/>
      <c r="H156" s="990"/>
      <c r="I156" s="990"/>
      <c r="J156" s="990"/>
      <c r="K156" s="990"/>
      <c r="L156" s="990"/>
      <c r="M156" s="127"/>
    </row>
    <row r="157" spans="1:21" ht="25.5" customHeight="1">
      <c r="A157" s="958"/>
      <c r="B157" s="989"/>
      <c r="C157" s="969" t="s">
        <v>114</v>
      </c>
      <c r="D157" s="969"/>
      <c r="E157" s="969" t="s">
        <v>126</v>
      </c>
      <c r="F157" s="969"/>
      <c r="G157" s="969" t="s">
        <v>127</v>
      </c>
      <c r="H157" s="969"/>
      <c r="I157" s="969" t="s">
        <v>132</v>
      </c>
      <c r="J157" s="969"/>
      <c r="K157" s="993" t="s">
        <v>133</v>
      </c>
      <c r="L157" s="993"/>
      <c r="M157" s="127"/>
    </row>
    <row r="158" spans="1:21" ht="15" customHeight="1">
      <c r="A158" s="958"/>
      <c r="B158" s="306" t="s">
        <v>59</v>
      </c>
      <c r="C158" s="145" t="s">
        <v>59</v>
      </c>
      <c r="D158" s="307" t="s">
        <v>99</v>
      </c>
      <c r="E158" s="308" t="s">
        <v>59</v>
      </c>
      <c r="F158" s="309" t="s">
        <v>99</v>
      </c>
      <c r="G158" s="143" t="s">
        <v>59</v>
      </c>
      <c r="H158" s="310" t="s">
        <v>99</v>
      </c>
      <c r="I158" s="143" t="s">
        <v>59</v>
      </c>
      <c r="J158" s="310" t="s">
        <v>99</v>
      </c>
      <c r="K158" s="311" t="s">
        <v>59</v>
      </c>
      <c r="L158" s="312" t="s">
        <v>99</v>
      </c>
      <c r="M158" s="127"/>
    </row>
    <row r="159" spans="1:21" ht="15" customHeight="1">
      <c r="A159" s="147" t="s">
        <v>60</v>
      </c>
      <c r="B159" s="148">
        <v>96434</v>
      </c>
      <c r="C159" s="313">
        <v>29147</v>
      </c>
      <c r="D159" s="314">
        <v>30.224816973266702</v>
      </c>
      <c r="E159" s="313">
        <v>20525</v>
      </c>
      <c r="F159" s="314">
        <v>21.283986975548</v>
      </c>
      <c r="G159" s="313">
        <v>21237</v>
      </c>
      <c r="H159" s="314">
        <v>22.022315780741199</v>
      </c>
      <c r="I159" s="313">
        <v>18967</v>
      </c>
      <c r="J159" s="314">
        <v>19.6683742248585</v>
      </c>
      <c r="K159" s="313">
        <v>6558</v>
      </c>
      <c r="L159" s="315">
        <v>6.8005060455855801</v>
      </c>
      <c r="M159" s="127"/>
      <c r="N159" s="337"/>
      <c r="O159" s="337"/>
      <c r="P159" s="337"/>
      <c r="Q159" s="337"/>
      <c r="R159" s="337"/>
      <c r="S159" s="337"/>
      <c r="T159" s="337"/>
      <c r="U159" s="337"/>
    </row>
    <row r="160" spans="1:21" ht="15" customHeight="1">
      <c r="A160" s="153" t="s">
        <v>61</v>
      </c>
      <c r="B160" s="154">
        <v>97317</v>
      </c>
      <c r="C160" s="316">
        <v>30374</v>
      </c>
      <c r="D160" s="317">
        <v>31.2114019133348</v>
      </c>
      <c r="E160" s="316">
        <v>22515</v>
      </c>
      <c r="F160" s="317">
        <v>23.1357316810013</v>
      </c>
      <c r="G160" s="316">
        <v>22457</v>
      </c>
      <c r="H160" s="317">
        <v>23.076132638696201</v>
      </c>
      <c r="I160" s="316">
        <v>16104</v>
      </c>
      <c r="J160" s="317">
        <v>16.547982366904002</v>
      </c>
      <c r="K160" s="316">
        <v>5867</v>
      </c>
      <c r="L160" s="318">
        <v>6.0287514000637099</v>
      </c>
      <c r="M160" s="127"/>
      <c r="N160" s="337"/>
      <c r="O160" s="337"/>
      <c r="P160" s="337"/>
      <c r="Q160" s="337"/>
      <c r="R160" s="337"/>
      <c r="S160" s="337"/>
      <c r="T160" s="337"/>
      <c r="U160" s="337"/>
    </row>
    <row r="161" spans="1:21" ht="15" customHeight="1">
      <c r="A161" s="159" t="s">
        <v>62</v>
      </c>
      <c r="B161" s="160">
        <v>34098</v>
      </c>
      <c r="C161" s="347">
        <v>7429</v>
      </c>
      <c r="D161" s="320">
        <v>21.787201595401498</v>
      </c>
      <c r="E161" s="319">
        <v>9975</v>
      </c>
      <c r="F161" s="320">
        <v>29.2539151856414</v>
      </c>
      <c r="G161" s="319">
        <v>6886</v>
      </c>
      <c r="H161" s="320">
        <v>20.1947328289049</v>
      </c>
      <c r="I161" s="319">
        <v>7516</v>
      </c>
      <c r="J161" s="320">
        <v>22.0423485248402</v>
      </c>
      <c r="K161" s="319">
        <v>2292</v>
      </c>
      <c r="L161" s="321">
        <v>6.7218018652120399</v>
      </c>
      <c r="M161" s="127"/>
      <c r="N161" s="337"/>
      <c r="O161" s="337"/>
      <c r="P161" s="337"/>
      <c r="Q161" s="337"/>
      <c r="R161" s="337"/>
      <c r="S161" s="337"/>
      <c r="T161" s="337"/>
      <c r="U161" s="337"/>
    </row>
    <row r="162" spans="1:21" ht="15" customHeight="1">
      <c r="A162" s="153" t="s">
        <v>63</v>
      </c>
      <c r="B162" s="154">
        <v>18500</v>
      </c>
      <c r="C162" s="316">
        <v>3298</v>
      </c>
      <c r="D162" s="317">
        <v>17.827027027027</v>
      </c>
      <c r="E162" s="316">
        <v>5403</v>
      </c>
      <c r="F162" s="317">
        <v>29.205405405405401</v>
      </c>
      <c r="G162" s="316">
        <v>3639</v>
      </c>
      <c r="H162" s="317">
        <v>19.670270270270301</v>
      </c>
      <c r="I162" s="316">
        <v>4594</v>
      </c>
      <c r="J162" s="317">
        <v>24.832432432432402</v>
      </c>
      <c r="K162" s="316">
        <v>1566</v>
      </c>
      <c r="L162" s="318">
        <v>8.4648648648648699</v>
      </c>
      <c r="M162" s="127"/>
      <c r="N162" s="337"/>
      <c r="O162" s="337"/>
      <c r="P162" s="337"/>
      <c r="Q162" s="337"/>
      <c r="R162" s="337"/>
      <c r="S162" s="337"/>
      <c r="T162" s="337"/>
      <c r="U162" s="337"/>
    </row>
    <row r="163" spans="1:21" ht="15" customHeight="1">
      <c r="A163" s="159" t="s">
        <v>64</v>
      </c>
      <c r="B163" s="160">
        <v>5714</v>
      </c>
      <c r="C163" s="347">
        <v>1399</v>
      </c>
      <c r="D163" s="320">
        <v>24.483724186209301</v>
      </c>
      <c r="E163" s="319">
        <v>1522</v>
      </c>
      <c r="F163" s="320">
        <v>26.636331816590801</v>
      </c>
      <c r="G163" s="319">
        <v>1220</v>
      </c>
      <c r="H163" s="320">
        <v>21.3510675533777</v>
      </c>
      <c r="I163" s="319">
        <v>1132</v>
      </c>
      <c r="J163" s="320">
        <v>19.810990549527499</v>
      </c>
      <c r="K163" s="319">
        <v>441</v>
      </c>
      <c r="L163" s="321">
        <v>7.7178858942947199</v>
      </c>
      <c r="M163" s="127"/>
      <c r="N163" s="337"/>
      <c r="O163" s="337"/>
      <c r="P163" s="337"/>
      <c r="Q163" s="337"/>
      <c r="R163" s="337"/>
      <c r="S163" s="337"/>
      <c r="T163" s="337"/>
      <c r="U163" s="337"/>
    </row>
    <row r="164" spans="1:21" ht="15" customHeight="1">
      <c r="A164" s="153" t="s">
        <v>65</v>
      </c>
      <c r="B164" s="154">
        <v>17629</v>
      </c>
      <c r="C164" s="316">
        <v>4967</v>
      </c>
      <c r="D164" s="317">
        <v>28.175165919791301</v>
      </c>
      <c r="E164" s="316">
        <v>5083</v>
      </c>
      <c r="F164" s="317">
        <v>28.8331726133076</v>
      </c>
      <c r="G164" s="316">
        <v>3538</v>
      </c>
      <c r="H164" s="317">
        <v>20.0692041522491</v>
      </c>
      <c r="I164" s="316">
        <v>2954</v>
      </c>
      <c r="J164" s="317">
        <v>16.756480798683999</v>
      </c>
      <c r="K164" s="316">
        <v>1087</v>
      </c>
      <c r="L164" s="318">
        <v>6.1659765159680102</v>
      </c>
      <c r="M164" s="127"/>
      <c r="N164" s="337"/>
      <c r="O164" s="337"/>
      <c r="P164" s="337"/>
      <c r="Q164" s="337"/>
      <c r="R164" s="337"/>
      <c r="S164" s="337"/>
      <c r="T164" s="337"/>
      <c r="U164" s="337"/>
    </row>
    <row r="165" spans="1:21" ht="15" customHeight="1">
      <c r="A165" s="159" t="s">
        <v>66</v>
      </c>
      <c r="B165" s="160">
        <v>51302</v>
      </c>
      <c r="C165" s="347">
        <v>13541</v>
      </c>
      <c r="D165" s="320">
        <v>26.394682468519701</v>
      </c>
      <c r="E165" s="319">
        <v>11809</v>
      </c>
      <c r="F165" s="320">
        <v>23.0185957662469</v>
      </c>
      <c r="G165" s="319">
        <v>11359</v>
      </c>
      <c r="H165" s="320">
        <v>22.141436981014401</v>
      </c>
      <c r="I165" s="319">
        <v>10621</v>
      </c>
      <c r="J165" s="320">
        <v>20.702896573233001</v>
      </c>
      <c r="K165" s="319">
        <v>3972</v>
      </c>
      <c r="L165" s="321">
        <v>7.7423882109859301</v>
      </c>
      <c r="M165" s="127"/>
      <c r="N165" s="337"/>
      <c r="O165" s="337"/>
      <c r="P165" s="337"/>
      <c r="Q165" s="337"/>
      <c r="R165" s="337"/>
      <c r="S165" s="337"/>
      <c r="T165" s="337"/>
      <c r="U165" s="337"/>
    </row>
    <row r="166" spans="1:21" ht="15" customHeight="1">
      <c r="A166" s="153" t="s">
        <v>67</v>
      </c>
      <c r="B166" s="154">
        <v>11206</v>
      </c>
      <c r="C166" s="316">
        <v>2116</v>
      </c>
      <c r="D166" s="317">
        <v>18.882741388541898</v>
      </c>
      <c r="E166" s="316">
        <v>2955</v>
      </c>
      <c r="F166" s="317">
        <v>26.3698018918437</v>
      </c>
      <c r="G166" s="316">
        <v>2084</v>
      </c>
      <c r="H166" s="317">
        <v>18.597180082098902</v>
      </c>
      <c r="I166" s="316">
        <v>2899</v>
      </c>
      <c r="J166" s="317">
        <v>25.8700696055684</v>
      </c>
      <c r="K166" s="316">
        <v>1152</v>
      </c>
      <c r="L166" s="318">
        <v>10.280207031947199</v>
      </c>
      <c r="M166" s="127"/>
      <c r="N166" s="337"/>
      <c r="O166" s="337"/>
      <c r="P166" s="337"/>
      <c r="Q166" s="337"/>
      <c r="R166" s="337"/>
      <c r="S166" s="337"/>
      <c r="T166" s="337"/>
      <c r="U166" s="337"/>
    </row>
    <row r="167" spans="1:21" ht="15" customHeight="1">
      <c r="A167" s="159" t="s">
        <v>68</v>
      </c>
      <c r="B167" s="160">
        <v>58547</v>
      </c>
      <c r="C167" s="347">
        <v>15499</v>
      </c>
      <c r="D167" s="320">
        <v>26.4727483901823</v>
      </c>
      <c r="E167" s="319">
        <v>13228</v>
      </c>
      <c r="F167" s="320">
        <v>22.593813517345001</v>
      </c>
      <c r="G167" s="319">
        <v>13098</v>
      </c>
      <c r="H167" s="320">
        <v>22.371769689309399</v>
      </c>
      <c r="I167" s="319">
        <v>12542</v>
      </c>
      <c r="J167" s="320">
        <v>21.422105317095699</v>
      </c>
      <c r="K167" s="319">
        <v>4180</v>
      </c>
      <c r="L167" s="321">
        <v>7.1395630860676</v>
      </c>
      <c r="M167" s="127"/>
      <c r="N167" s="337"/>
      <c r="O167" s="337"/>
      <c r="P167" s="337"/>
      <c r="Q167" s="337"/>
      <c r="R167" s="337"/>
      <c r="S167" s="337"/>
      <c r="T167" s="337"/>
      <c r="U167" s="337"/>
    </row>
    <row r="168" spans="1:21" ht="15" customHeight="1">
      <c r="A168" s="153" t="s">
        <v>69</v>
      </c>
      <c r="B168" s="154">
        <v>124265</v>
      </c>
      <c r="C168" s="316">
        <v>33815</v>
      </c>
      <c r="D168" s="317">
        <v>27.212006598800901</v>
      </c>
      <c r="E168" s="316">
        <v>27498</v>
      </c>
      <c r="F168" s="317">
        <v>22.1285156721523</v>
      </c>
      <c r="G168" s="316">
        <v>28356</v>
      </c>
      <c r="H168" s="317">
        <v>22.818975576389199</v>
      </c>
      <c r="I168" s="316">
        <v>25225</v>
      </c>
      <c r="J168" s="317">
        <v>20.299360238200599</v>
      </c>
      <c r="K168" s="316">
        <v>9371</v>
      </c>
      <c r="L168" s="318">
        <v>7.5411419144570102</v>
      </c>
      <c r="M168" s="127"/>
      <c r="N168" s="337"/>
      <c r="O168" s="337"/>
      <c r="P168" s="337"/>
      <c r="Q168" s="337"/>
      <c r="R168" s="337"/>
      <c r="S168" s="337"/>
      <c r="T168" s="337"/>
      <c r="U168" s="337"/>
    </row>
    <row r="169" spans="1:21" ht="15" customHeight="1">
      <c r="A169" s="159" t="s">
        <v>70</v>
      </c>
      <c r="B169" s="160">
        <v>32960</v>
      </c>
      <c r="C169" s="347">
        <v>7873</v>
      </c>
      <c r="D169" s="320">
        <v>23.886529126213599</v>
      </c>
      <c r="E169" s="319">
        <v>7603</v>
      </c>
      <c r="F169" s="320">
        <v>23.067354368932001</v>
      </c>
      <c r="G169" s="319">
        <v>8079</v>
      </c>
      <c r="H169" s="320">
        <v>24.511529126213599</v>
      </c>
      <c r="I169" s="319">
        <v>6967</v>
      </c>
      <c r="J169" s="320">
        <v>21.137742718446599</v>
      </c>
      <c r="K169" s="319">
        <v>2438</v>
      </c>
      <c r="L169" s="321">
        <v>7.39684466019418</v>
      </c>
      <c r="M169" s="127"/>
      <c r="N169" s="337"/>
      <c r="O169" s="337"/>
      <c r="P169" s="337"/>
      <c r="Q169" s="337"/>
      <c r="R169" s="337"/>
      <c r="S169" s="337"/>
      <c r="T169" s="337"/>
      <c r="U169" s="337"/>
    </row>
    <row r="170" spans="1:21" ht="15" customHeight="1">
      <c r="A170" s="153" t="s">
        <v>71</v>
      </c>
      <c r="B170" s="154">
        <v>6708</v>
      </c>
      <c r="C170" s="316">
        <v>1929</v>
      </c>
      <c r="D170" s="317">
        <v>28.756708407871201</v>
      </c>
      <c r="E170" s="316">
        <v>1443</v>
      </c>
      <c r="F170" s="317">
        <v>21.511627906976699</v>
      </c>
      <c r="G170" s="316">
        <v>1579</v>
      </c>
      <c r="H170" s="317">
        <v>23.5390578413834</v>
      </c>
      <c r="I170" s="316">
        <v>1265</v>
      </c>
      <c r="J170" s="317">
        <v>18.858079904591499</v>
      </c>
      <c r="K170" s="316">
        <v>492</v>
      </c>
      <c r="L170" s="318">
        <v>7.3345259391770998</v>
      </c>
      <c r="M170" s="127"/>
      <c r="N170" s="337"/>
      <c r="O170" s="337"/>
      <c r="P170" s="337"/>
      <c r="Q170" s="337"/>
      <c r="R170" s="337"/>
      <c r="S170" s="337"/>
      <c r="T170" s="337"/>
      <c r="U170" s="337"/>
    </row>
    <row r="171" spans="1:21" ht="15" customHeight="1">
      <c r="A171" s="159" t="s">
        <v>72</v>
      </c>
      <c r="B171" s="160">
        <v>30191</v>
      </c>
      <c r="C171" s="347">
        <v>5781</v>
      </c>
      <c r="D171" s="320">
        <v>19.148090490543499</v>
      </c>
      <c r="E171" s="319">
        <v>8597</v>
      </c>
      <c r="F171" s="320">
        <v>28.475373455665601</v>
      </c>
      <c r="G171" s="319">
        <v>5995</v>
      </c>
      <c r="H171" s="320">
        <v>19.8569109999669</v>
      </c>
      <c r="I171" s="319">
        <v>7264</v>
      </c>
      <c r="J171" s="320">
        <v>24.060150375939902</v>
      </c>
      <c r="K171" s="319">
        <v>2554</v>
      </c>
      <c r="L171" s="321">
        <v>8.4594746778841401</v>
      </c>
      <c r="M171" s="127"/>
      <c r="N171" s="337"/>
      <c r="O171" s="337"/>
      <c r="P171" s="337"/>
      <c r="Q171" s="337"/>
      <c r="R171" s="337"/>
      <c r="S171" s="337"/>
      <c r="T171" s="337"/>
      <c r="U171" s="337"/>
    </row>
    <row r="172" spans="1:21" ht="15" customHeight="1">
      <c r="A172" s="153" t="s">
        <v>73</v>
      </c>
      <c r="B172" s="154">
        <v>16111</v>
      </c>
      <c r="C172" s="316">
        <v>3288</v>
      </c>
      <c r="D172" s="317">
        <v>20.408416609769699</v>
      </c>
      <c r="E172" s="316">
        <v>3835</v>
      </c>
      <c r="F172" s="317">
        <v>23.803612438706502</v>
      </c>
      <c r="G172" s="316">
        <v>2642</v>
      </c>
      <c r="H172" s="317">
        <v>16.398733784370901</v>
      </c>
      <c r="I172" s="316">
        <v>4595</v>
      </c>
      <c r="J172" s="317">
        <v>28.520886350940401</v>
      </c>
      <c r="K172" s="316">
        <v>1751</v>
      </c>
      <c r="L172" s="318">
        <v>10.8683508162125</v>
      </c>
      <c r="M172" s="127"/>
      <c r="N172" s="337"/>
      <c r="O172" s="337"/>
      <c r="P172" s="337"/>
      <c r="Q172" s="337"/>
      <c r="R172" s="337"/>
      <c r="S172" s="337"/>
      <c r="T172" s="337"/>
      <c r="U172" s="337"/>
    </row>
    <row r="173" spans="1:21" ht="15" customHeight="1">
      <c r="A173" s="159" t="s">
        <v>74</v>
      </c>
      <c r="B173" s="160">
        <v>21039</v>
      </c>
      <c r="C173" s="347">
        <v>4924</v>
      </c>
      <c r="D173" s="320">
        <v>23.4041541898379</v>
      </c>
      <c r="E173" s="319">
        <v>4739</v>
      </c>
      <c r="F173" s="320">
        <v>22.524834830552798</v>
      </c>
      <c r="G173" s="319">
        <v>5099</v>
      </c>
      <c r="H173" s="320">
        <v>24.235942772945499</v>
      </c>
      <c r="I173" s="319">
        <v>4807</v>
      </c>
      <c r="J173" s="320">
        <v>22.848044108560298</v>
      </c>
      <c r="K173" s="319">
        <v>1470</v>
      </c>
      <c r="L173" s="321">
        <v>6.9870240981035199</v>
      </c>
      <c r="M173" s="127"/>
      <c r="N173" s="337"/>
      <c r="O173" s="337"/>
      <c r="P173" s="337"/>
      <c r="Q173" s="337"/>
      <c r="R173" s="337"/>
      <c r="S173" s="337"/>
      <c r="T173" s="337"/>
      <c r="U173" s="337"/>
    </row>
    <row r="174" spans="1:21" ht="15" customHeight="1" thickBot="1">
      <c r="A174" s="162" t="s">
        <v>75</v>
      </c>
      <c r="B174" s="154">
        <v>15609</v>
      </c>
      <c r="C174" s="316">
        <v>3081</v>
      </c>
      <c r="D174" s="317">
        <v>19.7386123390352</v>
      </c>
      <c r="E174" s="316">
        <v>4313</v>
      </c>
      <c r="F174" s="317">
        <v>27.6314946505221</v>
      </c>
      <c r="G174" s="316">
        <v>2509</v>
      </c>
      <c r="H174" s="317">
        <v>16.074059837273399</v>
      </c>
      <c r="I174" s="316">
        <v>4217</v>
      </c>
      <c r="J174" s="317">
        <v>27.016464860016701</v>
      </c>
      <c r="K174" s="316">
        <v>1489</v>
      </c>
      <c r="L174" s="318">
        <v>9.5393683131526696</v>
      </c>
      <c r="M174" s="127"/>
      <c r="N174" s="337"/>
      <c r="O174" s="337"/>
      <c r="P174" s="337"/>
      <c r="Q174" s="337"/>
      <c r="R174" s="337"/>
      <c r="S174" s="337"/>
      <c r="T174" s="337"/>
      <c r="U174" s="337"/>
    </row>
    <row r="175" spans="1:21" ht="15" customHeight="1">
      <c r="A175" s="324" t="s">
        <v>76</v>
      </c>
      <c r="B175" s="164">
        <v>511915</v>
      </c>
      <c r="C175" s="325">
        <v>143468</v>
      </c>
      <c r="D175" s="326">
        <v>14.4173182075945</v>
      </c>
      <c r="E175" s="325">
        <v>115965</v>
      </c>
      <c r="F175" s="326">
        <v>22.653174843479899</v>
      </c>
      <c r="G175" s="325">
        <v>116022</v>
      </c>
      <c r="H175" s="326">
        <v>22.6643095045076</v>
      </c>
      <c r="I175" s="325">
        <v>100584</v>
      </c>
      <c r="J175" s="326">
        <v>19.648574470371098</v>
      </c>
      <c r="K175" s="325">
        <v>35876</v>
      </c>
      <c r="L175" s="327">
        <v>7.0081947198265304</v>
      </c>
      <c r="M175" s="127"/>
      <c r="N175" s="337"/>
      <c r="O175" s="337"/>
      <c r="P175" s="337"/>
      <c r="Q175" s="337"/>
      <c r="R175" s="337"/>
      <c r="S175" s="337"/>
      <c r="T175" s="337"/>
      <c r="U175" s="337"/>
    </row>
    <row r="176" spans="1:21" ht="15" customHeight="1">
      <c r="A176" s="324" t="s">
        <v>77</v>
      </c>
      <c r="B176" s="170">
        <v>125715</v>
      </c>
      <c r="C176" s="328">
        <v>24993</v>
      </c>
      <c r="D176" s="329">
        <v>19.880682496122201</v>
      </c>
      <c r="E176" s="328">
        <v>35078</v>
      </c>
      <c r="F176" s="329">
        <v>27.902796006840902</v>
      </c>
      <c r="G176" s="328">
        <v>23755</v>
      </c>
      <c r="H176" s="329">
        <v>18.8959153641173</v>
      </c>
      <c r="I176" s="328">
        <v>31085</v>
      </c>
      <c r="J176" s="329">
        <v>24.726564053613298</v>
      </c>
      <c r="K176" s="328">
        <v>10804</v>
      </c>
      <c r="L176" s="330">
        <v>8.5940420793063694</v>
      </c>
      <c r="M176" s="127"/>
      <c r="N176" s="337"/>
      <c r="O176" s="337"/>
      <c r="P176" s="337"/>
      <c r="Q176" s="337"/>
      <c r="R176" s="337"/>
      <c r="S176" s="337"/>
      <c r="T176" s="337"/>
      <c r="U176" s="337"/>
    </row>
    <row r="177" spans="1:21" ht="15" customHeight="1">
      <c r="A177" s="331" t="s">
        <v>78</v>
      </c>
      <c r="B177" s="176">
        <v>637630</v>
      </c>
      <c r="C177" s="332">
        <v>168461</v>
      </c>
      <c r="D177" s="333">
        <v>26.419867321173701</v>
      </c>
      <c r="E177" s="332">
        <v>151043</v>
      </c>
      <c r="F177" s="333">
        <v>23.688189075168999</v>
      </c>
      <c r="G177" s="332">
        <v>139777</v>
      </c>
      <c r="H177" s="333">
        <v>21.9213336888164</v>
      </c>
      <c r="I177" s="332">
        <v>131669</v>
      </c>
      <c r="J177" s="333">
        <v>20.6497498549315</v>
      </c>
      <c r="K177" s="332">
        <v>46680</v>
      </c>
      <c r="L177" s="334">
        <v>7.3208600599093501</v>
      </c>
      <c r="M177" s="127"/>
      <c r="N177" s="337"/>
      <c r="O177" s="337"/>
      <c r="P177" s="337"/>
      <c r="Q177" s="337"/>
      <c r="R177" s="337"/>
      <c r="S177" s="337"/>
      <c r="T177" s="337"/>
      <c r="U177" s="337"/>
    </row>
    <row r="178" spans="1:21" ht="15" customHeight="1">
      <c r="A178" s="959" t="s">
        <v>79</v>
      </c>
      <c r="B178" s="959"/>
      <c r="C178" s="959"/>
      <c r="D178" s="959"/>
      <c r="E178" s="959"/>
      <c r="F178" s="959"/>
      <c r="G178" s="959"/>
      <c r="H178" s="959"/>
      <c r="I178" s="959"/>
      <c r="J178" s="959"/>
      <c r="K178" s="959"/>
      <c r="L178" s="959"/>
      <c r="M178" s="127"/>
    </row>
    <row r="179" spans="1:21" ht="15" customHeight="1">
      <c r="A179" s="983" t="s">
        <v>140</v>
      </c>
      <c r="B179" s="983"/>
      <c r="C179" s="983"/>
      <c r="D179" s="983"/>
      <c r="E179" s="983"/>
      <c r="F179" s="983"/>
      <c r="G179" s="983"/>
      <c r="H179" s="983"/>
      <c r="I179" s="983"/>
      <c r="J179" s="983"/>
      <c r="K179" s="983"/>
      <c r="L179" s="983"/>
      <c r="M179" s="127"/>
    </row>
    <row r="180" spans="1:21" ht="24" customHeight="1">
      <c r="A180" s="960" t="s">
        <v>90</v>
      </c>
      <c r="B180" s="960"/>
      <c r="C180" s="960"/>
      <c r="D180" s="960"/>
      <c r="E180" s="960"/>
      <c r="F180" s="960"/>
      <c r="G180" s="960"/>
      <c r="H180" s="960"/>
      <c r="I180" s="960"/>
      <c r="J180" s="960"/>
      <c r="K180" s="960"/>
      <c r="L180" s="960"/>
      <c r="M180" s="127"/>
    </row>
    <row r="181" spans="1:21" ht="15" customHeight="1">
      <c r="A181" s="346"/>
      <c r="B181" s="346"/>
      <c r="C181" s="346"/>
      <c r="D181" s="346"/>
      <c r="E181" s="346"/>
      <c r="F181" s="346"/>
      <c r="G181" s="346"/>
      <c r="H181" s="346"/>
      <c r="I181" s="346"/>
      <c r="J181" s="346"/>
      <c r="K181" s="346"/>
      <c r="L181" s="346"/>
      <c r="M181" s="127"/>
    </row>
    <row r="182" spans="1:21" ht="23.25" customHeight="1">
      <c r="A182" s="956">
        <v>2019</v>
      </c>
      <c r="B182" s="956"/>
      <c r="C182" s="956"/>
      <c r="D182" s="956"/>
      <c r="E182" s="956"/>
      <c r="F182" s="956"/>
      <c r="G182" s="956"/>
      <c r="H182" s="956"/>
      <c r="I182" s="956"/>
      <c r="J182" s="956"/>
      <c r="K182" s="956"/>
      <c r="L182" s="956"/>
      <c r="M182" s="127"/>
    </row>
    <row r="184" spans="1:21" ht="15" customHeight="1">
      <c r="A184" s="994" t="s">
        <v>141</v>
      </c>
      <c r="B184" s="994"/>
      <c r="C184" s="994"/>
      <c r="D184" s="994"/>
      <c r="E184" s="994"/>
      <c r="F184" s="994"/>
      <c r="G184" s="994"/>
      <c r="H184" s="994"/>
      <c r="I184" s="994"/>
      <c r="J184" s="994"/>
      <c r="K184" s="994"/>
      <c r="L184" s="994"/>
      <c r="M184" s="127"/>
    </row>
    <row r="185" spans="1:21" ht="15" customHeight="1">
      <c r="A185" s="958" t="s">
        <v>57</v>
      </c>
      <c r="B185" s="989" t="s">
        <v>58</v>
      </c>
      <c r="C185" s="990" t="s">
        <v>96</v>
      </c>
      <c r="D185" s="990"/>
      <c r="E185" s="990"/>
      <c r="F185" s="990"/>
      <c r="G185" s="990"/>
      <c r="H185" s="990"/>
      <c r="I185" s="990"/>
      <c r="J185" s="990"/>
      <c r="K185" s="990"/>
      <c r="L185" s="990"/>
      <c r="M185" s="127"/>
    </row>
    <row r="186" spans="1:21" ht="31.5" customHeight="1">
      <c r="A186" s="958"/>
      <c r="B186" s="989"/>
      <c r="C186" s="969" t="s">
        <v>114</v>
      </c>
      <c r="D186" s="969"/>
      <c r="E186" s="969" t="s">
        <v>126</v>
      </c>
      <c r="F186" s="969"/>
      <c r="G186" s="969" t="s">
        <v>127</v>
      </c>
      <c r="H186" s="969"/>
      <c r="I186" s="969" t="s">
        <v>132</v>
      </c>
      <c r="J186" s="969"/>
      <c r="K186" s="993" t="s">
        <v>133</v>
      </c>
      <c r="L186" s="993"/>
      <c r="M186" s="127"/>
    </row>
    <row r="187" spans="1:21" ht="15" customHeight="1">
      <c r="A187" s="958"/>
      <c r="B187" s="306" t="s">
        <v>59</v>
      </c>
      <c r="C187" s="145" t="s">
        <v>59</v>
      </c>
      <c r="D187" s="307" t="s">
        <v>99</v>
      </c>
      <c r="E187" s="308" t="s">
        <v>59</v>
      </c>
      <c r="F187" s="309" t="s">
        <v>99</v>
      </c>
      <c r="G187" s="143" t="s">
        <v>59</v>
      </c>
      <c r="H187" s="310" t="s">
        <v>99</v>
      </c>
      <c r="I187" s="143" t="s">
        <v>59</v>
      </c>
      <c r="J187" s="310" t="s">
        <v>99</v>
      </c>
      <c r="K187" s="311" t="s">
        <v>59</v>
      </c>
      <c r="L187" s="312" t="s">
        <v>99</v>
      </c>
      <c r="M187" s="127"/>
    </row>
    <row r="188" spans="1:21" ht="15" customHeight="1">
      <c r="A188" s="147" t="s">
        <v>60</v>
      </c>
      <c r="B188" s="148">
        <v>92336</v>
      </c>
      <c r="C188" s="313">
        <v>27682</v>
      </c>
      <c r="D188" s="314">
        <v>29.979639577196298</v>
      </c>
      <c r="E188" s="313">
        <v>19791</v>
      </c>
      <c r="F188" s="314">
        <v>21.433677005718199</v>
      </c>
      <c r="G188" s="313">
        <v>20426</v>
      </c>
      <c r="H188" s="314">
        <v>22.1213827759487</v>
      </c>
      <c r="I188" s="313">
        <v>18544</v>
      </c>
      <c r="J188" s="314">
        <v>20.083174493155401</v>
      </c>
      <c r="K188" s="313">
        <v>5893</v>
      </c>
      <c r="L188" s="315">
        <v>6.3821261479812899</v>
      </c>
      <c r="M188" s="348"/>
      <c r="N188" s="337"/>
      <c r="O188" s="337"/>
      <c r="P188" s="337"/>
      <c r="Q188" s="337"/>
      <c r="R188" s="337"/>
      <c r="S188" s="337"/>
      <c r="T188" s="337"/>
      <c r="U188" s="337"/>
    </row>
    <row r="189" spans="1:21" ht="15" customHeight="1">
      <c r="A189" s="153" t="s">
        <v>61</v>
      </c>
      <c r="B189" s="154">
        <v>91903</v>
      </c>
      <c r="C189" s="316">
        <v>28645</v>
      </c>
      <c r="D189" s="317">
        <v>31.1687322503074</v>
      </c>
      <c r="E189" s="316">
        <v>21399</v>
      </c>
      <c r="F189" s="317">
        <v>23.284332393937099</v>
      </c>
      <c r="G189" s="316">
        <v>20842</v>
      </c>
      <c r="H189" s="317">
        <v>22.678258598740001</v>
      </c>
      <c r="I189" s="316">
        <v>15638</v>
      </c>
      <c r="J189" s="317">
        <v>17.015766623505201</v>
      </c>
      <c r="K189" s="316">
        <v>5379</v>
      </c>
      <c r="L189" s="318">
        <v>5.8529101335103304</v>
      </c>
      <c r="M189" s="348"/>
      <c r="N189" s="337"/>
      <c r="O189" s="337"/>
      <c r="P189" s="337"/>
      <c r="Q189" s="337"/>
      <c r="R189" s="337"/>
      <c r="S189" s="337"/>
      <c r="T189" s="337"/>
      <c r="U189" s="337"/>
    </row>
    <row r="190" spans="1:21" ht="15" customHeight="1">
      <c r="A190" s="159" t="s">
        <v>62</v>
      </c>
      <c r="B190" s="160">
        <v>32558</v>
      </c>
      <c r="C190" s="347">
        <v>7163</v>
      </c>
      <c r="D190" s="320">
        <v>22.000737146016299</v>
      </c>
      <c r="E190" s="319">
        <v>9330</v>
      </c>
      <c r="F190" s="320">
        <v>28.656551385220201</v>
      </c>
      <c r="G190" s="319">
        <v>6657</v>
      </c>
      <c r="H190" s="320">
        <v>20.446587628232699</v>
      </c>
      <c r="I190" s="319">
        <v>7265</v>
      </c>
      <c r="J190" s="320">
        <v>22.314024202960901</v>
      </c>
      <c r="K190" s="319">
        <v>2143</v>
      </c>
      <c r="L190" s="321">
        <v>6.5820996375698799</v>
      </c>
      <c r="M190" s="348"/>
      <c r="N190" s="337"/>
      <c r="O190" s="337"/>
      <c r="P190" s="337"/>
      <c r="Q190" s="337"/>
      <c r="R190" s="337"/>
      <c r="S190" s="337"/>
      <c r="T190" s="337"/>
      <c r="U190" s="337"/>
    </row>
    <row r="191" spans="1:21" ht="15" customHeight="1">
      <c r="A191" s="153" t="s">
        <v>63</v>
      </c>
      <c r="B191" s="154">
        <v>17494</v>
      </c>
      <c r="C191" s="316">
        <v>3202</v>
      </c>
      <c r="D191" s="317">
        <v>18.303418314850799</v>
      </c>
      <c r="E191" s="316">
        <v>4754</v>
      </c>
      <c r="F191" s="317">
        <v>27.175031439350601</v>
      </c>
      <c r="G191" s="316">
        <v>3506</v>
      </c>
      <c r="H191" s="317">
        <v>20.041156968103301</v>
      </c>
      <c r="I191" s="316">
        <v>4504</v>
      </c>
      <c r="J191" s="317">
        <v>25.7459700468732</v>
      </c>
      <c r="K191" s="316">
        <v>1528</v>
      </c>
      <c r="L191" s="318">
        <v>8.7344232308219993</v>
      </c>
      <c r="M191" s="348"/>
      <c r="N191" s="337"/>
      <c r="O191" s="337"/>
      <c r="P191" s="337"/>
      <c r="Q191" s="337"/>
      <c r="R191" s="337"/>
      <c r="S191" s="337"/>
      <c r="T191" s="337"/>
      <c r="U191" s="337"/>
    </row>
    <row r="192" spans="1:21" ht="15" customHeight="1">
      <c r="A192" s="159" t="s">
        <v>64</v>
      </c>
      <c r="B192" s="160">
        <v>5314</v>
      </c>
      <c r="C192" s="347">
        <v>1293</v>
      </c>
      <c r="D192" s="320">
        <v>24.331953330824199</v>
      </c>
      <c r="E192" s="319">
        <v>1395</v>
      </c>
      <c r="F192" s="320">
        <v>26.2514113662025</v>
      </c>
      <c r="G192" s="319">
        <v>1117</v>
      </c>
      <c r="H192" s="320">
        <v>21.0199473089951</v>
      </c>
      <c r="I192" s="319">
        <v>1090</v>
      </c>
      <c r="J192" s="320">
        <v>20.511855476100902</v>
      </c>
      <c r="K192" s="319">
        <v>419</v>
      </c>
      <c r="L192" s="321">
        <v>7.8848325178773102</v>
      </c>
      <c r="M192" s="348"/>
      <c r="N192" s="337"/>
      <c r="O192" s="337"/>
      <c r="P192" s="337"/>
      <c r="Q192" s="337"/>
      <c r="R192" s="337"/>
      <c r="S192" s="337"/>
      <c r="T192" s="337"/>
      <c r="U192" s="337"/>
    </row>
    <row r="193" spans="1:21" ht="15" customHeight="1">
      <c r="A193" s="153" t="s">
        <v>65</v>
      </c>
      <c r="B193" s="154">
        <v>16590</v>
      </c>
      <c r="C193" s="316">
        <v>4735</v>
      </c>
      <c r="D193" s="317">
        <v>28.541289933695001</v>
      </c>
      <c r="E193" s="316">
        <v>4699</v>
      </c>
      <c r="F193" s="317">
        <v>28.324291742013301</v>
      </c>
      <c r="G193" s="316">
        <v>3263</v>
      </c>
      <c r="H193" s="317">
        <v>19.6684749849307</v>
      </c>
      <c r="I193" s="316">
        <v>2849</v>
      </c>
      <c r="J193" s="317">
        <v>17.1729957805907</v>
      </c>
      <c r="K193" s="316">
        <v>1044</v>
      </c>
      <c r="L193" s="318">
        <v>6.2929475587703401</v>
      </c>
      <c r="M193" s="348"/>
      <c r="N193" s="337"/>
      <c r="O193" s="337"/>
      <c r="P193" s="337"/>
      <c r="Q193" s="337"/>
      <c r="R193" s="337"/>
      <c r="S193" s="337"/>
      <c r="T193" s="337"/>
      <c r="U193" s="337"/>
    </row>
    <row r="194" spans="1:21" ht="15" customHeight="1">
      <c r="A194" s="159" t="s">
        <v>66</v>
      </c>
      <c r="B194" s="160">
        <v>49481</v>
      </c>
      <c r="C194" s="347">
        <v>12883</v>
      </c>
      <c r="D194" s="320">
        <v>26.036256340817701</v>
      </c>
      <c r="E194" s="319">
        <v>11428</v>
      </c>
      <c r="F194" s="320">
        <v>23.0957337159718</v>
      </c>
      <c r="G194" s="319">
        <v>10828</v>
      </c>
      <c r="H194" s="320">
        <v>21.883147066550801</v>
      </c>
      <c r="I194" s="319">
        <v>10709</v>
      </c>
      <c r="J194" s="320">
        <v>21.642650714415598</v>
      </c>
      <c r="K194" s="319">
        <v>3633</v>
      </c>
      <c r="L194" s="321">
        <v>7.3422121622440901</v>
      </c>
      <c r="M194" s="348"/>
      <c r="N194" s="337"/>
      <c r="O194" s="337"/>
      <c r="P194" s="337"/>
      <c r="Q194" s="337"/>
      <c r="R194" s="337"/>
      <c r="S194" s="337"/>
      <c r="T194" s="337"/>
      <c r="U194" s="337"/>
    </row>
    <row r="195" spans="1:21" ht="15" customHeight="1">
      <c r="A195" s="153" t="s">
        <v>67</v>
      </c>
      <c r="B195" s="154">
        <v>10852</v>
      </c>
      <c r="C195" s="316">
        <v>1973</v>
      </c>
      <c r="D195" s="317">
        <v>18.180980464430501</v>
      </c>
      <c r="E195" s="316">
        <v>2738</v>
      </c>
      <c r="F195" s="317">
        <v>25.230372281607099</v>
      </c>
      <c r="G195" s="316">
        <v>2075</v>
      </c>
      <c r="H195" s="317">
        <v>19.120899373387399</v>
      </c>
      <c r="I195" s="316">
        <v>2924</v>
      </c>
      <c r="J195" s="317">
        <v>26.944342056763698</v>
      </c>
      <c r="K195" s="316">
        <v>1142</v>
      </c>
      <c r="L195" s="318">
        <v>10.5234058238113</v>
      </c>
      <c r="M195" s="348"/>
      <c r="N195" s="337"/>
      <c r="O195" s="337"/>
      <c r="P195" s="337"/>
      <c r="Q195" s="337"/>
      <c r="R195" s="337"/>
      <c r="S195" s="337"/>
      <c r="T195" s="337"/>
      <c r="U195" s="337"/>
    </row>
    <row r="196" spans="1:21" ht="15" customHeight="1">
      <c r="A196" s="159" t="s">
        <v>68</v>
      </c>
      <c r="B196" s="160">
        <v>55097</v>
      </c>
      <c r="C196" s="347">
        <v>14423</v>
      </c>
      <c r="D196" s="320">
        <v>26.177468827703901</v>
      </c>
      <c r="E196" s="319">
        <v>12176</v>
      </c>
      <c r="F196" s="320">
        <v>22.099206853367701</v>
      </c>
      <c r="G196" s="319">
        <v>12506</v>
      </c>
      <c r="H196" s="320">
        <v>22.6981505345119</v>
      </c>
      <c r="I196" s="319">
        <v>12167</v>
      </c>
      <c r="J196" s="320">
        <v>22.082872025700102</v>
      </c>
      <c r="K196" s="319">
        <v>3825</v>
      </c>
      <c r="L196" s="321">
        <v>6.9423017587164502</v>
      </c>
      <c r="M196" s="348"/>
      <c r="N196" s="337"/>
      <c r="O196" s="337"/>
      <c r="P196" s="337"/>
      <c r="Q196" s="337"/>
      <c r="R196" s="337"/>
      <c r="S196" s="337"/>
      <c r="T196" s="337"/>
      <c r="U196" s="337"/>
    </row>
    <row r="197" spans="1:21" ht="15" customHeight="1">
      <c r="A197" s="153" t="s">
        <v>69</v>
      </c>
      <c r="B197" s="154">
        <v>119264</v>
      </c>
      <c r="C197" s="316">
        <v>31800</v>
      </c>
      <c r="D197" s="317">
        <v>26.663536356318801</v>
      </c>
      <c r="E197" s="316">
        <v>26333</v>
      </c>
      <c r="F197" s="317">
        <v>22.0795881405957</v>
      </c>
      <c r="G197" s="316">
        <v>27314</v>
      </c>
      <c r="H197" s="317">
        <v>22.902133082908499</v>
      </c>
      <c r="I197" s="316">
        <v>25106</v>
      </c>
      <c r="J197" s="317">
        <v>21.0507781057151</v>
      </c>
      <c r="K197" s="316">
        <v>8711</v>
      </c>
      <c r="L197" s="318">
        <v>7.3039643144620401</v>
      </c>
      <c r="M197" s="348"/>
      <c r="N197" s="337"/>
      <c r="O197" s="337"/>
      <c r="P197" s="337"/>
      <c r="Q197" s="337"/>
      <c r="R197" s="337"/>
      <c r="S197" s="337"/>
      <c r="T197" s="337"/>
      <c r="U197" s="337"/>
    </row>
    <row r="198" spans="1:21" ht="15" customHeight="1">
      <c r="A198" s="159" t="s">
        <v>70</v>
      </c>
      <c r="B198" s="160">
        <v>31758</v>
      </c>
      <c r="C198" s="347">
        <v>7702</v>
      </c>
      <c r="D198" s="320">
        <v>24.252156936834801</v>
      </c>
      <c r="E198" s="319">
        <v>7211</v>
      </c>
      <c r="F198" s="320">
        <v>22.706089804143801</v>
      </c>
      <c r="G198" s="319">
        <v>7719</v>
      </c>
      <c r="H198" s="320">
        <v>24.305686756092999</v>
      </c>
      <c r="I198" s="319">
        <v>6858</v>
      </c>
      <c r="J198" s="320">
        <v>21.594558851313099</v>
      </c>
      <c r="K198" s="319">
        <v>2268</v>
      </c>
      <c r="L198" s="321">
        <v>7.1415076516153402</v>
      </c>
      <c r="M198" s="348"/>
      <c r="N198" s="337"/>
      <c r="O198" s="337"/>
      <c r="P198" s="337"/>
      <c r="Q198" s="337"/>
      <c r="R198" s="337"/>
      <c r="S198" s="337"/>
      <c r="T198" s="337"/>
      <c r="U198" s="337"/>
    </row>
    <row r="199" spans="1:21" ht="15" customHeight="1">
      <c r="A199" s="153" t="s">
        <v>71</v>
      </c>
      <c r="B199" s="154">
        <v>6544</v>
      </c>
      <c r="C199" s="316">
        <v>1885</v>
      </c>
      <c r="D199" s="317">
        <v>28.805012224938899</v>
      </c>
      <c r="E199" s="316">
        <v>1452</v>
      </c>
      <c r="F199" s="317">
        <v>22.1882640586797</v>
      </c>
      <c r="G199" s="316">
        <v>1468</v>
      </c>
      <c r="H199" s="317">
        <v>22.432762836185798</v>
      </c>
      <c r="I199" s="316">
        <v>1294</v>
      </c>
      <c r="J199" s="317">
        <v>19.7738386308068</v>
      </c>
      <c r="K199" s="316">
        <v>445</v>
      </c>
      <c r="L199" s="318">
        <v>6.8001222493887497</v>
      </c>
      <c r="M199" s="348"/>
      <c r="N199" s="337"/>
      <c r="O199" s="337"/>
      <c r="P199" s="337"/>
      <c r="Q199" s="337"/>
      <c r="R199" s="337"/>
      <c r="S199" s="337"/>
      <c r="T199" s="337"/>
      <c r="U199" s="337"/>
    </row>
    <row r="200" spans="1:21" ht="15" customHeight="1">
      <c r="A200" s="159" t="s">
        <v>72</v>
      </c>
      <c r="B200" s="160">
        <v>28820</v>
      </c>
      <c r="C200" s="347">
        <v>5557</v>
      </c>
      <c r="D200" s="320">
        <v>19.2817487855656</v>
      </c>
      <c r="E200" s="319">
        <v>7534</v>
      </c>
      <c r="F200" s="320">
        <v>26.141568355308799</v>
      </c>
      <c r="G200" s="319">
        <v>6013</v>
      </c>
      <c r="H200" s="320">
        <v>20.863983344899399</v>
      </c>
      <c r="I200" s="319">
        <v>7234</v>
      </c>
      <c r="J200" s="320">
        <v>25.1006245662734</v>
      </c>
      <c r="K200" s="319">
        <v>2482</v>
      </c>
      <c r="L200" s="321">
        <v>8.6120749479528094</v>
      </c>
      <c r="M200" s="348"/>
      <c r="N200" s="337"/>
      <c r="O200" s="337"/>
      <c r="P200" s="337"/>
      <c r="Q200" s="337"/>
      <c r="R200" s="337"/>
      <c r="S200" s="337"/>
      <c r="T200" s="337"/>
      <c r="U200" s="337"/>
    </row>
    <row r="201" spans="1:21" ht="15" customHeight="1">
      <c r="A201" s="153" t="s">
        <v>73</v>
      </c>
      <c r="B201" s="154">
        <v>15985</v>
      </c>
      <c r="C201" s="316">
        <v>3291</v>
      </c>
      <c r="D201" s="317">
        <v>20.588051298092001</v>
      </c>
      <c r="E201" s="316">
        <v>3463</v>
      </c>
      <c r="F201" s="317">
        <v>21.664060056302802</v>
      </c>
      <c r="G201" s="316">
        <v>2822</v>
      </c>
      <c r="H201" s="317">
        <v>17.654050672505502</v>
      </c>
      <c r="I201" s="316">
        <v>4632</v>
      </c>
      <c r="J201" s="317">
        <v>28.9771660932124</v>
      </c>
      <c r="K201" s="316">
        <v>1777</v>
      </c>
      <c r="L201" s="318">
        <v>11.1166718798874</v>
      </c>
      <c r="M201" s="348"/>
      <c r="N201" s="337"/>
      <c r="O201" s="337"/>
      <c r="P201" s="337"/>
      <c r="Q201" s="337"/>
      <c r="R201" s="337"/>
      <c r="S201" s="337"/>
      <c r="T201" s="337"/>
      <c r="U201" s="337"/>
    </row>
    <row r="202" spans="1:21" ht="15" customHeight="1">
      <c r="A202" s="159" t="s">
        <v>74</v>
      </c>
      <c r="B202" s="160">
        <v>20289</v>
      </c>
      <c r="C202" s="347">
        <v>4769</v>
      </c>
      <c r="D202" s="320">
        <v>23.505347725368399</v>
      </c>
      <c r="E202" s="319">
        <v>4593</v>
      </c>
      <c r="F202" s="320">
        <v>22.6378825964809</v>
      </c>
      <c r="G202" s="319">
        <v>5029</v>
      </c>
      <c r="H202" s="320">
        <v>24.786830302134199</v>
      </c>
      <c r="I202" s="319">
        <v>4580</v>
      </c>
      <c r="J202" s="320">
        <v>22.5738084676426</v>
      </c>
      <c r="K202" s="319">
        <v>1318</v>
      </c>
      <c r="L202" s="321">
        <v>6.496130908374</v>
      </c>
      <c r="M202" s="348"/>
      <c r="N202" s="337"/>
      <c r="O202" s="337"/>
      <c r="P202" s="337"/>
      <c r="Q202" s="337"/>
      <c r="R202" s="337"/>
      <c r="S202" s="337"/>
      <c r="T202" s="337"/>
      <c r="U202" s="337"/>
    </row>
    <row r="203" spans="1:21" ht="15" customHeight="1">
      <c r="A203" s="162" t="s">
        <v>75</v>
      </c>
      <c r="B203" s="154">
        <v>15415</v>
      </c>
      <c r="C203" s="316">
        <v>3202</v>
      </c>
      <c r="D203" s="317">
        <v>20.771975348686301</v>
      </c>
      <c r="E203" s="316">
        <v>3838</v>
      </c>
      <c r="F203" s="317">
        <v>24.897826792085599</v>
      </c>
      <c r="G203" s="316">
        <v>2559</v>
      </c>
      <c r="H203" s="317">
        <v>16.600713590658501</v>
      </c>
      <c r="I203" s="316">
        <v>4321</v>
      </c>
      <c r="J203" s="317">
        <v>28.031138501459601</v>
      </c>
      <c r="K203" s="316">
        <v>1495</v>
      </c>
      <c r="L203" s="318">
        <v>9.6983457671099593</v>
      </c>
      <c r="M203" s="348"/>
      <c r="N203" s="337"/>
      <c r="O203" s="337"/>
      <c r="P203" s="337"/>
      <c r="Q203" s="337"/>
      <c r="R203" s="337"/>
      <c r="S203" s="337"/>
      <c r="T203" s="337"/>
      <c r="U203" s="337"/>
    </row>
    <row r="204" spans="1:21" ht="15" customHeight="1">
      <c r="A204" s="324" t="s">
        <v>76</v>
      </c>
      <c r="B204" s="164">
        <v>488576</v>
      </c>
      <c r="C204" s="325">
        <v>135817</v>
      </c>
      <c r="D204" s="326">
        <v>27.7985410662824</v>
      </c>
      <c r="E204" s="325">
        <v>110477</v>
      </c>
      <c r="F204" s="326">
        <v>22.6120398873461</v>
      </c>
      <c r="G204" s="325">
        <v>110512</v>
      </c>
      <c r="H204" s="326">
        <v>22.619203563007598</v>
      </c>
      <c r="I204" s="325">
        <v>98835</v>
      </c>
      <c r="J204" s="326">
        <v>20.229196685879</v>
      </c>
      <c r="K204" s="325">
        <v>32935</v>
      </c>
      <c r="L204" s="327">
        <v>6.7</v>
      </c>
      <c r="M204" s="348"/>
      <c r="N204" s="337"/>
      <c r="O204" s="337"/>
      <c r="P204" s="337"/>
      <c r="Q204" s="337"/>
      <c r="R204" s="337"/>
      <c r="S204" s="337"/>
      <c r="T204" s="337"/>
      <c r="U204" s="337"/>
    </row>
    <row r="205" spans="1:21" ht="15" customHeight="1">
      <c r="A205" s="324" t="s">
        <v>77</v>
      </c>
      <c r="B205" s="170">
        <v>121124</v>
      </c>
      <c r="C205" s="328">
        <v>24388</v>
      </c>
      <c r="D205" s="329">
        <v>20.134737954492898</v>
      </c>
      <c r="E205" s="328">
        <v>31657</v>
      </c>
      <c r="F205" s="329">
        <v>26.136025890822602</v>
      </c>
      <c r="G205" s="328">
        <v>23632</v>
      </c>
      <c r="H205" s="329">
        <v>19.510584194709601</v>
      </c>
      <c r="I205" s="328">
        <v>30880</v>
      </c>
      <c r="J205" s="329">
        <v>25.398764902083801</v>
      </c>
      <c r="K205" s="328">
        <v>10567</v>
      </c>
      <c r="L205" s="330">
        <v>8.7241174333740599</v>
      </c>
      <c r="M205" s="348"/>
      <c r="N205" s="337"/>
      <c r="O205" s="337"/>
      <c r="P205" s="337"/>
      <c r="Q205" s="337"/>
      <c r="R205" s="337"/>
      <c r="S205" s="337"/>
      <c r="T205" s="337"/>
      <c r="U205" s="337"/>
    </row>
    <row r="206" spans="1:21" ht="15" customHeight="1">
      <c r="A206" s="331" t="s">
        <v>78</v>
      </c>
      <c r="B206" s="176">
        <v>609700</v>
      </c>
      <c r="C206" s="332">
        <v>160205</v>
      </c>
      <c r="D206" s="333">
        <v>26.276037395440401</v>
      </c>
      <c r="E206" s="332">
        <v>142134</v>
      </c>
      <c r="F206" s="333">
        <v>23.312120715105799</v>
      </c>
      <c r="G206" s="332">
        <v>134144</v>
      </c>
      <c r="H206" s="333">
        <v>22.001640150893898</v>
      </c>
      <c r="I206" s="332">
        <v>129715</v>
      </c>
      <c r="J206" s="333">
        <v>21.275217319993398</v>
      </c>
      <c r="K206" s="332">
        <v>43502</v>
      </c>
      <c r="L206" s="334">
        <v>7.1349844185665097</v>
      </c>
      <c r="M206" s="348"/>
      <c r="N206" s="337"/>
      <c r="O206" s="337"/>
      <c r="P206" s="337"/>
      <c r="Q206" s="337"/>
      <c r="R206" s="337"/>
      <c r="S206" s="337"/>
      <c r="T206" s="337"/>
      <c r="U206" s="337"/>
    </row>
    <row r="207" spans="1:21" ht="15" customHeight="1">
      <c r="A207" s="959" t="s">
        <v>79</v>
      </c>
      <c r="B207" s="959"/>
      <c r="C207" s="959"/>
      <c r="D207" s="959"/>
      <c r="E207" s="959"/>
      <c r="F207" s="959"/>
      <c r="G207" s="959"/>
      <c r="H207" s="959"/>
      <c r="I207" s="959"/>
      <c r="J207" s="959"/>
      <c r="K207" s="959"/>
      <c r="L207" s="959"/>
      <c r="M207" s="127"/>
    </row>
    <row r="208" spans="1:21" ht="15" customHeight="1">
      <c r="A208" s="983" t="s">
        <v>140</v>
      </c>
      <c r="B208" s="983"/>
      <c r="C208" s="983"/>
      <c r="D208" s="983"/>
      <c r="E208" s="983"/>
      <c r="F208" s="983"/>
      <c r="G208" s="983"/>
      <c r="H208" s="983"/>
      <c r="I208" s="983"/>
      <c r="J208" s="983"/>
      <c r="K208" s="983"/>
      <c r="L208" s="983"/>
      <c r="M208" s="127"/>
    </row>
    <row r="209" spans="1:22" ht="24" customHeight="1">
      <c r="A209" s="960" t="s">
        <v>92</v>
      </c>
      <c r="B209" s="960"/>
      <c r="C209" s="960"/>
      <c r="D209" s="960"/>
      <c r="E209" s="960"/>
      <c r="F209" s="960"/>
      <c r="G209" s="960"/>
      <c r="H209" s="960"/>
      <c r="I209" s="960"/>
      <c r="J209" s="960"/>
      <c r="K209" s="960"/>
      <c r="L209" s="960"/>
      <c r="M209" s="127"/>
    </row>
    <row r="210" spans="1:22" ht="15" customHeight="1">
      <c r="A210" s="349"/>
      <c r="B210" s="349"/>
      <c r="C210" s="301"/>
      <c r="D210" s="302"/>
      <c r="E210" s="303"/>
      <c r="F210" s="303"/>
      <c r="G210" s="303"/>
      <c r="H210" s="303"/>
      <c r="I210" s="303"/>
      <c r="J210" s="303"/>
      <c r="K210" s="303"/>
      <c r="L210" s="303"/>
      <c r="M210" s="303"/>
    </row>
    <row r="211" spans="1:22" ht="23.25" customHeight="1">
      <c r="A211" s="956">
        <v>2020</v>
      </c>
      <c r="B211" s="956"/>
      <c r="C211" s="956"/>
      <c r="D211" s="956"/>
      <c r="E211" s="956"/>
      <c r="F211" s="956"/>
      <c r="G211" s="956"/>
      <c r="H211" s="956"/>
      <c r="I211" s="956"/>
      <c r="J211" s="956"/>
      <c r="K211" s="956"/>
      <c r="L211" s="956"/>
      <c r="M211" s="956"/>
      <c r="N211" s="956"/>
      <c r="O211" s="956"/>
      <c r="P211" s="956"/>
      <c r="Q211" s="956"/>
      <c r="R211" s="956"/>
      <c r="S211" s="956"/>
      <c r="T211" s="956"/>
      <c r="U211" s="956"/>
      <c r="V211" s="956"/>
    </row>
    <row r="212" spans="1:22" ht="15" customHeight="1">
      <c r="A212" s="128"/>
      <c r="B212" s="106"/>
      <c r="C212" s="301"/>
      <c r="D212" s="302"/>
      <c r="E212" s="303"/>
      <c r="F212" s="303"/>
      <c r="G212" s="303"/>
      <c r="H212" s="303"/>
      <c r="I212" s="303"/>
      <c r="J212" s="303"/>
      <c r="K212" s="303"/>
      <c r="L212" s="303"/>
      <c r="M212" s="303"/>
    </row>
    <row r="213" spans="1:22" ht="16.5">
      <c r="A213" s="987" t="s">
        <v>142</v>
      </c>
      <c r="B213" s="987"/>
      <c r="C213" s="987"/>
      <c r="D213" s="987"/>
      <c r="E213" s="987"/>
      <c r="F213" s="987"/>
      <c r="G213" s="987"/>
      <c r="H213" s="987"/>
      <c r="I213" s="987"/>
      <c r="J213" s="987"/>
      <c r="K213" s="987"/>
      <c r="L213" s="987"/>
      <c r="M213" s="987"/>
    </row>
    <row r="214" spans="1:22" ht="15" customHeight="1">
      <c r="A214" s="958" t="s">
        <v>57</v>
      </c>
      <c r="B214" s="989" t="s">
        <v>58</v>
      </c>
      <c r="C214" s="990" t="s">
        <v>96</v>
      </c>
      <c r="D214" s="990"/>
      <c r="E214" s="990"/>
      <c r="F214" s="990"/>
      <c r="G214" s="990"/>
      <c r="H214" s="990"/>
      <c r="I214" s="990"/>
      <c r="J214" s="990"/>
      <c r="K214" s="990"/>
      <c r="L214" s="990"/>
      <c r="M214" s="990"/>
      <c r="N214" s="990"/>
      <c r="O214" s="990"/>
      <c r="P214" s="990"/>
      <c r="Q214" s="990"/>
      <c r="R214" s="990"/>
      <c r="S214" s="990"/>
      <c r="T214" s="990"/>
      <c r="U214" s="990"/>
      <c r="V214" s="990"/>
    </row>
    <row r="215" spans="1:22" ht="26.25" customHeight="1">
      <c r="A215" s="958"/>
      <c r="B215" s="989"/>
      <c r="C215" s="969" t="s">
        <v>124</v>
      </c>
      <c r="D215" s="969"/>
      <c r="E215" s="969" t="s">
        <v>125</v>
      </c>
      <c r="F215" s="969"/>
      <c r="G215" s="969" t="s">
        <v>143</v>
      </c>
      <c r="H215" s="969"/>
      <c r="I215" s="969" t="s">
        <v>144</v>
      </c>
      <c r="J215" s="969"/>
      <c r="K215" s="969" t="s">
        <v>145</v>
      </c>
      <c r="L215" s="969"/>
      <c r="M215" s="969" t="s">
        <v>146</v>
      </c>
      <c r="N215" s="969"/>
      <c r="O215" s="969" t="s">
        <v>147</v>
      </c>
      <c r="P215" s="969"/>
      <c r="Q215" s="969" t="s">
        <v>148</v>
      </c>
      <c r="R215" s="969"/>
      <c r="S215" s="969" t="s">
        <v>149</v>
      </c>
      <c r="T215" s="969"/>
      <c r="U215" s="993" t="s">
        <v>150</v>
      </c>
      <c r="V215" s="993"/>
    </row>
    <row r="216" spans="1:22" ht="15" customHeight="1">
      <c r="A216" s="958"/>
      <c r="B216" s="306" t="s">
        <v>59</v>
      </c>
      <c r="C216" s="350" t="s">
        <v>59</v>
      </c>
      <c r="D216" s="351" t="s">
        <v>99</v>
      </c>
      <c r="E216" s="143" t="s">
        <v>59</v>
      </c>
      <c r="F216" s="310" t="s">
        <v>99</v>
      </c>
      <c r="G216" s="143" t="s">
        <v>59</v>
      </c>
      <c r="H216" s="310" t="s">
        <v>99</v>
      </c>
      <c r="I216" s="308" t="s">
        <v>59</v>
      </c>
      <c r="J216" s="309" t="s">
        <v>99</v>
      </c>
      <c r="K216" s="143" t="s">
        <v>59</v>
      </c>
      <c r="L216" s="310" t="s">
        <v>99</v>
      </c>
      <c r="M216" s="308" t="s">
        <v>59</v>
      </c>
      <c r="N216" s="309" t="s">
        <v>99</v>
      </c>
      <c r="O216" s="143" t="s">
        <v>59</v>
      </c>
      <c r="P216" s="310" t="s">
        <v>99</v>
      </c>
      <c r="Q216" s="143" t="s">
        <v>59</v>
      </c>
      <c r="R216" s="310" t="s">
        <v>99</v>
      </c>
      <c r="S216" s="143" t="s">
        <v>59</v>
      </c>
      <c r="T216" s="310" t="s">
        <v>99</v>
      </c>
      <c r="U216" s="352" t="s">
        <v>59</v>
      </c>
      <c r="V216" s="312" t="s">
        <v>99</v>
      </c>
    </row>
    <row r="217" spans="1:22" ht="15" customHeight="1">
      <c r="A217" s="147" t="s">
        <v>60</v>
      </c>
      <c r="B217" s="353">
        <v>96434</v>
      </c>
      <c r="C217" s="354">
        <v>15955</v>
      </c>
      <c r="D217" s="355">
        <v>16.544994504013101</v>
      </c>
      <c r="E217" s="356">
        <v>13192</v>
      </c>
      <c r="F217" s="357">
        <v>13.679822469253599</v>
      </c>
      <c r="G217" s="354">
        <v>10200</v>
      </c>
      <c r="H217" s="355">
        <v>10.5771823215878</v>
      </c>
      <c r="I217" s="356">
        <v>10325</v>
      </c>
      <c r="J217" s="357">
        <v>10.7068046539602</v>
      </c>
      <c r="K217" s="354">
        <v>10969</v>
      </c>
      <c r="L217" s="355">
        <v>11.3746189103428</v>
      </c>
      <c r="M217" s="356">
        <v>10268</v>
      </c>
      <c r="N217" s="357">
        <v>10.6476968703984</v>
      </c>
      <c r="O217" s="354">
        <v>10145</v>
      </c>
      <c r="P217" s="355">
        <v>10.520148495343999</v>
      </c>
      <c r="Q217" s="356">
        <v>8822</v>
      </c>
      <c r="R217" s="357">
        <v>9.1482257295144898</v>
      </c>
      <c r="S217" s="354">
        <v>5818</v>
      </c>
      <c r="T217" s="355">
        <v>6.0331418379409802</v>
      </c>
      <c r="U217" s="356">
        <v>740</v>
      </c>
      <c r="V217" s="358">
        <v>0.767364207644607</v>
      </c>
    </row>
    <row r="218" spans="1:22" ht="15" customHeight="1">
      <c r="A218" s="153" t="s">
        <v>61</v>
      </c>
      <c r="B218" s="359">
        <v>97317</v>
      </c>
      <c r="C218" s="360">
        <v>17454</v>
      </c>
      <c r="D218" s="361">
        <v>17.935201455038701</v>
      </c>
      <c r="E218" s="362">
        <v>12920</v>
      </c>
      <c r="F218" s="363">
        <v>13.276200458296101</v>
      </c>
      <c r="G218" s="360">
        <v>11200</v>
      </c>
      <c r="H218" s="361">
        <v>11.508780583043</v>
      </c>
      <c r="I218" s="362">
        <v>11315</v>
      </c>
      <c r="J218" s="363">
        <v>11.6269510979582</v>
      </c>
      <c r="K218" s="360">
        <v>12501</v>
      </c>
      <c r="L218" s="361">
        <v>12.8456487561269</v>
      </c>
      <c r="M218" s="362">
        <v>9956</v>
      </c>
      <c r="N218" s="363">
        <v>10.230483882569301</v>
      </c>
      <c r="O218" s="360">
        <v>8943</v>
      </c>
      <c r="P218" s="361">
        <v>9.1895557816208893</v>
      </c>
      <c r="Q218" s="362">
        <v>7161</v>
      </c>
      <c r="R218" s="363">
        <v>7.3584265852831496</v>
      </c>
      <c r="S218" s="360">
        <v>5255</v>
      </c>
      <c r="T218" s="361">
        <v>5.3998787467760003</v>
      </c>
      <c r="U218" s="362">
        <v>612</v>
      </c>
      <c r="V218" s="364">
        <v>0.62887265328770903</v>
      </c>
    </row>
    <row r="219" spans="1:22" ht="15" customHeight="1">
      <c r="A219" s="159" t="s">
        <v>62</v>
      </c>
      <c r="B219" s="365">
        <v>34098</v>
      </c>
      <c r="C219" s="366">
        <v>3338</v>
      </c>
      <c r="D219" s="367">
        <v>9.7894304651299198</v>
      </c>
      <c r="E219" s="368">
        <v>4091</v>
      </c>
      <c r="F219" s="369">
        <v>11.9977711302716</v>
      </c>
      <c r="G219" s="366">
        <v>5255</v>
      </c>
      <c r="H219" s="367">
        <v>15.4114610827615</v>
      </c>
      <c r="I219" s="368">
        <v>4720</v>
      </c>
      <c r="J219" s="369">
        <v>13.8424541028799</v>
      </c>
      <c r="K219" s="366">
        <v>3663</v>
      </c>
      <c r="L219" s="367">
        <v>10.7425655463664</v>
      </c>
      <c r="M219" s="368">
        <v>3223</v>
      </c>
      <c r="N219" s="369">
        <v>9.4521672825385608</v>
      </c>
      <c r="O219" s="366">
        <v>3874</v>
      </c>
      <c r="P219" s="367">
        <v>11.361370168338301</v>
      </c>
      <c r="Q219" s="368">
        <v>3642</v>
      </c>
      <c r="R219" s="369">
        <v>10.6809783565018</v>
      </c>
      <c r="S219" s="366">
        <v>2009</v>
      </c>
      <c r="T219" s="367">
        <v>5.89184116370462</v>
      </c>
      <c r="U219" s="368">
        <v>283</v>
      </c>
      <c r="V219" s="370">
        <v>0.82996070150741996</v>
      </c>
    </row>
    <row r="220" spans="1:22" ht="15" customHeight="1">
      <c r="A220" s="153" t="s">
        <v>63</v>
      </c>
      <c r="B220" s="359">
        <v>18500</v>
      </c>
      <c r="C220" s="360">
        <v>1406</v>
      </c>
      <c r="D220" s="361">
        <v>7.6</v>
      </c>
      <c r="E220" s="362">
        <v>1892</v>
      </c>
      <c r="F220" s="363">
        <v>10.227027027027001</v>
      </c>
      <c r="G220" s="360">
        <v>2976</v>
      </c>
      <c r="H220" s="361">
        <v>16.0864864864865</v>
      </c>
      <c r="I220" s="362">
        <v>2427</v>
      </c>
      <c r="J220" s="363">
        <v>13.118918918918901</v>
      </c>
      <c r="K220" s="360">
        <v>1774</v>
      </c>
      <c r="L220" s="361">
        <v>9.5891891891891898</v>
      </c>
      <c r="M220" s="362">
        <v>1865</v>
      </c>
      <c r="N220" s="363">
        <v>10.0810810810811</v>
      </c>
      <c r="O220" s="360">
        <v>2339</v>
      </c>
      <c r="P220" s="361">
        <v>12.6432432432432</v>
      </c>
      <c r="Q220" s="362">
        <v>2255</v>
      </c>
      <c r="R220" s="363">
        <v>12.1891891891892</v>
      </c>
      <c r="S220" s="360">
        <v>1448</v>
      </c>
      <c r="T220" s="361">
        <v>7.8270270270270297</v>
      </c>
      <c r="U220" s="362">
        <v>118</v>
      </c>
      <c r="V220" s="364">
        <v>0.63783783783783798</v>
      </c>
    </row>
    <row r="221" spans="1:22" ht="15" customHeight="1">
      <c r="A221" s="159" t="s">
        <v>64</v>
      </c>
      <c r="B221" s="365">
        <v>5714</v>
      </c>
      <c r="C221" s="366">
        <v>562</v>
      </c>
      <c r="D221" s="367">
        <v>9.8354917745887303</v>
      </c>
      <c r="E221" s="368">
        <v>837</v>
      </c>
      <c r="F221" s="369">
        <v>14.648232411620601</v>
      </c>
      <c r="G221" s="366">
        <v>860</v>
      </c>
      <c r="H221" s="367">
        <v>15.0507525376269</v>
      </c>
      <c r="I221" s="368">
        <v>662</v>
      </c>
      <c r="J221" s="369">
        <v>11.5855792789639</v>
      </c>
      <c r="K221" s="366">
        <v>665</v>
      </c>
      <c r="L221" s="367">
        <v>11.6380819040952</v>
      </c>
      <c r="M221" s="368">
        <v>555</v>
      </c>
      <c r="N221" s="369">
        <v>9.7129856492824604</v>
      </c>
      <c r="O221" s="366">
        <v>612</v>
      </c>
      <c r="P221" s="367">
        <v>10.710535526776299</v>
      </c>
      <c r="Q221" s="368">
        <v>520</v>
      </c>
      <c r="R221" s="369">
        <v>9.1004550227511398</v>
      </c>
      <c r="S221" s="366">
        <v>392</v>
      </c>
      <c r="T221" s="367">
        <v>6.8603430171508597</v>
      </c>
      <c r="U221" s="368">
        <v>49</v>
      </c>
      <c r="V221" s="370">
        <v>0.85754287714385702</v>
      </c>
    </row>
    <row r="222" spans="1:22" ht="15" customHeight="1">
      <c r="A222" s="153" t="s">
        <v>65</v>
      </c>
      <c r="B222" s="359">
        <v>17629</v>
      </c>
      <c r="C222" s="360">
        <v>2126</v>
      </c>
      <c r="D222" s="361">
        <v>12.0596744001361</v>
      </c>
      <c r="E222" s="362">
        <v>2841</v>
      </c>
      <c r="F222" s="363">
        <v>16.115491519655102</v>
      </c>
      <c r="G222" s="360">
        <v>2840</v>
      </c>
      <c r="H222" s="361">
        <v>16.109819048159299</v>
      </c>
      <c r="I222" s="362">
        <v>2243</v>
      </c>
      <c r="J222" s="363">
        <v>12.723353565148299</v>
      </c>
      <c r="K222" s="360">
        <v>1961</v>
      </c>
      <c r="L222" s="361">
        <v>11.1237166033241</v>
      </c>
      <c r="M222" s="362">
        <v>1577</v>
      </c>
      <c r="N222" s="363">
        <v>8.9454875489250707</v>
      </c>
      <c r="O222" s="360">
        <v>1503</v>
      </c>
      <c r="P222" s="361">
        <v>8.5257246582335906</v>
      </c>
      <c r="Q222" s="362">
        <v>1451</v>
      </c>
      <c r="R222" s="363">
        <v>8.2307561404503904</v>
      </c>
      <c r="S222" s="360">
        <v>902</v>
      </c>
      <c r="T222" s="361">
        <v>5.1165692892393198</v>
      </c>
      <c r="U222" s="362">
        <v>185</v>
      </c>
      <c r="V222" s="364">
        <v>1.04940722672869</v>
      </c>
    </row>
    <row r="223" spans="1:22" ht="15" customHeight="1">
      <c r="A223" s="159" t="s">
        <v>66</v>
      </c>
      <c r="B223" s="365">
        <v>51302</v>
      </c>
      <c r="C223" s="366">
        <v>6820</v>
      </c>
      <c r="D223" s="367">
        <v>13.293828700635499</v>
      </c>
      <c r="E223" s="368">
        <v>6721</v>
      </c>
      <c r="F223" s="369">
        <v>13.100853767884299</v>
      </c>
      <c r="G223" s="366">
        <v>5973</v>
      </c>
      <c r="H223" s="367">
        <v>11.6428209426533</v>
      </c>
      <c r="I223" s="368">
        <v>5836</v>
      </c>
      <c r="J223" s="369">
        <v>11.3757748235936</v>
      </c>
      <c r="K223" s="366">
        <v>6227</v>
      </c>
      <c r="L223" s="367">
        <v>12.137928345873499</v>
      </c>
      <c r="M223" s="368">
        <v>5132</v>
      </c>
      <c r="N223" s="369">
        <v>10.0035086351409</v>
      </c>
      <c r="O223" s="366">
        <v>5385</v>
      </c>
      <c r="P223" s="367">
        <v>10.4966667966161</v>
      </c>
      <c r="Q223" s="368">
        <v>5236</v>
      </c>
      <c r="R223" s="369">
        <v>10.206229776616899</v>
      </c>
      <c r="S223" s="366">
        <v>3519</v>
      </c>
      <c r="T223" s="367">
        <v>6.8593817005185</v>
      </c>
      <c r="U223" s="368">
        <v>453</v>
      </c>
      <c r="V223" s="370">
        <v>0.88300651046742795</v>
      </c>
    </row>
    <row r="224" spans="1:22" ht="15" customHeight="1">
      <c r="A224" s="153" t="s">
        <v>67</v>
      </c>
      <c r="B224" s="359">
        <v>11206</v>
      </c>
      <c r="C224" s="360">
        <v>1009</v>
      </c>
      <c r="D224" s="361">
        <v>9.0041049437801206</v>
      </c>
      <c r="E224" s="362">
        <v>1107</v>
      </c>
      <c r="F224" s="363">
        <v>9.8786364447617405</v>
      </c>
      <c r="G224" s="360">
        <v>1663</v>
      </c>
      <c r="H224" s="361">
        <v>14.840264144208501</v>
      </c>
      <c r="I224" s="362">
        <v>1292</v>
      </c>
      <c r="J224" s="363">
        <v>11.529537747635199</v>
      </c>
      <c r="K224" s="360">
        <v>1061</v>
      </c>
      <c r="L224" s="361">
        <v>9.4681420667499605</v>
      </c>
      <c r="M224" s="362">
        <v>1023</v>
      </c>
      <c r="N224" s="363">
        <v>9.1290380153489199</v>
      </c>
      <c r="O224" s="360">
        <v>1452</v>
      </c>
      <c r="P224" s="361">
        <v>12.9573442798501</v>
      </c>
      <c r="Q224" s="362">
        <v>1447</v>
      </c>
      <c r="R224" s="363">
        <v>12.9127253257184</v>
      </c>
      <c r="S224" s="360">
        <v>1047</v>
      </c>
      <c r="T224" s="361">
        <v>9.3432089951811506</v>
      </c>
      <c r="U224" s="362">
        <v>105</v>
      </c>
      <c r="V224" s="364">
        <v>0.93699803676601801</v>
      </c>
    </row>
    <row r="225" spans="1:22" ht="15" customHeight="1">
      <c r="A225" s="159" t="s">
        <v>68</v>
      </c>
      <c r="B225" s="365">
        <v>58547</v>
      </c>
      <c r="C225" s="366">
        <v>7533</v>
      </c>
      <c r="D225" s="367">
        <v>12.8665858199395</v>
      </c>
      <c r="E225" s="368">
        <v>7966</v>
      </c>
      <c r="F225" s="369">
        <v>13.6061625702427</v>
      </c>
      <c r="G225" s="366">
        <v>6798</v>
      </c>
      <c r="H225" s="367">
        <v>11.6111841768152</v>
      </c>
      <c r="I225" s="368">
        <v>6430</v>
      </c>
      <c r="J225" s="369">
        <v>10.982629340529799</v>
      </c>
      <c r="K225" s="366">
        <v>6672</v>
      </c>
      <c r="L225" s="367">
        <v>11.395972466565301</v>
      </c>
      <c r="M225" s="368">
        <v>6426</v>
      </c>
      <c r="N225" s="369">
        <v>10.975797222744101</v>
      </c>
      <c r="O225" s="366">
        <v>6629</v>
      </c>
      <c r="P225" s="367">
        <v>11.322527200368899</v>
      </c>
      <c r="Q225" s="368">
        <v>5913</v>
      </c>
      <c r="R225" s="369">
        <v>10.0995781167267</v>
      </c>
      <c r="S225" s="366">
        <v>3843</v>
      </c>
      <c r="T225" s="367">
        <v>6.5639571626214801</v>
      </c>
      <c r="U225" s="368">
        <v>337</v>
      </c>
      <c r="V225" s="370">
        <v>0.57560592344612005</v>
      </c>
    </row>
    <row r="226" spans="1:22" ht="15" customHeight="1">
      <c r="A226" s="153" t="s">
        <v>69</v>
      </c>
      <c r="B226" s="359">
        <v>124265</v>
      </c>
      <c r="C226" s="360">
        <v>16412</v>
      </c>
      <c r="D226" s="361">
        <v>13.2072586810445</v>
      </c>
      <c r="E226" s="362">
        <v>17403</v>
      </c>
      <c r="F226" s="363">
        <v>14.004747917756401</v>
      </c>
      <c r="G226" s="360">
        <v>14066</v>
      </c>
      <c r="H226" s="361">
        <v>11.3193578240052</v>
      </c>
      <c r="I226" s="362">
        <v>13432</v>
      </c>
      <c r="J226" s="363">
        <v>10.8091578481471</v>
      </c>
      <c r="K226" s="360">
        <v>15176</v>
      </c>
      <c r="L226" s="361">
        <v>12.2126101476683</v>
      </c>
      <c r="M226" s="362">
        <v>13180</v>
      </c>
      <c r="N226" s="363">
        <v>10.606365428720901</v>
      </c>
      <c r="O226" s="360">
        <v>12750</v>
      </c>
      <c r="P226" s="361">
        <v>10.260330744779299</v>
      </c>
      <c r="Q226" s="362">
        <v>12475</v>
      </c>
      <c r="R226" s="363">
        <v>10.0390294934213</v>
      </c>
      <c r="S226" s="360">
        <v>8674</v>
      </c>
      <c r="T226" s="361">
        <v>6.98024383374241</v>
      </c>
      <c r="U226" s="362">
        <v>697</v>
      </c>
      <c r="V226" s="364">
        <v>0.56089808071460201</v>
      </c>
    </row>
    <row r="227" spans="1:22" ht="15" customHeight="1">
      <c r="A227" s="159" t="s">
        <v>70</v>
      </c>
      <c r="B227" s="365">
        <v>32960</v>
      </c>
      <c r="C227" s="366">
        <v>3828</v>
      </c>
      <c r="D227" s="367">
        <v>11.614077669902899</v>
      </c>
      <c r="E227" s="368">
        <v>4045</v>
      </c>
      <c r="F227" s="369">
        <v>12.2724514563107</v>
      </c>
      <c r="G227" s="366">
        <v>3661</v>
      </c>
      <c r="H227" s="367">
        <v>11.107402912621399</v>
      </c>
      <c r="I227" s="368">
        <v>3942</v>
      </c>
      <c r="J227" s="369">
        <v>11.9599514563107</v>
      </c>
      <c r="K227" s="366">
        <v>4385</v>
      </c>
      <c r="L227" s="367">
        <v>13.3040048543689</v>
      </c>
      <c r="M227" s="368">
        <v>3694</v>
      </c>
      <c r="N227" s="369">
        <v>11.207524271844701</v>
      </c>
      <c r="O227" s="366">
        <v>3526</v>
      </c>
      <c r="P227" s="367">
        <v>10.6978155339806</v>
      </c>
      <c r="Q227" s="368">
        <v>3441</v>
      </c>
      <c r="R227" s="369">
        <v>10.439927184466001</v>
      </c>
      <c r="S227" s="366">
        <v>2279</v>
      </c>
      <c r="T227" s="367">
        <v>6.9144417475728197</v>
      </c>
      <c r="U227" s="368">
        <v>159</v>
      </c>
      <c r="V227" s="370">
        <v>0.48240291262135898</v>
      </c>
    </row>
    <row r="228" spans="1:22" ht="15" customHeight="1">
      <c r="A228" s="153" t="s">
        <v>71</v>
      </c>
      <c r="B228" s="359">
        <v>6708</v>
      </c>
      <c r="C228" s="360">
        <v>913</v>
      </c>
      <c r="D228" s="361">
        <v>13.6106141920095</v>
      </c>
      <c r="E228" s="362">
        <v>1016</v>
      </c>
      <c r="F228" s="363">
        <v>15.1460942158617</v>
      </c>
      <c r="G228" s="360">
        <v>797</v>
      </c>
      <c r="H228" s="361">
        <v>11.881335718544999</v>
      </c>
      <c r="I228" s="362">
        <v>646</v>
      </c>
      <c r="J228" s="363">
        <v>9.6302921884317207</v>
      </c>
      <c r="K228" s="360">
        <v>895</v>
      </c>
      <c r="L228" s="361">
        <v>13.3422778771616</v>
      </c>
      <c r="M228" s="362">
        <v>684</v>
      </c>
      <c r="N228" s="363">
        <v>10.1967799642218</v>
      </c>
      <c r="O228" s="360">
        <v>668</v>
      </c>
      <c r="P228" s="361">
        <v>9.9582587954680992</v>
      </c>
      <c r="Q228" s="362">
        <v>597</v>
      </c>
      <c r="R228" s="363">
        <v>8.8998211091234403</v>
      </c>
      <c r="S228" s="360">
        <v>458</v>
      </c>
      <c r="T228" s="361">
        <v>6.8276684555754299</v>
      </c>
      <c r="U228" s="362">
        <v>34</v>
      </c>
      <c r="V228" s="364">
        <v>0.50685748360167004</v>
      </c>
    </row>
    <row r="229" spans="1:22" ht="15" customHeight="1">
      <c r="A229" s="159" t="s">
        <v>72</v>
      </c>
      <c r="B229" s="365">
        <v>30191</v>
      </c>
      <c r="C229" s="366">
        <v>2383</v>
      </c>
      <c r="D229" s="367">
        <v>7.8930807194196904</v>
      </c>
      <c r="E229" s="368">
        <v>3398</v>
      </c>
      <c r="F229" s="369">
        <v>11.255009771123801</v>
      </c>
      <c r="G229" s="366">
        <v>4881</v>
      </c>
      <c r="H229" s="367">
        <v>16.167069656520201</v>
      </c>
      <c r="I229" s="368">
        <v>3716</v>
      </c>
      <c r="J229" s="369">
        <v>12.308303799145399</v>
      </c>
      <c r="K229" s="366">
        <v>2686</v>
      </c>
      <c r="L229" s="367">
        <v>8.8966910668742294</v>
      </c>
      <c r="M229" s="368">
        <v>3309</v>
      </c>
      <c r="N229" s="369">
        <v>10.960219933092599</v>
      </c>
      <c r="O229" s="366">
        <v>3881</v>
      </c>
      <c r="P229" s="367">
        <v>12.854824285383099</v>
      </c>
      <c r="Q229" s="368">
        <v>3383</v>
      </c>
      <c r="R229" s="369">
        <v>11.205326090556801</v>
      </c>
      <c r="S229" s="366">
        <v>2413</v>
      </c>
      <c r="T229" s="367">
        <v>7.9924480805538103</v>
      </c>
      <c r="U229" s="368">
        <v>141</v>
      </c>
      <c r="V229" s="370">
        <v>0.46702659733032997</v>
      </c>
    </row>
    <row r="230" spans="1:22" ht="15" customHeight="1">
      <c r="A230" s="153" t="s">
        <v>73</v>
      </c>
      <c r="B230" s="359">
        <v>16111</v>
      </c>
      <c r="C230" s="360">
        <v>1492</v>
      </c>
      <c r="D230" s="361">
        <v>9.2607535224380904</v>
      </c>
      <c r="E230" s="362">
        <v>1796</v>
      </c>
      <c r="F230" s="363">
        <v>11.147663087331599</v>
      </c>
      <c r="G230" s="360">
        <v>2288</v>
      </c>
      <c r="H230" s="361">
        <v>14.201477251567299</v>
      </c>
      <c r="I230" s="362">
        <v>1547</v>
      </c>
      <c r="J230" s="363">
        <v>9.6021351871392202</v>
      </c>
      <c r="K230" s="360">
        <v>1051</v>
      </c>
      <c r="L230" s="361">
        <v>6.5234932654708002</v>
      </c>
      <c r="M230" s="362">
        <v>1591</v>
      </c>
      <c r="N230" s="363">
        <v>9.8752405189001298</v>
      </c>
      <c r="O230" s="360">
        <v>2312</v>
      </c>
      <c r="P230" s="361">
        <v>14.3504437961641</v>
      </c>
      <c r="Q230" s="362">
        <v>2283</v>
      </c>
      <c r="R230" s="363">
        <v>14.1704425547762</v>
      </c>
      <c r="S230" s="360">
        <v>1691</v>
      </c>
      <c r="T230" s="361">
        <v>10.4959344547204</v>
      </c>
      <c r="U230" s="362">
        <v>60</v>
      </c>
      <c r="V230" s="364">
        <v>0.37241636149214802</v>
      </c>
    </row>
    <row r="231" spans="1:22" ht="15" customHeight="1">
      <c r="A231" s="159" t="s">
        <v>74</v>
      </c>
      <c r="B231" s="365">
        <v>21039</v>
      </c>
      <c r="C231" s="371">
        <v>2187</v>
      </c>
      <c r="D231" s="367">
        <v>10.3949807500356</v>
      </c>
      <c r="E231" s="372">
        <v>2737</v>
      </c>
      <c r="F231" s="369">
        <v>13.0091734398023</v>
      </c>
      <c r="G231" s="371">
        <v>2402</v>
      </c>
      <c r="H231" s="367">
        <v>11.4168924378535</v>
      </c>
      <c r="I231" s="372">
        <v>2337</v>
      </c>
      <c r="J231" s="369">
        <v>11.1079423926993</v>
      </c>
      <c r="K231" s="371">
        <v>2638</v>
      </c>
      <c r="L231" s="367">
        <v>12.538618755644301</v>
      </c>
      <c r="M231" s="372">
        <v>2461</v>
      </c>
      <c r="N231" s="369">
        <v>11.697324017301201</v>
      </c>
      <c r="O231" s="371">
        <v>2589</v>
      </c>
      <c r="P231" s="367">
        <v>12.3057179523742</v>
      </c>
      <c r="Q231" s="372">
        <v>2218</v>
      </c>
      <c r="R231" s="369">
        <v>10.5423261561861</v>
      </c>
      <c r="S231" s="371">
        <v>1305</v>
      </c>
      <c r="T231" s="367">
        <v>6.2027662911735399</v>
      </c>
      <c r="U231" s="372">
        <v>165</v>
      </c>
      <c r="V231" s="370">
        <v>0.78425780692998703</v>
      </c>
    </row>
    <row r="232" spans="1:22" ht="15" customHeight="1">
      <c r="A232" s="162" t="s">
        <v>75</v>
      </c>
      <c r="B232" s="359">
        <v>15609</v>
      </c>
      <c r="C232" s="360">
        <v>1252</v>
      </c>
      <c r="D232" s="361">
        <v>8.0210135178422703</v>
      </c>
      <c r="E232" s="362">
        <v>1829</v>
      </c>
      <c r="F232" s="363">
        <v>11.717598821192899</v>
      </c>
      <c r="G232" s="360">
        <v>2603</v>
      </c>
      <c r="H232" s="361">
        <v>16.676276507143299</v>
      </c>
      <c r="I232" s="362">
        <v>1710</v>
      </c>
      <c r="J232" s="363">
        <v>10.955218143378801</v>
      </c>
      <c r="K232" s="360">
        <v>1136</v>
      </c>
      <c r="L232" s="361">
        <v>7.2778525209814902</v>
      </c>
      <c r="M232" s="362">
        <v>1373</v>
      </c>
      <c r="N232" s="363">
        <v>8.7962073162918806</v>
      </c>
      <c r="O232" s="360">
        <v>2070</v>
      </c>
      <c r="P232" s="361">
        <v>13.2615798577744</v>
      </c>
      <c r="Q232" s="362">
        <v>2147</v>
      </c>
      <c r="R232" s="363">
        <v>13.7548850022423</v>
      </c>
      <c r="S232" s="360">
        <v>1407</v>
      </c>
      <c r="T232" s="361">
        <v>9.0140303670959092</v>
      </c>
      <c r="U232" s="362">
        <v>82</v>
      </c>
      <c r="V232" s="364">
        <v>0.52533794605676198</v>
      </c>
    </row>
    <row r="233" spans="1:22" ht="15" customHeight="1">
      <c r="A233" s="324" t="s">
        <v>76</v>
      </c>
      <c r="B233" s="373">
        <v>511915</v>
      </c>
      <c r="C233" s="374">
        <v>73790</v>
      </c>
      <c r="D233" s="375">
        <v>14.4145024076263</v>
      </c>
      <c r="E233" s="376">
        <v>69678</v>
      </c>
      <c r="F233" s="377">
        <v>13.611244054188701</v>
      </c>
      <c r="G233" s="374">
        <v>58797</v>
      </c>
      <c r="H233" s="375">
        <v>11.485695867478</v>
      </c>
      <c r="I233" s="376">
        <v>57168</v>
      </c>
      <c r="J233" s="377">
        <v>11.167478976001901</v>
      </c>
      <c r="K233" s="374">
        <v>62089</v>
      </c>
      <c r="L233" s="375">
        <v>12.128771378060801</v>
      </c>
      <c r="M233" s="376">
        <v>53933</v>
      </c>
      <c r="N233" s="377">
        <v>10.5355381264468</v>
      </c>
      <c r="O233" s="374">
        <v>52750</v>
      </c>
      <c r="P233" s="375">
        <v>10.3044450738892</v>
      </c>
      <c r="Q233" s="376">
        <v>47834</v>
      </c>
      <c r="R233" s="377">
        <v>9.3441293964818399</v>
      </c>
      <c r="S233" s="374">
        <v>32445</v>
      </c>
      <c r="T233" s="375">
        <v>6.3379662639305403</v>
      </c>
      <c r="U233" s="376">
        <v>3431</v>
      </c>
      <c r="V233" s="378">
        <v>0.670228455895998</v>
      </c>
    </row>
    <row r="234" spans="1:22" ht="15" customHeight="1">
      <c r="A234" s="324" t="s">
        <v>77</v>
      </c>
      <c r="B234" s="379">
        <v>125715</v>
      </c>
      <c r="C234" s="380">
        <v>10880</v>
      </c>
      <c r="D234" s="381">
        <v>8.6544962812711308</v>
      </c>
      <c r="E234" s="382">
        <v>14113</v>
      </c>
      <c r="F234" s="383">
        <v>11.226186214851101</v>
      </c>
      <c r="G234" s="380">
        <v>19666</v>
      </c>
      <c r="H234" s="381">
        <v>15.6433202084079</v>
      </c>
      <c r="I234" s="382">
        <v>15412</v>
      </c>
      <c r="J234" s="383">
        <v>12.259475798433</v>
      </c>
      <c r="K234" s="380">
        <v>11371</v>
      </c>
      <c r="L234" s="381">
        <v>9.0450622439645194</v>
      </c>
      <c r="M234" s="382">
        <v>12384</v>
      </c>
      <c r="N234" s="383">
        <v>9.8508531201527294</v>
      </c>
      <c r="O234" s="380">
        <v>15928</v>
      </c>
      <c r="P234" s="381">
        <v>12.669928011772701</v>
      </c>
      <c r="Q234" s="382">
        <v>15157</v>
      </c>
      <c r="R234" s="383">
        <v>12.056636041840701</v>
      </c>
      <c r="S234" s="380">
        <v>10015</v>
      </c>
      <c r="T234" s="381">
        <v>7.9664320089090399</v>
      </c>
      <c r="U234" s="382">
        <v>789</v>
      </c>
      <c r="V234" s="384">
        <v>0.62761007039732697</v>
      </c>
    </row>
    <row r="235" spans="1:22" ht="15" customHeight="1">
      <c r="A235" s="331" t="s">
        <v>78</v>
      </c>
      <c r="B235" s="385">
        <v>637630</v>
      </c>
      <c r="C235" s="386">
        <v>84670</v>
      </c>
      <c r="D235" s="387">
        <v>13.2788607813309</v>
      </c>
      <c r="E235" s="388">
        <v>83791</v>
      </c>
      <c r="F235" s="389">
        <v>13.1410065398429</v>
      </c>
      <c r="G235" s="386">
        <v>78463</v>
      </c>
      <c r="H235" s="387">
        <v>12.305412229663</v>
      </c>
      <c r="I235" s="388">
        <v>72580</v>
      </c>
      <c r="J235" s="389">
        <v>11.382776845505999</v>
      </c>
      <c r="K235" s="386">
        <v>73460</v>
      </c>
      <c r="L235" s="387">
        <v>11.5207879177579</v>
      </c>
      <c r="M235" s="388">
        <v>66317</v>
      </c>
      <c r="N235" s="389">
        <v>10.4005457710585</v>
      </c>
      <c r="O235" s="386">
        <v>68678</v>
      </c>
      <c r="P235" s="387">
        <v>10.7708232046798</v>
      </c>
      <c r="Q235" s="388">
        <v>62991</v>
      </c>
      <c r="R235" s="389">
        <v>9.8789266502517101</v>
      </c>
      <c r="S235" s="386">
        <v>42460</v>
      </c>
      <c r="T235" s="387">
        <v>6.65903423615576</v>
      </c>
      <c r="U235" s="388">
        <v>4220</v>
      </c>
      <c r="V235" s="390">
        <v>0.66182582375358701</v>
      </c>
    </row>
    <row r="236" spans="1:22" ht="15" customHeight="1">
      <c r="A236" s="959" t="s">
        <v>79</v>
      </c>
      <c r="B236" s="959"/>
      <c r="C236" s="959"/>
      <c r="D236" s="959"/>
      <c r="E236" s="959"/>
      <c r="F236" s="959"/>
      <c r="G236" s="959"/>
      <c r="H236" s="959"/>
      <c r="I236" s="959"/>
      <c r="J236" s="959"/>
      <c r="K236" s="959"/>
      <c r="L236" s="959"/>
      <c r="M236" s="959"/>
    </row>
    <row r="237" spans="1:22" ht="25.5" customHeight="1">
      <c r="A237" s="960" t="s">
        <v>90</v>
      </c>
      <c r="B237" s="960"/>
      <c r="C237" s="960"/>
      <c r="D237" s="960"/>
      <c r="E237" s="960"/>
      <c r="F237" s="960"/>
      <c r="G237" s="960"/>
      <c r="H237" s="960"/>
      <c r="I237" s="960"/>
      <c r="J237" s="960"/>
      <c r="K237" s="960"/>
      <c r="L237" s="960"/>
      <c r="M237" s="960"/>
    </row>
    <row r="238" spans="1:22" ht="15" customHeight="1">
      <c r="A238" s="992"/>
      <c r="B238" s="992"/>
      <c r="C238" s="301"/>
      <c r="D238" s="302"/>
      <c r="E238" s="303"/>
      <c r="F238" s="303"/>
      <c r="G238" s="303"/>
      <c r="H238" s="303"/>
      <c r="I238" s="303"/>
      <c r="J238" s="303"/>
      <c r="K238" s="303"/>
      <c r="L238" s="303"/>
      <c r="M238" s="303"/>
    </row>
    <row r="239" spans="1:22" ht="23.25" customHeight="1">
      <c r="A239" s="956">
        <v>2019</v>
      </c>
      <c r="B239" s="956"/>
      <c r="C239" s="956"/>
      <c r="D239" s="956"/>
      <c r="E239" s="956"/>
      <c r="F239" s="956"/>
      <c r="G239" s="956"/>
      <c r="H239" s="956"/>
      <c r="I239" s="956"/>
      <c r="J239" s="956"/>
      <c r="K239" s="956"/>
      <c r="L239" s="956"/>
      <c r="M239" s="956"/>
      <c r="N239" s="956"/>
      <c r="O239" s="956"/>
      <c r="P239" s="956"/>
      <c r="Q239" s="956"/>
      <c r="R239" s="956"/>
      <c r="S239" s="956"/>
      <c r="T239" s="956"/>
      <c r="U239" s="956"/>
      <c r="V239" s="956"/>
    </row>
    <row r="240" spans="1:22" ht="15" customHeight="1">
      <c r="A240" s="106"/>
      <c r="B240" s="106"/>
      <c r="C240" s="301"/>
      <c r="D240" s="302"/>
      <c r="E240" s="303"/>
      <c r="F240" s="303"/>
      <c r="G240" s="303"/>
      <c r="H240" s="303"/>
      <c r="I240" s="303"/>
      <c r="J240" s="303"/>
      <c r="K240" s="303"/>
      <c r="L240" s="303"/>
      <c r="M240" s="303"/>
    </row>
    <row r="241" spans="1:22" ht="16.5">
      <c r="A241" s="987" t="s">
        <v>151</v>
      </c>
      <c r="B241" s="987"/>
      <c r="C241" s="987"/>
      <c r="D241" s="987"/>
      <c r="E241" s="987"/>
      <c r="F241" s="987"/>
      <c r="G241" s="987"/>
      <c r="H241" s="987"/>
      <c r="I241" s="987"/>
      <c r="J241" s="987"/>
      <c r="K241" s="987"/>
      <c r="L241" s="987"/>
      <c r="M241" s="987"/>
    </row>
    <row r="242" spans="1:22" ht="15" customHeight="1">
      <c r="A242" s="958" t="s">
        <v>57</v>
      </c>
      <c r="B242" s="989" t="s">
        <v>58</v>
      </c>
      <c r="C242" s="990" t="s">
        <v>96</v>
      </c>
      <c r="D242" s="990"/>
      <c r="E242" s="990"/>
      <c r="F242" s="990"/>
      <c r="G242" s="990"/>
      <c r="H242" s="990"/>
      <c r="I242" s="990"/>
      <c r="J242" s="990"/>
      <c r="K242" s="990"/>
      <c r="L242" s="990"/>
      <c r="M242" s="990"/>
      <c r="N242" s="990"/>
      <c r="O242" s="990"/>
      <c r="P242" s="990"/>
      <c r="Q242" s="990"/>
      <c r="R242" s="990"/>
      <c r="S242" s="990"/>
      <c r="T242" s="990"/>
      <c r="U242" s="990"/>
      <c r="V242" s="990"/>
    </row>
    <row r="243" spans="1:22" ht="28.5" customHeight="1">
      <c r="A243" s="958"/>
      <c r="B243" s="989"/>
      <c r="C243" s="969" t="s">
        <v>124</v>
      </c>
      <c r="D243" s="969"/>
      <c r="E243" s="969" t="s">
        <v>125</v>
      </c>
      <c r="F243" s="969"/>
      <c r="G243" s="969" t="s">
        <v>143</v>
      </c>
      <c r="H243" s="969"/>
      <c r="I243" s="969" t="s">
        <v>144</v>
      </c>
      <c r="J243" s="969"/>
      <c r="K243" s="969" t="s">
        <v>145</v>
      </c>
      <c r="L243" s="969"/>
      <c r="M243" s="969" t="s">
        <v>146</v>
      </c>
      <c r="N243" s="969"/>
      <c r="O243" s="969" t="s">
        <v>147</v>
      </c>
      <c r="P243" s="969"/>
      <c r="Q243" s="969" t="s">
        <v>148</v>
      </c>
      <c r="R243" s="969"/>
      <c r="S243" s="969" t="s">
        <v>149</v>
      </c>
      <c r="T243" s="969"/>
      <c r="U243" s="993" t="s">
        <v>150</v>
      </c>
      <c r="V243" s="993"/>
    </row>
    <row r="244" spans="1:22" ht="15" customHeight="1">
      <c r="A244" s="958"/>
      <c r="B244" s="306" t="s">
        <v>59</v>
      </c>
      <c r="C244" s="350" t="s">
        <v>59</v>
      </c>
      <c r="D244" s="351" t="s">
        <v>99</v>
      </c>
      <c r="E244" s="143" t="s">
        <v>59</v>
      </c>
      <c r="F244" s="310" t="s">
        <v>99</v>
      </c>
      <c r="G244" s="143" t="s">
        <v>59</v>
      </c>
      <c r="H244" s="310" t="s">
        <v>99</v>
      </c>
      <c r="I244" s="308" t="s">
        <v>59</v>
      </c>
      <c r="J244" s="309" t="s">
        <v>99</v>
      </c>
      <c r="K244" s="143" t="s">
        <v>59</v>
      </c>
      <c r="L244" s="310" t="s">
        <v>99</v>
      </c>
      <c r="M244" s="308" t="s">
        <v>59</v>
      </c>
      <c r="N244" s="309" t="s">
        <v>99</v>
      </c>
      <c r="O244" s="143" t="s">
        <v>59</v>
      </c>
      <c r="P244" s="310" t="s">
        <v>99</v>
      </c>
      <c r="Q244" s="143" t="s">
        <v>59</v>
      </c>
      <c r="R244" s="310" t="s">
        <v>99</v>
      </c>
      <c r="S244" s="143" t="s">
        <v>59</v>
      </c>
      <c r="T244" s="310" t="s">
        <v>99</v>
      </c>
      <c r="U244" s="352" t="s">
        <v>59</v>
      </c>
      <c r="V244" s="312" t="s">
        <v>99</v>
      </c>
    </row>
    <row r="245" spans="1:22" ht="15" customHeight="1">
      <c r="A245" s="147" t="s">
        <v>60</v>
      </c>
      <c r="B245" s="353">
        <v>92336</v>
      </c>
      <c r="C245" s="354">
        <v>15164</v>
      </c>
      <c r="D245" s="355">
        <v>16.422630393346001</v>
      </c>
      <c r="E245" s="356">
        <v>12518</v>
      </c>
      <c r="F245" s="357">
        <v>13.557009183850299</v>
      </c>
      <c r="G245" s="354">
        <v>9731</v>
      </c>
      <c r="H245" s="355">
        <v>10.538684803327</v>
      </c>
      <c r="I245" s="356">
        <v>10060</v>
      </c>
      <c r="J245" s="357">
        <v>10.8949922023913</v>
      </c>
      <c r="K245" s="354">
        <v>10413</v>
      </c>
      <c r="L245" s="355">
        <v>11.2772916305666</v>
      </c>
      <c r="M245" s="356">
        <v>10013</v>
      </c>
      <c r="N245" s="357">
        <v>10.8440911453821</v>
      </c>
      <c r="O245" s="354">
        <v>10156</v>
      </c>
      <c r="P245" s="355">
        <v>10.9989603188356</v>
      </c>
      <c r="Q245" s="356">
        <v>8388</v>
      </c>
      <c r="R245" s="357">
        <v>9.0842141743198805</v>
      </c>
      <c r="S245" s="354">
        <v>5336</v>
      </c>
      <c r="T245" s="355">
        <v>5.7788944723618103</v>
      </c>
      <c r="U245" s="356">
        <v>557</v>
      </c>
      <c r="V245" s="358">
        <v>0.60323167561947699</v>
      </c>
    </row>
    <row r="246" spans="1:22" ht="15" customHeight="1">
      <c r="A246" s="153" t="s">
        <v>61</v>
      </c>
      <c r="B246" s="359">
        <v>91903</v>
      </c>
      <c r="C246" s="360">
        <v>16311</v>
      </c>
      <c r="D246" s="361">
        <v>17.748060455045</v>
      </c>
      <c r="E246" s="362">
        <v>12334</v>
      </c>
      <c r="F246" s="363">
        <v>13.4206717952624</v>
      </c>
      <c r="G246" s="360">
        <v>10414</v>
      </c>
      <c r="H246" s="361">
        <v>11.331512573038999</v>
      </c>
      <c r="I246" s="362">
        <v>10985</v>
      </c>
      <c r="J246" s="363">
        <v>11.9528198208981</v>
      </c>
      <c r="K246" s="360">
        <v>11580</v>
      </c>
      <c r="L246" s="361">
        <v>12.6002415590351</v>
      </c>
      <c r="M246" s="362">
        <v>9262</v>
      </c>
      <c r="N246" s="363">
        <v>10.0780170397049</v>
      </c>
      <c r="O246" s="360">
        <v>8580</v>
      </c>
      <c r="P246" s="361">
        <v>9.3359302743109591</v>
      </c>
      <c r="Q246" s="362">
        <v>7058</v>
      </c>
      <c r="R246" s="363">
        <v>7.6798363491942601</v>
      </c>
      <c r="S246" s="360">
        <v>4917</v>
      </c>
      <c r="T246" s="361">
        <v>5.3502061956628202</v>
      </c>
      <c r="U246" s="362">
        <v>462</v>
      </c>
      <c r="V246" s="364">
        <v>0.50270393784751299</v>
      </c>
    </row>
    <row r="247" spans="1:22" ht="15" customHeight="1">
      <c r="A247" s="159" t="s">
        <v>62</v>
      </c>
      <c r="B247" s="365">
        <v>32558</v>
      </c>
      <c r="C247" s="366">
        <v>2907</v>
      </c>
      <c r="D247" s="367">
        <v>8.9286811229190999</v>
      </c>
      <c r="E247" s="368">
        <v>4256</v>
      </c>
      <c r="F247" s="369">
        <v>13.0720560230972</v>
      </c>
      <c r="G247" s="366">
        <v>4944</v>
      </c>
      <c r="H247" s="367">
        <v>15.1852079366054</v>
      </c>
      <c r="I247" s="368">
        <v>4386</v>
      </c>
      <c r="J247" s="369">
        <v>13.4713434486148</v>
      </c>
      <c r="K247" s="366">
        <v>3287</v>
      </c>
      <c r="L247" s="367">
        <v>10.0958289821242</v>
      </c>
      <c r="M247" s="368">
        <v>3370</v>
      </c>
      <c r="N247" s="369">
        <v>10.3</v>
      </c>
      <c r="O247" s="366">
        <v>3890</v>
      </c>
      <c r="P247" s="367">
        <v>11.947908348178601</v>
      </c>
      <c r="Q247" s="368">
        <v>3375</v>
      </c>
      <c r="R247" s="369">
        <v>10.366115854782199</v>
      </c>
      <c r="S247" s="366">
        <v>1883</v>
      </c>
      <c r="T247" s="367">
        <v>5.7835247865347998</v>
      </c>
      <c r="U247" s="368">
        <v>260</v>
      </c>
      <c r="V247" s="370">
        <v>0.79857485103507597</v>
      </c>
    </row>
    <row r="248" spans="1:22" ht="15" customHeight="1">
      <c r="A248" s="153" t="s">
        <v>63</v>
      </c>
      <c r="B248" s="359">
        <v>17494</v>
      </c>
      <c r="C248" s="360">
        <v>1202</v>
      </c>
      <c r="D248" s="361">
        <v>6.87092717503144</v>
      </c>
      <c r="E248" s="362">
        <v>2000</v>
      </c>
      <c r="F248" s="363">
        <v>11.432491139819399</v>
      </c>
      <c r="G248" s="360">
        <v>2662</v>
      </c>
      <c r="H248" s="361">
        <v>15.2166457070996</v>
      </c>
      <c r="I248" s="362">
        <v>2092</v>
      </c>
      <c r="J248" s="363">
        <v>11.9583857322511</v>
      </c>
      <c r="K248" s="360">
        <v>1534</v>
      </c>
      <c r="L248" s="361">
        <v>8.7687207042414599</v>
      </c>
      <c r="M248" s="362">
        <v>1972</v>
      </c>
      <c r="N248" s="363">
        <v>11.2724362638619</v>
      </c>
      <c r="O248" s="360">
        <v>2324</v>
      </c>
      <c r="P248" s="361">
        <v>13.2845547044701</v>
      </c>
      <c r="Q248" s="362">
        <v>2180</v>
      </c>
      <c r="R248" s="363">
        <v>12.4614153424031</v>
      </c>
      <c r="S248" s="360">
        <v>1425</v>
      </c>
      <c r="T248" s="361">
        <v>8</v>
      </c>
      <c r="U248" s="362">
        <v>103</v>
      </c>
      <c r="V248" s="364">
        <v>0.58877329370069698</v>
      </c>
    </row>
    <row r="249" spans="1:22" ht="15" customHeight="1">
      <c r="A249" s="159" t="s">
        <v>64</v>
      </c>
      <c r="B249" s="365">
        <v>5314</v>
      </c>
      <c r="C249" s="366">
        <v>498</v>
      </c>
      <c r="D249" s="367">
        <v>9.3714715844937899</v>
      </c>
      <c r="E249" s="368">
        <v>795</v>
      </c>
      <c r="F249" s="369">
        <v>14.9604817463304</v>
      </c>
      <c r="G249" s="366">
        <v>773</v>
      </c>
      <c r="H249" s="367">
        <v>14.546480993601801</v>
      </c>
      <c r="I249" s="368">
        <v>622</v>
      </c>
      <c r="J249" s="369">
        <v>11.7049303726007</v>
      </c>
      <c r="K249" s="366">
        <v>578</v>
      </c>
      <c r="L249" s="367">
        <v>10.8769288671434</v>
      </c>
      <c r="M249" s="368">
        <v>539</v>
      </c>
      <c r="N249" s="369">
        <v>10.1430184418517</v>
      </c>
      <c r="O249" s="366">
        <v>620</v>
      </c>
      <c r="P249" s="367">
        <v>11.6672939405344</v>
      </c>
      <c r="Q249" s="368">
        <v>470</v>
      </c>
      <c r="R249" s="369">
        <v>8.8445615355664309</v>
      </c>
      <c r="S249" s="366">
        <v>376</v>
      </c>
      <c r="T249" s="367">
        <v>7.0756492284531403</v>
      </c>
      <c r="U249" s="368">
        <v>43</v>
      </c>
      <c r="V249" s="370">
        <v>0.80918328942416295</v>
      </c>
    </row>
    <row r="250" spans="1:22" ht="15" customHeight="1">
      <c r="A250" s="153" t="s">
        <v>65</v>
      </c>
      <c r="B250" s="359">
        <v>16590</v>
      </c>
      <c r="C250" s="360">
        <v>1966</v>
      </c>
      <c r="D250" s="361">
        <v>11.850512356841501</v>
      </c>
      <c r="E250" s="362">
        <v>2769</v>
      </c>
      <c r="F250" s="363">
        <v>16.690777576853499</v>
      </c>
      <c r="G250" s="360">
        <v>2673</v>
      </c>
      <c r="H250" s="361">
        <v>16.112115732368899</v>
      </c>
      <c r="I250" s="362">
        <v>2026</v>
      </c>
      <c r="J250" s="363">
        <v>12.2121760096444</v>
      </c>
      <c r="K250" s="360">
        <v>1763</v>
      </c>
      <c r="L250" s="361">
        <v>10.626883664858401</v>
      </c>
      <c r="M250" s="362">
        <v>1500</v>
      </c>
      <c r="N250" s="363">
        <v>9.0415913200723299</v>
      </c>
      <c r="O250" s="360">
        <v>1481</v>
      </c>
      <c r="P250" s="361">
        <v>8.9270644966847499</v>
      </c>
      <c r="Q250" s="362">
        <v>1368</v>
      </c>
      <c r="R250" s="363">
        <v>8.2459312839059695</v>
      </c>
      <c r="S250" s="360">
        <v>880</v>
      </c>
      <c r="T250" s="361">
        <v>5.3044002411091</v>
      </c>
      <c r="U250" s="362">
        <v>164</v>
      </c>
      <c r="V250" s="364">
        <v>0.98854731766124204</v>
      </c>
    </row>
    <row r="251" spans="1:22" ht="15" customHeight="1">
      <c r="A251" s="159" t="s">
        <v>66</v>
      </c>
      <c r="B251" s="365">
        <v>49481</v>
      </c>
      <c r="C251" s="366">
        <v>6475</v>
      </c>
      <c r="D251" s="367">
        <v>13.085830925001501</v>
      </c>
      <c r="E251" s="368">
        <v>6408</v>
      </c>
      <c r="F251" s="369">
        <v>12.9504254158162</v>
      </c>
      <c r="G251" s="366">
        <v>5603</v>
      </c>
      <c r="H251" s="367">
        <v>11.323538327843</v>
      </c>
      <c r="I251" s="368">
        <v>5825</v>
      </c>
      <c r="J251" s="369">
        <v>11.7721953881288</v>
      </c>
      <c r="K251" s="366">
        <v>5798</v>
      </c>
      <c r="L251" s="367">
        <v>11.717628988904799</v>
      </c>
      <c r="M251" s="368">
        <v>5030</v>
      </c>
      <c r="N251" s="369">
        <v>10.165518077646</v>
      </c>
      <c r="O251" s="366">
        <v>5627</v>
      </c>
      <c r="P251" s="367">
        <v>11.3720417938199</v>
      </c>
      <c r="Q251" s="368">
        <v>5082</v>
      </c>
      <c r="R251" s="369">
        <v>10.2706089205958</v>
      </c>
      <c r="S251" s="366">
        <v>3270</v>
      </c>
      <c r="T251" s="367">
        <v>6.6085972393443999</v>
      </c>
      <c r="U251" s="368">
        <v>363</v>
      </c>
      <c r="V251" s="370">
        <v>0.73361492289969898</v>
      </c>
    </row>
    <row r="252" spans="1:22" ht="15" customHeight="1">
      <c r="A252" s="153" t="s">
        <v>67</v>
      </c>
      <c r="B252" s="359">
        <v>10852</v>
      </c>
      <c r="C252" s="360">
        <v>828</v>
      </c>
      <c r="D252" s="361">
        <v>7.6299299668263902</v>
      </c>
      <c r="E252" s="362">
        <v>1145</v>
      </c>
      <c r="F252" s="363">
        <v>10.5510504976041</v>
      </c>
      <c r="G252" s="360">
        <v>1571</v>
      </c>
      <c r="H252" s="361">
        <v>14.4765941761887</v>
      </c>
      <c r="I252" s="362">
        <v>1167</v>
      </c>
      <c r="J252" s="363">
        <v>10.7537781054184</v>
      </c>
      <c r="K252" s="360">
        <v>942</v>
      </c>
      <c r="L252" s="361">
        <v>8.6804275709546594</v>
      </c>
      <c r="M252" s="362">
        <v>1133</v>
      </c>
      <c r="N252" s="363">
        <v>10.4404718024327</v>
      </c>
      <c r="O252" s="360">
        <v>1496</v>
      </c>
      <c r="P252" s="361">
        <v>13.785477331367501</v>
      </c>
      <c r="Q252" s="362">
        <v>1428</v>
      </c>
      <c r="R252" s="363">
        <v>13.158864725396199</v>
      </c>
      <c r="S252" s="360">
        <v>1036</v>
      </c>
      <c r="T252" s="361">
        <v>9.5466273497972693</v>
      </c>
      <c r="U252" s="362">
        <v>106</v>
      </c>
      <c r="V252" s="364">
        <v>0.97677847401400697</v>
      </c>
    </row>
    <row r="253" spans="1:22" ht="15" customHeight="1">
      <c r="A253" s="159" t="s">
        <v>68</v>
      </c>
      <c r="B253" s="365">
        <v>55097</v>
      </c>
      <c r="C253" s="366">
        <v>6902</v>
      </c>
      <c r="D253" s="367">
        <v>12.5269978401728</v>
      </c>
      <c r="E253" s="368">
        <v>7521</v>
      </c>
      <c r="F253" s="369">
        <v>13.650470987531101</v>
      </c>
      <c r="G253" s="366">
        <v>6094</v>
      </c>
      <c r="H253" s="367">
        <v>11.0604933117956</v>
      </c>
      <c r="I253" s="368">
        <v>6082</v>
      </c>
      <c r="J253" s="369">
        <v>11.0387135415721</v>
      </c>
      <c r="K253" s="366">
        <v>6319</v>
      </c>
      <c r="L253" s="367">
        <v>11.4688640034848</v>
      </c>
      <c r="M253" s="368">
        <v>6187</v>
      </c>
      <c r="N253" s="369">
        <v>11.2292865310271</v>
      </c>
      <c r="O253" s="366">
        <v>6609</v>
      </c>
      <c r="P253" s="367">
        <v>11.9952084505508</v>
      </c>
      <c r="Q253" s="368">
        <v>5558</v>
      </c>
      <c r="R253" s="369">
        <v>10.0876635751493</v>
      </c>
      <c r="S253" s="366">
        <v>3567</v>
      </c>
      <c r="T253" s="367">
        <v>6.4740366989128297</v>
      </c>
      <c r="U253" s="368">
        <v>258</v>
      </c>
      <c r="V253" s="370">
        <v>0.46826505980361899</v>
      </c>
    </row>
    <row r="254" spans="1:22" ht="15" customHeight="1">
      <c r="A254" s="153" t="s">
        <v>69</v>
      </c>
      <c r="B254" s="359">
        <v>119264</v>
      </c>
      <c r="C254" s="360">
        <v>15405</v>
      </c>
      <c r="D254" s="361">
        <v>12.916722565065699</v>
      </c>
      <c r="E254" s="362">
        <v>16395</v>
      </c>
      <c r="F254" s="363">
        <v>13.8</v>
      </c>
      <c r="G254" s="360">
        <v>13176</v>
      </c>
      <c r="H254" s="361">
        <v>11.047759592165299</v>
      </c>
      <c r="I254" s="362">
        <v>13157</v>
      </c>
      <c r="J254" s="363">
        <v>11.031828548430401</v>
      </c>
      <c r="K254" s="360">
        <v>14778</v>
      </c>
      <c r="L254" s="361">
        <v>12.3909981218138</v>
      </c>
      <c r="M254" s="362">
        <v>12536</v>
      </c>
      <c r="N254" s="363">
        <v>10.511134961094699</v>
      </c>
      <c r="O254" s="360">
        <v>12889</v>
      </c>
      <c r="P254" s="361">
        <v>10.8071169841696</v>
      </c>
      <c r="Q254" s="362">
        <v>12217</v>
      </c>
      <c r="R254" s="363">
        <v>10.3</v>
      </c>
      <c r="S254" s="360">
        <v>8216</v>
      </c>
      <c r="T254" s="361">
        <v>6.8889187013683904</v>
      </c>
      <c r="U254" s="362">
        <v>495</v>
      </c>
      <c r="V254" s="364">
        <v>0.41504561309364102</v>
      </c>
    </row>
    <row r="255" spans="1:22" ht="15" customHeight="1">
      <c r="A255" s="159" t="s">
        <v>70</v>
      </c>
      <c r="B255" s="365">
        <v>31758</v>
      </c>
      <c r="C255" s="366">
        <v>3689</v>
      </c>
      <c r="D255" s="367">
        <v>11.615970779016299</v>
      </c>
      <c r="E255" s="368">
        <v>4013</v>
      </c>
      <c r="F255" s="369">
        <v>12.6361861578185</v>
      </c>
      <c r="G255" s="366">
        <v>3387</v>
      </c>
      <c r="H255" s="367">
        <v>10.6650292839599</v>
      </c>
      <c r="I255" s="368">
        <v>3824</v>
      </c>
      <c r="J255" s="369">
        <v>12.041060520183899</v>
      </c>
      <c r="K255" s="366">
        <v>4186</v>
      </c>
      <c r="L255" s="367">
        <v>13.1809307890925</v>
      </c>
      <c r="M255" s="368">
        <v>3533</v>
      </c>
      <c r="N255" s="369">
        <v>11.1247559670004</v>
      </c>
      <c r="O255" s="366">
        <v>3515</v>
      </c>
      <c r="P255" s="367">
        <v>11.0680773348448</v>
      </c>
      <c r="Q255" s="368">
        <v>3343</v>
      </c>
      <c r="R255" s="369">
        <v>10.5264815164683</v>
      </c>
      <c r="S255" s="366">
        <v>2144</v>
      </c>
      <c r="T255" s="367">
        <v>6.7510548523206699</v>
      </c>
      <c r="U255" s="368">
        <v>124</v>
      </c>
      <c r="V255" s="370">
        <v>0.39045279929466598</v>
      </c>
    </row>
    <row r="256" spans="1:22" ht="15" customHeight="1">
      <c r="A256" s="153" t="s">
        <v>71</v>
      </c>
      <c r="B256" s="359">
        <v>6544</v>
      </c>
      <c r="C256" s="360">
        <v>904</v>
      </c>
      <c r="D256" s="361">
        <v>13.8141809290954</v>
      </c>
      <c r="E256" s="362">
        <v>981</v>
      </c>
      <c r="F256" s="363">
        <v>14.990831295843501</v>
      </c>
      <c r="G256" s="360">
        <v>739</v>
      </c>
      <c r="H256" s="361">
        <v>11.2927872860636</v>
      </c>
      <c r="I256" s="362">
        <v>713</v>
      </c>
      <c r="J256" s="363">
        <v>10.895476772616099</v>
      </c>
      <c r="K256" s="360">
        <v>789</v>
      </c>
      <c r="L256" s="361">
        <v>12</v>
      </c>
      <c r="M256" s="362">
        <v>679</v>
      </c>
      <c r="N256" s="363">
        <v>10.375916870415599</v>
      </c>
      <c r="O256" s="360">
        <v>692</v>
      </c>
      <c r="P256" s="361">
        <v>10.574572127139399</v>
      </c>
      <c r="Q256" s="362">
        <v>602</v>
      </c>
      <c r="R256" s="363">
        <v>9.1992665036674808</v>
      </c>
      <c r="S256" s="360">
        <v>421</v>
      </c>
      <c r="T256" s="361">
        <v>6.4333740831295803</v>
      </c>
      <c r="U256" s="362">
        <v>24</v>
      </c>
      <c r="V256" s="364">
        <v>0.36674816625916901</v>
      </c>
    </row>
    <row r="257" spans="1:22" ht="15" customHeight="1">
      <c r="A257" s="159" t="s">
        <v>72</v>
      </c>
      <c r="B257" s="365">
        <v>28820</v>
      </c>
      <c r="C257" s="366">
        <v>2019</v>
      </c>
      <c r="D257" s="367">
        <v>7.0055517002081897</v>
      </c>
      <c r="E257" s="368">
        <v>3538</v>
      </c>
      <c r="F257" s="369">
        <v>12.276197085357399</v>
      </c>
      <c r="G257" s="366">
        <v>4300</v>
      </c>
      <c r="H257" s="367">
        <v>14.9201943095073</v>
      </c>
      <c r="I257" s="368">
        <v>3234</v>
      </c>
      <c r="J257" s="369">
        <v>11.2213740458015</v>
      </c>
      <c r="K257" s="366">
        <v>2537</v>
      </c>
      <c r="L257" s="367">
        <v>8.8029146426093003</v>
      </c>
      <c r="M257" s="368">
        <v>3476</v>
      </c>
      <c r="N257" s="369">
        <v>12.0610687022901</v>
      </c>
      <c r="O257" s="366">
        <v>3882</v>
      </c>
      <c r="P257" s="367">
        <v>13.469812630118</v>
      </c>
      <c r="Q257" s="368">
        <v>3352</v>
      </c>
      <c r="R257" s="369">
        <v>11.6308119361554</v>
      </c>
      <c r="S257" s="366">
        <v>2384</v>
      </c>
      <c r="T257" s="367">
        <v>8.27203331020125</v>
      </c>
      <c r="U257" s="368">
        <v>98</v>
      </c>
      <c r="V257" s="370">
        <v>0.34004163775156099</v>
      </c>
    </row>
    <row r="258" spans="1:22" ht="15" customHeight="1">
      <c r="A258" s="153" t="s">
        <v>73</v>
      </c>
      <c r="B258" s="359">
        <v>15985</v>
      </c>
      <c r="C258" s="360">
        <v>1348</v>
      </c>
      <c r="D258" s="361">
        <v>8.4329058492336593</v>
      </c>
      <c r="E258" s="362">
        <v>1943</v>
      </c>
      <c r="F258" s="363">
        <v>12.1</v>
      </c>
      <c r="G258" s="360">
        <v>2078</v>
      </c>
      <c r="H258" s="361">
        <v>12.999687206756301</v>
      </c>
      <c r="I258" s="362">
        <v>1385</v>
      </c>
      <c r="J258" s="363">
        <v>8.6643728495464494</v>
      </c>
      <c r="K258" s="360">
        <v>1017</v>
      </c>
      <c r="L258" s="361">
        <v>6.3622145761651598</v>
      </c>
      <c r="M258" s="362">
        <v>1805</v>
      </c>
      <c r="N258" s="363">
        <v>11.291836096340299</v>
      </c>
      <c r="O258" s="360">
        <v>2385</v>
      </c>
      <c r="P258" s="361">
        <v>14.920237722865201</v>
      </c>
      <c r="Q258" s="362">
        <v>2247</v>
      </c>
      <c r="R258" s="363">
        <v>14.056928370347199</v>
      </c>
      <c r="S258" s="360">
        <v>1729</v>
      </c>
      <c r="T258" s="361">
        <v>10.8163903659681</v>
      </c>
      <c r="U258" s="362">
        <v>48</v>
      </c>
      <c r="V258" s="364">
        <v>0.30028151391929903</v>
      </c>
    </row>
    <row r="259" spans="1:22" ht="15" customHeight="1">
      <c r="A259" s="159" t="s">
        <v>74</v>
      </c>
      <c r="B259" s="365">
        <v>20289</v>
      </c>
      <c r="C259" s="371">
        <v>2158</v>
      </c>
      <c r="D259" s="367">
        <v>10.6363053871556</v>
      </c>
      <c r="E259" s="372">
        <v>2611</v>
      </c>
      <c r="F259" s="369">
        <v>12.8690423382128</v>
      </c>
      <c r="G259" s="371">
        <v>2320</v>
      </c>
      <c r="H259" s="367">
        <v>11.434767608063501</v>
      </c>
      <c r="I259" s="372">
        <v>2273</v>
      </c>
      <c r="J259" s="369">
        <v>11.203114988417401</v>
      </c>
      <c r="K259" s="371">
        <v>2568</v>
      </c>
      <c r="L259" s="367">
        <v>12.6571048351323</v>
      </c>
      <c r="M259" s="372">
        <v>2461</v>
      </c>
      <c r="N259" s="369">
        <v>12.1297254670018</v>
      </c>
      <c r="O259" s="371">
        <v>2502</v>
      </c>
      <c r="P259" s="367">
        <v>12.3318054117995</v>
      </c>
      <c r="Q259" s="372">
        <v>2078</v>
      </c>
      <c r="R259" s="369">
        <v>10.242003055843099</v>
      </c>
      <c r="S259" s="371">
        <v>1198</v>
      </c>
      <c r="T259" s="367">
        <v>5.9046774114052001</v>
      </c>
      <c r="U259" s="372">
        <v>120</v>
      </c>
      <c r="V259" s="370">
        <v>0.59145349696880101</v>
      </c>
    </row>
    <row r="260" spans="1:22" ht="15" customHeight="1">
      <c r="A260" s="162" t="s">
        <v>75</v>
      </c>
      <c r="B260" s="359">
        <v>15415</v>
      </c>
      <c r="C260" s="360">
        <v>1142</v>
      </c>
      <c r="D260" s="361">
        <v>7.40836847226727</v>
      </c>
      <c r="E260" s="362">
        <v>2060</v>
      </c>
      <c r="F260" s="363">
        <v>13.3636068764191</v>
      </c>
      <c r="G260" s="360">
        <v>2290</v>
      </c>
      <c r="H260" s="361">
        <v>14.8556600713591</v>
      </c>
      <c r="I260" s="362">
        <v>1548</v>
      </c>
      <c r="J260" s="363">
        <v>10.0421667207266</v>
      </c>
      <c r="K260" s="360">
        <v>1057</v>
      </c>
      <c r="L260" s="361">
        <v>6.85695750891988</v>
      </c>
      <c r="M260" s="362">
        <v>1502</v>
      </c>
      <c r="N260" s="363">
        <v>9.7437560817385709</v>
      </c>
      <c r="O260" s="360">
        <v>2216</v>
      </c>
      <c r="P260" s="361">
        <v>14.3756081738566</v>
      </c>
      <c r="Q260" s="362">
        <v>2105</v>
      </c>
      <c r="R260" s="363">
        <v>13.6</v>
      </c>
      <c r="S260" s="360">
        <v>1418</v>
      </c>
      <c r="T260" s="361">
        <v>9.1988323061952606</v>
      </c>
      <c r="U260" s="362">
        <v>77</v>
      </c>
      <c r="V260" s="364">
        <v>0.49951346091469401</v>
      </c>
    </row>
    <row r="261" spans="1:22" ht="15" customHeight="1">
      <c r="A261" s="324" t="s">
        <v>76</v>
      </c>
      <c r="B261" s="373">
        <v>488576</v>
      </c>
      <c r="C261" s="374">
        <v>69472</v>
      </c>
      <c r="D261" s="375">
        <v>14.2192821587634</v>
      </c>
      <c r="E261" s="376">
        <v>66345</v>
      </c>
      <c r="F261" s="377">
        <v>13.579258907519</v>
      </c>
      <c r="G261" s="374">
        <v>54910</v>
      </c>
      <c r="H261" s="375">
        <v>11.238783730678501</v>
      </c>
      <c r="I261" s="376">
        <v>55567</v>
      </c>
      <c r="J261" s="377">
        <v>11.3732561566675</v>
      </c>
      <c r="K261" s="374">
        <v>58772</v>
      </c>
      <c r="L261" s="375">
        <v>12.029244170814801</v>
      </c>
      <c r="M261" s="376">
        <v>51740</v>
      </c>
      <c r="N261" s="377">
        <v>10.589959392192799</v>
      </c>
      <c r="O261" s="374">
        <v>52671</v>
      </c>
      <c r="P261" s="375">
        <v>10.780513164789101</v>
      </c>
      <c r="Q261" s="376">
        <v>46164</v>
      </c>
      <c r="R261" s="377">
        <v>9.4486835210898601</v>
      </c>
      <c r="S261" s="374">
        <v>30325</v>
      </c>
      <c r="T261" s="375">
        <v>6.2068132695834404</v>
      </c>
      <c r="U261" s="376">
        <v>2610</v>
      </c>
      <c r="V261" s="378">
        <v>0.534205527901493</v>
      </c>
    </row>
    <row r="262" spans="1:22" ht="15" customHeight="1">
      <c r="A262" s="324" t="s">
        <v>77</v>
      </c>
      <c r="B262" s="379">
        <v>121124</v>
      </c>
      <c r="C262" s="380">
        <v>9446</v>
      </c>
      <c r="D262" s="381">
        <v>7.7986195964466196</v>
      </c>
      <c r="E262" s="382">
        <v>14942</v>
      </c>
      <c r="F262" s="383">
        <v>12.336118358046299</v>
      </c>
      <c r="G262" s="380">
        <v>17845</v>
      </c>
      <c r="H262" s="381">
        <v>14.732835771606</v>
      </c>
      <c r="I262" s="382">
        <v>13812</v>
      </c>
      <c r="J262" s="383">
        <v>11.403190119216699</v>
      </c>
      <c r="K262" s="380">
        <v>10374</v>
      </c>
      <c r="L262" s="381">
        <v>8.5647765925828097</v>
      </c>
      <c r="M262" s="382">
        <v>13258</v>
      </c>
      <c r="N262" s="383">
        <v>10.945807602126701</v>
      </c>
      <c r="O262" s="380">
        <v>16193</v>
      </c>
      <c r="P262" s="381">
        <v>13.3689442224497</v>
      </c>
      <c r="Q262" s="382">
        <v>14687</v>
      </c>
      <c r="R262" s="383">
        <v>12.1255903041511</v>
      </c>
      <c r="S262" s="380">
        <v>9875</v>
      </c>
      <c r="T262" s="381">
        <v>8.1528020871173403</v>
      </c>
      <c r="U262" s="382">
        <v>692</v>
      </c>
      <c r="V262" s="384">
        <v>0.57131534625672897</v>
      </c>
    </row>
    <row r="263" spans="1:22" ht="15" customHeight="1">
      <c r="A263" s="331" t="s">
        <v>78</v>
      </c>
      <c r="B263" s="385">
        <v>609700</v>
      </c>
      <c r="C263" s="386">
        <v>78918</v>
      </c>
      <c r="D263" s="387">
        <v>12.9437428243398</v>
      </c>
      <c r="E263" s="388">
        <v>81287</v>
      </c>
      <c r="F263" s="389">
        <v>13.332294571100499</v>
      </c>
      <c r="G263" s="386">
        <v>72755</v>
      </c>
      <c r="H263" s="387">
        <v>11.9329178284402</v>
      </c>
      <c r="I263" s="388">
        <v>69379</v>
      </c>
      <c r="J263" s="389">
        <v>11.379202886665601</v>
      </c>
      <c r="K263" s="386">
        <v>69146</v>
      </c>
      <c r="L263" s="387">
        <v>11.3409873708381</v>
      </c>
      <c r="M263" s="388">
        <v>64998</v>
      </c>
      <c r="N263" s="389">
        <v>10.6606527800558</v>
      </c>
      <c r="O263" s="386">
        <v>68864</v>
      </c>
      <c r="P263" s="387">
        <v>11.2947351156306</v>
      </c>
      <c r="Q263" s="388">
        <v>60851</v>
      </c>
      <c r="R263" s="389">
        <v>9.9804822043628008</v>
      </c>
      <c r="S263" s="386">
        <v>40200</v>
      </c>
      <c r="T263" s="387">
        <v>6.5934065934065904</v>
      </c>
      <c r="U263" s="388">
        <v>3302</v>
      </c>
      <c r="V263" s="390">
        <v>0.54157782515991504</v>
      </c>
    </row>
    <row r="264" spans="1:22" ht="15" customHeight="1">
      <c r="A264" s="959" t="s">
        <v>79</v>
      </c>
      <c r="B264" s="959"/>
      <c r="C264" s="959"/>
      <c r="D264" s="959"/>
      <c r="E264" s="959"/>
      <c r="F264" s="959"/>
      <c r="G264" s="959"/>
      <c r="H264" s="959"/>
      <c r="I264" s="959"/>
      <c r="J264" s="959"/>
      <c r="K264" s="959"/>
      <c r="L264" s="959"/>
      <c r="M264" s="959"/>
    </row>
    <row r="265" spans="1:22" ht="25.5" customHeight="1">
      <c r="A265" s="960" t="s">
        <v>92</v>
      </c>
      <c r="B265" s="960"/>
      <c r="C265" s="960"/>
      <c r="D265" s="960"/>
      <c r="E265" s="960"/>
      <c r="F265" s="960"/>
      <c r="G265" s="960"/>
      <c r="H265" s="960"/>
      <c r="I265" s="960"/>
      <c r="J265" s="960"/>
      <c r="K265" s="960"/>
      <c r="L265" s="960"/>
      <c r="M265" s="960"/>
    </row>
    <row r="266" spans="1:22" ht="15" customHeight="1">
      <c r="D266" s="391"/>
      <c r="F266" s="391"/>
      <c r="H266" s="391"/>
      <c r="J266" s="391"/>
      <c r="K266" s="391"/>
      <c r="L266" s="391"/>
      <c r="M266" s="391"/>
    </row>
    <row r="267" spans="1:22" ht="23.25" customHeight="1">
      <c r="A267" s="956">
        <v>2018</v>
      </c>
      <c r="B267" s="956"/>
      <c r="C267" s="956"/>
      <c r="D267" s="956"/>
      <c r="E267" s="956"/>
      <c r="F267" s="956"/>
      <c r="G267" s="956"/>
      <c r="H267" s="956"/>
      <c r="I267" s="956"/>
      <c r="J267" s="956"/>
      <c r="K267" s="956"/>
      <c r="L267" s="956"/>
      <c r="M267" s="956"/>
      <c r="N267" s="956"/>
      <c r="O267" s="956"/>
      <c r="P267" s="956"/>
      <c r="Q267" s="956"/>
      <c r="R267" s="956"/>
      <c r="S267" s="956"/>
      <c r="T267" s="956"/>
      <c r="U267" s="956"/>
      <c r="V267" s="956"/>
    </row>
    <row r="268" spans="1:22" ht="15" customHeight="1">
      <c r="A268" s="106"/>
      <c r="B268" s="106"/>
      <c r="C268" s="337"/>
      <c r="D268" s="392"/>
      <c r="E268" s="391"/>
      <c r="F268" s="391"/>
      <c r="G268" s="391"/>
      <c r="H268" s="391"/>
      <c r="I268" s="391"/>
      <c r="J268" s="391"/>
      <c r="K268" s="391"/>
      <c r="L268" s="391"/>
      <c r="M268" s="391"/>
    </row>
    <row r="269" spans="1:22" ht="16.5">
      <c r="A269" s="987" t="s">
        <v>152</v>
      </c>
      <c r="B269" s="987"/>
      <c r="C269" s="987"/>
      <c r="D269" s="987"/>
      <c r="E269" s="987"/>
      <c r="F269" s="987"/>
      <c r="G269" s="987"/>
      <c r="H269" s="987"/>
      <c r="I269" s="987"/>
      <c r="J269" s="987"/>
      <c r="K269" s="987"/>
      <c r="L269" s="987"/>
      <c r="M269" s="987"/>
    </row>
    <row r="270" spans="1:22" ht="15" customHeight="1">
      <c r="A270" s="958" t="s">
        <v>57</v>
      </c>
      <c r="B270" s="989" t="s">
        <v>58</v>
      </c>
      <c r="C270" s="990" t="s">
        <v>96</v>
      </c>
      <c r="D270" s="990"/>
      <c r="E270" s="990"/>
      <c r="F270" s="990"/>
      <c r="G270" s="990"/>
      <c r="H270" s="990"/>
      <c r="I270" s="990"/>
      <c r="J270" s="990"/>
      <c r="K270" s="990"/>
      <c r="L270" s="990"/>
      <c r="M270" s="990"/>
      <c r="N270" s="990"/>
      <c r="O270" s="990"/>
      <c r="P270" s="990"/>
      <c r="Q270" s="990"/>
      <c r="R270" s="990"/>
      <c r="S270" s="990"/>
      <c r="T270" s="990"/>
      <c r="U270" s="990"/>
      <c r="V270" s="990"/>
    </row>
    <row r="271" spans="1:22" ht="27" customHeight="1">
      <c r="A271" s="958"/>
      <c r="B271" s="989"/>
      <c r="C271" s="967" t="s">
        <v>124</v>
      </c>
      <c r="D271" s="967"/>
      <c r="E271" s="967" t="s">
        <v>125</v>
      </c>
      <c r="F271" s="967"/>
      <c r="G271" s="967" t="s">
        <v>143</v>
      </c>
      <c r="H271" s="967"/>
      <c r="I271" s="967" t="s">
        <v>144</v>
      </c>
      <c r="J271" s="967"/>
      <c r="K271" s="967" t="s">
        <v>145</v>
      </c>
      <c r="L271" s="967"/>
      <c r="M271" s="967" t="s">
        <v>146</v>
      </c>
      <c r="N271" s="967"/>
      <c r="O271" s="967" t="s">
        <v>147</v>
      </c>
      <c r="P271" s="967"/>
      <c r="Q271" s="967" t="s">
        <v>148</v>
      </c>
      <c r="R271" s="967"/>
      <c r="S271" s="967" t="s">
        <v>149</v>
      </c>
      <c r="T271" s="967"/>
      <c r="U271" s="991" t="s">
        <v>150</v>
      </c>
      <c r="V271" s="991"/>
    </row>
    <row r="272" spans="1:22" ht="15" customHeight="1">
      <c r="A272" s="958"/>
      <c r="B272" s="306" t="s">
        <v>59</v>
      </c>
      <c r="C272" s="350" t="s">
        <v>59</v>
      </c>
      <c r="D272" s="351" t="s">
        <v>99</v>
      </c>
      <c r="E272" s="143" t="s">
        <v>59</v>
      </c>
      <c r="F272" s="310" t="s">
        <v>99</v>
      </c>
      <c r="G272" s="143" t="s">
        <v>59</v>
      </c>
      <c r="H272" s="310" t="s">
        <v>99</v>
      </c>
      <c r="I272" s="308" t="s">
        <v>59</v>
      </c>
      <c r="J272" s="309" t="s">
        <v>99</v>
      </c>
      <c r="K272" s="143" t="s">
        <v>59</v>
      </c>
      <c r="L272" s="310" t="s">
        <v>99</v>
      </c>
      <c r="M272" s="308" t="s">
        <v>59</v>
      </c>
      <c r="N272" s="309" t="s">
        <v>99</v>
      </c>
      <c r="O272" s="143" t="s">
        <v>59</v>
      </c>
      <c r="P272" s="310" t="s">
        <v>99</v>
      </c>
      <c r="Q272" s="143" t="s">
        <v>59</v>
      </c>
      <c r="R272" s="310" t="s">
        <v>99</v>
      </c>
      <c r="S272" s="143" t="s">
        <v>59</v>
      </c>
      <c r="T272" s="310" t="s">
        <v>99</v>
      </c>
      <c r="U272" s="352" t="s">
        <v>59</v>
      </c>
      <c r="V272" s="312" t="s">
        <v>99</v>
      </c>
    </row>
    <row r="273" spans="1:22" ht="15" customHeight="1">
      <c r="A273" s="147" t="s">
        <v>60</v>
      </c>
      <c r="B273" s="148">
        <v>89453</v>
      </c>
      <c r="C273" s="393">
        <v>12490</v>
      </c>
      <c r="D273" s="394">
        <v>13.9626395984483</v>
      </c>
      <c r="E273" s="395">
        <v>12977</v>
      </c>
      <c r="F273" s="396">
        <v>14.5070595731837</v>
      </c>
      <c r="G273" s="393">
        <v>10491</v>
      </c>
      <c r="H273" s="394">
        <v>11.7279465194013</v>
      </c>
      <c r="I273" s="395">
        <v>10437</v>
      </c>
      <c r="J273" s="396">
        <v>11.6675796228187</v>
      </c>
      <c r="K273" s="393">
        <v>9925</v>
      </c>
      <c r="L273" s="394">
        <v>11.095212010776599</v>
      </c>
      <c r="M273" s="395">
        <v>9738</v>
      </c>
      <c r="N273" s="396">
        <v>10.8861636837222</v>
      </c>
      <c r="O273" s="393">
        <v>10062</v>
      </c>
      <c r="P273" s="394">
        <v>11.2483650632176</v>
      </c>
      <c r="Q273" s="395">
        <v>8087</v>
      </c>
      <c r="R273" s="396">
        <v>9.0405017159849308</v>
      </c>
      <c r="S273" s="393">
        <v>4795</v>
      </c>
      <c r="T273" s="394">
        <v>5.3603568354331301</v>
      </c>
      <c r="U273" s="395">
        <v>451</v>
      </c>
      <c r="V273" s="397">
        <v>0.50417537701362702</v>
      </c>
    </row>
    <row r="274" spans="1:22" ht="15" customHeight="1">
      <c r="A274" s="153" t="s">
        <v>61</v>
      </c>
      <c r="B274" s="154">
        <v>87737</v>
      </c>
      <c r="C274" s="398">
        <v>15689</v>
      </c>
      <c r="D274" s="399">
        <v>17.881851442378899</v>
      </c>
      <c r="E274" s="400">
        <v>11781</v>
      </c>
      <c r="F274" s="401">
        <v>13.4276303042046</v>
      </c>
      <c r="G274" s="398">
        <v>9571</v>
      </c>
      <c r="H274" s="399">
        <v>10.9087386165472</v>
      </c>
      <c r="I274" s="400">
        <v>10887</v>
      </c>
      <c r="J274" s="401">
        <v>12.4086759291975</v>
      </c>
      <c r="K274" s="398">
        <v>10849</v>
      </c>
      <c r="L274" s="399">
        <v>12.365364669409701</v>
      </c>
      <c r="M274" s="400">
        <v>8845</v>
      </c>
      <c r="N274" s="401">
        <v>10.0812656006018</v>
      </c>
      <c r="O274" s="398">
        <v>8258</v>
      </c>
      <c r="P274" s="399">
        <v>9.4122206138801197</v>
      </c>
      <c r="Q274" s="400">
        <v>7171</v>
      </c>
      <c r="R274" s="401">
        <v>8.1732906299508805</v>
      </c>
      <c r="S274" s="398">
        <v>4293</v>
      </c>
      <c r="T274" s="399">
        <v>4.8930325860241402</v>
      </c>
      <c r="U274" s="400">
        <v>393</v>
      </c>
      <c r="V274" s="402">
        <v>0.44792960780514501</v>
      </c>
    </row>
    <row r="275" spans="1:22" ht="15" customHeight="1">
      <c r="A275" s="159" t="s">
        <v>62</v>
      </c>
      <c r="B275" s="160">
        <v>30545</v>
      </c>
      <c r="C275" s="403">
        <v>2471</v>
      </c>
      <c r="D275" s="404">
        <v>8.0897037158291099</v>
      </c>
      <c r="E275" s="405">
        <v>4274</v>
      </c>
      <c r="F275" s="406">
        <v>13.9924701260435</v>
      </c>
      <c r="G275" s="403">
        <v>4478</v>
      </c>
      <c r="H275" s="404">
        <v>14.6603372073989</v>
      </c>
      <c r="I275" s="405">
        <v>3975</v>
      </c>
      <c r="J275" s="406">
        <v>13.013586511704</v>
      </c>
      <c r="K275" s="403">
        <v>3003</v>
      </c>
      <c r="L275" s="404">
        <v>9.8313963005401899</v>
      </c>
      <c r="M275" s="405">
        <v>3354</v>
      </c>
      <c r="N275" s="406">
        <v>10.9805205434605</v>
      </c>
      <c r="O275" s="403">
        <v>4053</v>
      </c>
      <c r="P275" s="404">
        <v>13.2689474545752</v>
      </c>
      <c r="Q275" s="405">
        <v>2985</v>
      </c>
      <c r="R275" s="406">
        <v>9.7724668521852998</v>
      </c>
      <c r="S275" s="403">
        <v>1729</v>
      </c>
      <c r="T275" s="404">
        <v>5.6605009003110203</v>
      </c>
      <c r="U275" s="405">
        <v>223</v>
      </c>
      <c r="V275" s="407">
        <v>0.73007038795220203</v>
      </c>
    </row>
    <row r="276" spans="1:22" ht="15" customHeight="1">
      <c r="A276" s="153" t="s">
        <v>63</v>
      </c>
      <c r="B276" s="154">
        <v>16761</v>
      </c>
      <c r="C276" s="398">
        <v>993</v>
      </c>
      <c r="D276" s="399">
        <v>5.9244675138714902</v>
      </c>
      <c r="E276" s="400">
        <v>2139</v>
      </c>
      <c r="F276" s="401">
        <v>12.7617683909075</v>
      </c>
      <c r="G276" s="398">
        <v>2345</v>
      </c>
      <c r="H276" s="399">
        <v>13.990812004057</v>
      </c>
      <c r="I276" s="400">
        <v>1856</v>
      </c>
      <c r="J276" s="401">
        <v>11.073324980609801</v>
      </c>
      <c r="K276" s="398">
        <v>1410</v>
      </c>
      <c r="L276" s="399">
        <v>8.41238589582961</v>
      </c>
      <c r="M276" s="400">
        <v>2045</v>
      </c>
      <c r="N276" s="401">
        <v>12.2009426645188</v>
      </c>
      <c r="O276" s="398">
        <v>2395</v>
      </c>
      <c r="P276" s="399">
        <v>14.289123560646701</v>
      </c>
      <c r="Q276" s="400">
        <v>2137</v>
      </c>
      <c r="R276" s="401">
        <v>12.7498359286439</v>
      </c>
      <c r="S276" s="398">
        <v>1359</v>
      </c>
      <c r="T276" s="399">
        <v>8.1081081081081106</v>
      </c>
      <c r="U276" s="400">
        <v>82</v>
      </c>
      <c r="V276" s="402">
        <v>0.48923095280711199</v>
      </c>
    </row>
    <row r="277" spans="1:22" ht="15" customHeight="1">
      <c r="A277" s="159" t="s">
        <v>64</v>
      </c>
      <c r="B277" s="160">
        <v>4757</v>
      </c>
      <c r="C277" s="403">
        <v>461</v>
      </c>
      <c r="D277" s="404">
        <v>9.6909817111625003</v>
      </c>
      <c r="E277" s="405">
        <v>720</v>
      </c>
      <c r="F277" s="406">
        <v>15.135589657347101</v>
      </c>
      <c r="G277" s="403">
        <v>656</v>
      </c>
      <c r="H277" s="404">
        <v>13.7902039100273</v>
      </c>
      <c r="I277" s="405">
        <v>515</v>
      </c>
      <c r="J277" s="406">
        <v>10.826150935463501</v>
      </c>
      <c r="K277" s="403">
        <v>521</v>
      </c>
      <c r="L277" s="404">
        <v>10.9522808492748</v>
      </c>
      <c r="M277" s="405">
        <v>522</v>
      </c>
      <c r="N277" s="406">
        <v>10.973302501576599</v>
      </c>
      <c r="O277" s="403">
        <v>575</v>
      </c>
      <c r="P277" s="404">
        <v>12.0874500735758</v>
      </c>
      <c r="Q277" s="405">
        <v>414</v>
      </c>
      <c r="R277" s="406">
        <v>8.7029640529745702</v>
      </c>
      <c r="S277" s="403">
        <v>347</v>
      </c>
      <c r="T277" s="404">
        <v>7.2945133487492102</v>
      </c>
      <c r="U277" s="405">
        <v>26</v>
      </c>
      <c r="V277" s="407">
        <v>0.546562959848644</v>
      </c>
    </row>
    <row r="278" spans="1:22" ht="15" customHeight="1">
      <c r="A278" s="153" t="s">
        <v>65</v>
      </c>
      <c r="B278" s="154">
        <v>15217</v>
      </c>
      <c r="C278" s="398">
        <v>1755</v>
      </c>
      <c r="D278" s="399">
        <v>11.5331537096668</v>
      </c>
      <c r="E278" s="400">
        <v>2581</v>
      </c>
      <c r="F278" s="401">
        <v>16.961293290398899</v>
      </c>
      <c r="G278" s="398">
        <v>2279</v>
      </c>
      <c r="H278" s="399">
        <v>14.9766708286785</v>
      </c>
      <c r="I278" s="400">
        <v>1836</v>
      </c>
      <c r="J278" s="401">
        <v>12.065453111651401</v>
      </c>
      <c r="K278" s="398">
        <v>1573</v>
      </c>
      <c r="L278" s="399">
        <v>10.337122954590299</v>
      </c>
      <c r="M278" s="400">
        <v>1419</v>
      </c>
      <c r="N278" s="401">
        <v>9.3250969310639409</v>
      </c>
      <c r="O278" s="398">
        <v>1533</v>
      </c>
      <c r="P278" s="399">
        <v>10.0742590523756</v>
      </c>
      <c r="Q278" s="400">
        <v>1308</v>
      </c>
      <c r="R278" s="401">
        <v>8.5956496024183497</v>
      </c>
      <c r="S278" s="398">
        <v>804</v>
      </c>
      <c r="T278" s="399">
        <v>5.2835644345140302</v>
      </c>
      <c r="U278" s="400">
        <v>129</v>
      </c>
      <c r="V278" s="402">
        <v>0.84773608464217698</v>
      </c>
    </row>
    <row r="279" spans="1:22" ht="15" customHeight="1">
      <c r="A279" s="159" t="s">
        <v>66</v>
      </c>
      <c r="B279" s="160">
        <v>47577</v>
      </c>
      <c r="C279" s="403">
        <v>6042</v>
      </c>
      <c r="D279" s="404">
        <v>12.699413582193101</v>
      </c>
      <c r="E279" s="405">
        <v>6297</v>
      </c>
      <c r="F279" s="406">
        <v>13.2353868465855</v>
      </c>
      <c r="G279" s="403">
        <v>5216</v>
      </c>
      <c r="H279" s="404">
        <v>10.9632805767493</v>
      </c>
      <c r="I279" s="405">
        <v>5713</v>
      </c>
      <c r="J279" s="406">
        <v>12.0079029783299</v>
      </c>
      <c r="K279" s="403">
        <v>5450</v>
      </c>
      <c r="L279" s="404">
        <v>11.455114866427101</v>
      </c>
      <c r="M279" s="405">
        <v>4962</v>
      </c>
      <c r="N279" s="406">
        <v>10.429409168295599</v>
      </c>
      <c r="O279" s="403">
        <v>5794</v>
      </c>
      <c r="P279" s="404">
        <v>12.178153309372201</v>
      </c>
      <c r="Q279" s="405">
        <v>4993</v>
      </c>
      <c r="R279" s="406">
        <v>10.494566702398201</v>
      </c>
      <c r="S279" s="403">
        <v>2799</v>
      </c>
      <c r="T279" s="404">
        <v>5.8830947726842799</v>
      </c>
      <c r="U279" s="405">
        <v>311</v>
      </c>
      <c r="V279" s="407">
        <v>0.65367719696491999</v>
      </c>
    </row>
    <row r="280" spans="1:22" ht="15" customHeight="1">
      <c r="A280" s="153" t="s">
        <v>67</v>
      </c>
      <c r="B280" s="154">
        <v>10582</v>
      </c>
      <c r="C280" s="398">
        <v>729</v>
      </c>
      <c r="D280" s="399">
        <v>6.8890568890568904</v>
      </c>
      <c r="E280" s="400">
        <v>1262</v>
      </c>
      <c r="F280" s="401">
        <v>11.925911925911899</v>
      </c>
      <c r="G280" s="398">
        <v>1398</v>
      </c>
      <c r="H280" s="399">
        <v>13.211113211113201</v>
      </c>
      <c r="I280" s="400">
        <v>1057</v>
      </c>
      <c r="J280" s="401">
        <v>9.9886599886599896</v>
      </c>
      <c r="K280" s="398">
        <v>883</v>
      </c>
      <c r="L280" s="399">
        <v>8.3443583443583407</v>
      </c>
      <c r="M280" s="400">
        <v>1187</v>
      </c>
      <c r="N280" s="401">
        <v>11.2171612171612</v>
      </c>
      <c r="O280" s="398">
        <v>1528</v>
      </c>
      <c r="P280" s="399">
        <v>14.439614439614401</v>
      </c>
      <c r="Q280" s="400">
        <v>1435</v>
      </c>
      <c r="R280" s="401">
        <v>13.560763560763601</v>
      </c>
      <c r="S280" s="398">
        <v>1004</v>
      </c>
      <c r="T280" s="399">
        <v>9.4878094878094892</v>
      </c>
      <c r="U280" s="400">
        <v>99</v>
      </c>
      <c r="V280" s="402">
        <v>0.93555093555093605</v>
      </c>
    </row>
    <row r="281" spans="1:22" ht="15" customHeight="1">
      <c r="A281" s="159" t="s">
        <v>68</v>
      </c>
      <c r="B281" s="160">
        <v>52425</v>
      </c>
      <c r="C281" s="403">
        <v>6708</v>
      </c>
      <c r="D281" s="404">
        <v>12.7954220314735</v>
      </c>
      <c r="E281" s="405">
        <v>6873</v>
      </c>
      <c r="F281" s="406">
        <v>13.1101573676681</v>
      </c>
      <c r="G281" s="403">
        <v>5462</v>
      </c>
      <c r="H281" s="404">
        <v>10.4186933714831</v>
      </c>
      <c r="I281" s="405">
        <v>5936</v>
      </c>
      <c r="J281" s="406">
        <v>11.322842155460201</v>
      </c>
      <c r="K281" s="403">
        <v>5954</v>
      </c>
      <c r="L281" s="404">
        <v>11.357176919408699</v>
      </c>
      <c r="M281" s="405">
        <v>6141</v>
      </c>
      <c r="N281" s="406">
        <v>11.713876967095899</v>
      </c>
      <c r="O281" s="403">
        <v>6566</v>
      </c>
      <c r="P281" s="404">
        <v>12.5245588936576</v>
      </c>
      <c r="Q281" s="405">
        <v>5375</v>
      </c>
      <c r="R281" s="406">
        <v>10.2527420123987</v>
      </c>
      <c r="S281" s="403">
        <v>3221</v>
      </c>
      <c r="T281" s="404">
        <v>6.1440152598950899</v>
      </c>
      <c r="U281" s="405">
        <v>189</v>
      </c>
      <c r="V281" s="407">
        <v>0.36051502145922798</v>
      </c>
    </row>
    <row r="282" spans="1:22" ht="15" customHeight="1">
      <c r="A282" s="153" t="s">
        <v>69</v>
      </c>
      <c r="B282" s="154">
        <v>114224</v>
      </c>
      <c r="C282" s="398">
        <v>14530</v>
      </c>
      <c r="D282" s="399">
        <v>12.7206191343325</v>
      </c>
      <c r="E282" s="400">
        <v>15457</v>
      </c>
      <c r="F282" s="401">
        <v>13.5321823784844</v>
      </c>
      <c r="G282" s="398">
        <v>12085</v>
      </c>
      <c r="H282" s="399">
        <v>10.5800882476537</v>
      </c>
      <c r="I282" s="400">
        <v>13030</v>
      </c>
      <c r="J282" s="401">
        <v>11.4074100014008</v>
      </c>
      <c r="K282" s="398">
        <v>13977</v>
      </c>
      <c r="L282" s="399">
        <v>12.236482700658399</v>
      </c>
      <c r="M282" s="400">
        <v>12248</v>
      </c>
      <c r="N282" s="401">
        <v>10.722790306765701</v>
      </c>
      <c r="O282" s="398">
        <v>13105</v>
      </c>
      <c r="P282" s="399">
        <v>11.4730704580473</v>
      </c>
      <c r="Q282" s="400">
        <v>11999</v>
      </c>
      <c r="R282" s="401">
        <v>10.504797590699001</v>
      </c>
      <c r="S282" s="398">
        <v>7421</v>
      </c>
      <c r="T282" s="399">
        <v>6.4968833169911804</v>
      </c>
      <c r="U282" s="400">
        <v>372</v>
      </c>
      <c r="V282" s="402">
        <v>0.32567586496708201</v>
      </c>
    </row>
    <row r="283" spans="1:22" ht="15" customHeight="1">
      <c r="A283" s="159" t="s">
        <v>70</v>
      </c>
      <c r="B283" s="160">
        <v>30674</v>
      </c>
      <c r="C283" s="403">
        <v>3533</v>
      </c>
      <c r="D283" s="404">
        <v>11.5178978939819</v>
      </c>
      <c r="E283" s="405">
        <v>3922</v>
      </c>
      <c r="F283" s="406">
        <v>12.7860728956119</v>
      </c>
      <c r="G283" s="403">
        <v>3235</v>
      </c>
      <c r="H283" s="404">
        <v>10.5463910803938</v>
      </c>
      <c r="I283" s="405">
        <v>3820</v>
      </c>
      <c r="J283" s="406">
        <v>12.4535437178066</v>
      </c>
      <c r="K283" s="403">
        <v>3874</v>
      </c>
      <c r="L283" s="404">
        <v>12.6295885766447</v>
      </c>
      <c r="M283" s="405">
        <v>3379</v>
      </c>
      <c r="N283" s="406">
        <v>11.0158440372954</v>
      </c>
      <c r="O283" s="403">
        <v>3587</v>
      </c>
      <c r="P283" s="404">
        <v>11.69394275282</v>
      </c>
      <c r="Q283" s="405">
        <v>3334</v>
      </c>
      <c r="R283" s="406">
        <v>10.869139988263701</v>
      </c>
      <c r="S283" s="403">
        <v>1911</v>
      </c>
      <c r="T283" s="404">
        <v>6.2300319488817903</v>
      </c>
      <c r="U283" s="405">
        <v>79</v>
      </c>
      <c r="V283" s="407">
        <v>0.25754710830018901</v>
      </c>
    </row>
    <row r="284" spans="1:22" ht="15" customHeight="1">
      <c r="A284" s="153" t="s">
        <v>71</v>
      </c>
      <c r="B284" s="154">
        <v>6396</v>
      </c>
      <c r="C284" s="398">
        <v>956</v>
      </c>
      <c r="D284" s="399">
        <v>14.9468417761101</v>
      </c>
      <c r="E284" s="400">
        <v>889</v>
      </c>
      <c r="F284" s="401">
        <v>13.8993120700438</v>
      </c>
      <c r="G284" s="398">
        <v>680</v>
      </c>
      <c r="H284" s="399">
        <v>10.6316447779862</v>
      </c>
      <c r="I284" s="400">
        <v>697</v>
      </c>
      <c r="J284" s="401">
        <v>10.8974358974359</v>
      </c>
      <c r="K284" s="398">
        <v>770</v>
      </c>
      <c r="L284" s="399">
        <v>12.0387742338962</v>
      </c>
      <c r="M284" s="400">
        <v>673</v>
      </c>
      <c r="N284" s="401">
        <v>10.5222013758599</v>
      </c>
      <c r="O284" s="398">
        <v>705</v>
      </c>
      <c r="P284" s="399">
        <v>11.0225140712946</v>
      </c>
      <c r="Q284" s="400">
        <v>607</v>
      </c>
      <c r="R284" s="401">
        <v>9.4903064415259504</v>
      </c>
      <c r="S284" s="398">
        <v>402</v>
      </c>
      <c r="T284" s="399">
        <v>6.2851782363977504</v>
      </c>
      <c r="U284" s="400">
        <v>17</v>
      </c>
      <c r="V284" s="402">
        <v>0.265791119449656</v>
      </c>
    </row>
    <row r="285" spans="1:22" ht="15" customHeight="1">
      <c r="A285" s="159" t="s">
        <v>72</v>
      </c>
      <c r="B285" s="160">
        <v>27455</v>
      </c>
      <c r="C285" s="403">
        <v>1794</v>
      </c>
      <c r="D285" s="404">
        <v>6.5343289018393698</v>
      </c>
      <c r="E285" s="405">
        <v>3610</v>
      </c>
      <c r="F285" s="406">
        <v>13.1487889273356</v>
      </c>
      <c r="G285" s="403">
        <v>3645</v>
      </c>
      <c r="H285" s="404">
        <v>13.2762702604262</v>
      </c>
      <c r="I285" s="405">
        <v>2746</v>
      </c>
      <c r="J285" s="406">
        <v>10.001821161901301</v>
      </c>
      <c r="K285" s="403">
        <v>2555</v>
      </c>
      <c r="L285" s="404">
        <v>9.3061373156073603</v>
      </c>
      <c r="M285" s="405">
        <v>3551</v>
      </c>
      <c r="N285" s="406">
        <v>12.933891822983099</v>
      </c>
      <c r="O285" s="403">
        <v>3793</v>
      </c>
      <c r="P285" s="404">
        <v>13.8153341832089</v>
      </c>
      <c r="Q285" s="405">
        <v>3355</v>
      </c>
      <c r="R285" s="406">
        <v>12.2199963576762</v>
      </c>
      <c r="S285" s="403">
        <v>2339</v>
      </c>
      <c r="T285" s="404">
        <v>8.51939537424877</v>
      </c>
      <c r="U285" s="405">
        <v>67</v>
      </c>
      <c r="V285" s="407">
        <v>0.24403569477326501</v>
      </c>
    </row>
    <row r="286" spans="1:22" ht="15" customHeight="1">
      <c r="A286" s="153" t="s">
        <v>73</v>
      </c>
      <c r="B286" s="154">
        <v>15665</v>
      </c>
      <c r="C286" s="398">
        <v>1257</v>
      </c>
      <c r="D286" s="399">
        <v>8.0242578997765701</v>
      </c>
      <c r="E286" s="400">
        <v>2010</v>
      </c>
      <c r="F286" s="401">
        <v>12.8311522502394</v>
      </c>
      <c r="G286" s="398">
        <v>1805</v>
      </c>
      <c r="H286" s="399">
        <v>11.522502393871701</v>
      </c>
      <c r="I286" s="400">
        <v>1128</v>
      </c>
      <c r="J286" s="401">
        <v>7.2007660389403103</v>
      </c>
      <c r="K286" s="398">
        <v>1079</v>
      </c>
      <c r="L286" s="399">
        <v>6.88796680497925</v>
      </c>
      <c r="M286" s="400">
        <v>1968</v>
      </c>
      <c r="N286" s="401">
        <v>12.5630386211299</v>
      </c>
      <c r="O286" s="398">
        <v>2392</v>
      </c>
      <c r="P286" s="399">
        <v>15.269709543568499</v>
      </c>
      <c r="Q286" s="400">
        <v>2295</v>
      </c>
      <c r="R286" s="401">
        <v>14.650494733482301</v>
      </c>
      <c r="S286" s="398">
        <v>1681</v>
      </c>
      <c r="T286" s="399">
        <v>10.7309288222151</v>
      </c>
      <c r="U286" s="400">
        <v>50</v>
      </c>
      <c r="V286" s="402">
        <v>0.31918289179699999</v>
      </c>
    </row>
    <row r="287" spans="1:22" ht="15" customHeight="1">
      <c r="A287" s="159" t="s">
        <v>74</v>
      </c>
      <c r="B287" s="160">
        <v>19310</v>
      </c>
      <c r="C287" s="408">
        <v>2043</v>
      </c>
      <c r="D287" s="404">
        <v>10.580010357327801</v>
      </c>
      <c r="E287" s="409">
        <v>2480</v>
      </c>
      <c r="F287" s="406">
        <v>12.8430864836872</v>
      </c>
      <c r="G287" s="408">
        <v>2088</v>
      </c>
      <c r="H287" s="404">
        <v>10.813050233039901</v>
      </c>
      <c r="I287" s="409">
        <v>2183</v>
      </c>
      <c r="J287" s="406">
        <v>11.3050233039876</v>
      </c>
      <c r="K287" s="408">
        <v>2473</v>
      </c>
      <c r="L287" s="404">
        <v>12.8068358363542</v>
      </c>
      <c r="M287" s="409">
        <v>2417</v>
      </c>
      <c r="N287" s="406">
        <v>12.516830657690299</v>
      </c>
      <c r="O287" s="408">
        <v>2500</v>
      </c>
      <c r="P287" s="404">
        <v>12.9466597617815</v>
      </c>
      <c r="Q287" s="409">
        <v>1957</v>
      </c>
      <c r="R287" s="406">
        <v>10.1346452615225</v>
      </c>
      <c r="S287" s="408">
        <v>1063</v>
      </c>
      <c r="T287" s="404">
        <v>5.5049197307094797</v>
      </c>
      <c r="U287" s="409">
        <v>106</v>
      </c>
      <c r="V287" s="407">
        <v>0.54893837389953404</v>
      </c>
    </row>
    <row r="288" spans="1:22" ht="15" customHeight="1">
      <c r="A288" s="162" t="s">
        <v>75</v>
      </c>
      <c r="B288" s="154">
        <v>15199</v>
      </c>
      <c r="C288" s="398">
        <v>1079</v>
      </c>
      <c r="D288" s="399">
        <v>7.0991512599513102</v>
      </c>
      <c r="E288" s="400">
        <v>2229</v>
      </c>
      <c r="F288" s="401">
        <v>14.6654385156918</v>
      </c>
      <c r="G288" s="398">
        <v>2026</v>
      </c>
      <c r="H288" s="399">
        <v>13.329824330548099</v>
      </c>
      <c r="I288" s="400">
        <v>1344</v>
      </c>
      <c r="J288" s="401">
        <v>8.8426870188828204</v>
      </c>
      <c r="K288" s="398">
        <v>1030</v>
      </c>
      <c r="L288" s="399">
        <v>6.7767616290545396</v>
      </c>
      <c r="M288" s="400">
        <v>1652</v>
      </c>
      <c r="N288" s="401">
        <v>10.8691361273768</v>
      </c>
      <c r="O288" s="398">
        <v>2313</v>
      </c>
      <c r="P288" s="399">
        <v>15.218106454372</v>
      </c>
      <c r="Q288" s="400">
        <v>2083</v>
      </c>
      <c r="R288" s="401">
        <v>13.704849003223901</v>
      </c>
      <c r="S288" s="398">
        <v>1385</v>
      </c>
      <c r="T288" s="399">
        <v>9.1124416080005304</v>
      </c>
      <c r="U288" s="400">
        <v>58</v>
      </c>
      <c r="V288" s="402">
        <v>0.38160405289821703</v>
      </c>
    </row>
    <row r="289" spans="1:22" ht="15" customHeight="1">
      <c r="A289" s="163" t="s">
        <v>76</v>
      </c>
      <c r="B289" s="164">
        <v>467770</v>
      </c>
      <c r="C289" s="410">
        <v>64207</v>
      </c>
      <c r="D289" s="411">
        <v>13.7261902216901</v>
      </c>
      <c r="E289" s="412">
        <v>63977</v>
      </c>
      <c r="F289" s="413">
        <v>13.6770207580649</v>
      </c>
      <c r="G289" s="410">
        <v>51763</v>
      </c>
      <c r="H289" s="411">
        <v>11.065908459285501</v>
      </c>
      <c r="I289" s="412">
        <v>55054</v>
      </c>
      <c r="J289" s="413">
        <v>11.7694593496804</v>
      </c>
      <c r="K289" s="410">
        <v>55366</v>
      </c>
      <c r="L289" s="411">
        <v>11.836158795989499</v>
      </c>
      <c r="M289" s="412">
        <v>50344</v>
      </c>
      <c r="N289" s="413">
        <v>10.7625542467452</v>
      </c>
      <c r="O289" s="410">
        <v>52685</v>
      </c>
      <c r="P289" s="411">
        <v>11.26301387434</v>
      </c>
      <c r="Q289" s="412">
        <v>45245</v>
      </c>
      <c r="R289" s="413">
        <v>9.6724886162002708</v>
      </c>
      <c r="S289" s="410">
        <v>27056</v>
      </c>
      <c r="T289" s="411">
        <v>5.7840391645466802</v>
      </c>
      <c r="U289" s="412">
        <v>2073</v>
      </c>
      <c r="V289" s="414">
        <v>0.44316651345746799</v>
      </c>
    </row>
    <row r="290" spans="1:22" ht="15" customHeight="1">
      <c r="A290" s="169" t="s">
        <v>77</v>
      </c>
      <c r="B290" s="170">
        <v>116207</v>
      </c>
      <c r="C290" s="415">
        <v>8323</v>
      </c>
      <c r="D290" s="416">
        <v>7.1622191434250899</v>
      </c>
      <c r="E290" s="417">
        <v>15524</v>
      </c>
      <c r="F290" s="418">
        <v>13.358919858528299</v>
      </c>
      <c r="G290" s="415">
        <v>15697</v>
      </c>
      <c r="H290" s="416">
        <v>13.507792129561899</v>
      </c>
      <c r="I290" s="417">
        <v>12106</v>
      </c>
      <c r="J290" s="418">
        <v>10.4176168389168</v>
      </c>
      <c r="K290" s="415">
        <v>9960</v>
      </c>
      <c r="L290" s="416">
        <v>8.5709122514134304</v>
      </c>
      <c r="M290" s="417">
        <v>13757</v>
      </c>
      <c r="N290" s="418">
        <v>11.8383574139252</v>
      </c>
      <c r="O290" s="415">
        <v>16474</v>
      </c>
      <c r="P290" s="416">
        <v>14.176426549175201</v>
      </c>
      <c r="Q290" s="417">
        <v>14290</v>
      </c>
      <c r="R290" s="418">
        <v>12.297021694046</v>
      </c>
      <c r="S290" s="415">
        <v>9497</v>
      </c>
      <c r="T290" s="416">
        <v>8.1724853063929004</v>
      </c>
      <c r="U290" s="417">
        <v>579</v>
      </c>
      <c r="V290" s="419">
        <v>0.49824881461529902</v>
      </c>
    </row>
    <row r="291" spans="1:22" ht="15" customHeight="1">
      <c r="A291" s="175" t="s">
        <v>78</v>
      </c>
      <c r="B291" s="176">
        <v>583977</v>
      </c>
      <c r="C291" s="420">
        <v>72530</v>
      </c>
      <c r="D291" s="421">
        <v>12.4200096921625</v>
      </c>
      <c r="E291" s="422">
        <v>79501</v>
      </c>
      <c r="F291" s="423">
        <v>13.6137210883305</v>
      </c>
      <c r="G291" s="420">
        <v>67460</v>
      </c>
      <c r="H291" s="421">
        <v>11.551824815018399</v>
      </c>
      <c r="I291" s="422">
        <v>67160</v>
      </c>
      <c r="J291" s="423">
        <v>11.5004529287969</v>
      </c>
      <c r="K291" s="420">
        <v>65326</v>
      </c>
      <c r="L291" s="421">
        <v>11.1863994643625</v>
      </c>
      <c r="M291" s="422">
        <v>64101</v>
      </c>
      <c r="N291" s="423">
        <v>10.9766309289578</v>
      </c>
      <c r="O291" s="420">
        <v>69159</v>
      </c>
      <c r="P291" s="421">
        <v>11.8427609306531</v>
      </c>
      <c r="Q291" s="422">
        <v>59535</v>
      </c>
      <c r="R291" s="423">
        <v>10.194750820665901</v>
      </c>
      <c r="S291" s="420">
        <v>36553</v>
      </c>
      <c r="T291" s="421">
        <v>6.2593218568539504</v>
      </c>
      <c r="U291" s="422">
        <v>2652</v>
      </c>
      <c r="V291" s="424">
        <v>0.45412747419846999</v>
      </c>
    </row>
    <row r="292" spans="1:22" ht="15" customHeight="1">
      <c r="A292" s="959" t="s">
        <v>79</v>
      </c>
      <c r="B292" s="959"/>
      <c r="C292" s="959"/>
      <c r="D292" s="959"/>
      <c r="E292" s="959"/>
      <c r="F292" s="959"/>
      <c r="G292" s="959"/>
      <c r="H292" s="959"/>
      <c r="I292" s="959"/>
      <c r="J292" s="959"/>
      <c r="K292" s="959"/>
      <c r="L292" s="959"/>
      <c r="M292" s="959"/>
    </row>
    <row r="293" spans="1:22" ht="25.5" customHeight="1">
      <c r="A293" s="960" t="s">
        <v>94</v>
      </c>
      <c r="B293" s="960"/>
      <c r="C293" s="960"/>
      <c r="D293" s="960"/>
      <c r="E293" s="960"/>
      <c r="F293" s="960"/>
      <c r="G293" s="960"/>
      <c r="H293" s="960"/>
      <c r="I293" s="960"/>
      <c r="J293" s="960"/>
      <c r="K293" s="960"/>
      <c r="L293" s="960"/>
      <c r="M293" s="960"/>
    </row>
  </sheetData>
  <mergeCells count="149">
    <mergeCell ref="O5:Z5"/>
    <mergeCell ref="A3:L3"/>
    <mergeCell ref="A5:L5"/>
    <mergeCell ref="A6:A8"/>
    <mergeCell ref="B6:B7"/>
    <mergeCell ref="C6:L6"/>
    <mergeCell ref="C7:D7"/>
    <mergeCell ref="E7:F7"/>
    <mergeCell ref="G7:H7"/>
    <mergeCell ref="I7:J7"/>
    <mergeCell ref="K7:L7"/>
    <mergeCell ref="A28:L28"/>
    <mergeCell ref="A29:L29"/>
    <mergeCell ref="A30:L30"/>
    <mergeCell ref="A31:L31"/>
    <mergeCell ref="A33:L33"/>
    <mergeCell ref="A35:L35"/>
    <mergeCell ref="A36:A38"/>
    <mergeCell ref="B36:B37"/>
    <mergeCell ref="C36:L36"/>
    <mergeCell ref="C37:D37"/>
    <mergeCell ref="E37:F37"/>
    <mergeCell ref="G37:H37"/>
    <mergeCell ref="I37:J37"/>
    <mergeCell ref="K37:L37"/>
    <mergeCell ref="A58:L58"/>
    <mergeCell ref="A59:L59"/>
    <mergeCell ref="A60:L60"/>
    <mergeCell ref="A61:L61"/>
    <mergeCell ref="A63:L63"/>
    <mergeCell ref="A65:L65"/>
    <mergeCell ref="A66:A68"/>
    <mergeCell ref="B66:B67"/>
    <mergeCell ref="C66:L66"/>
    <mergeCell ref="C67:D67"/>
    <mergeCell ref="E67:F67"/>
    <mergeCell ref="G67:H67"/>
    <mergeCell ref="I67:J67"/>
    <mergeCell ref="K67:L67"/>
    <mergeCell ref="A88:L88"/>
    <mergeCell ref="A89:L89"/>
    <mergeCell ref="A90:L90"/>
    <mergeCell ref="A91:L91"/>
    <mergeCell ref="A93:L93"/>
    <mergeCell ref="A95:L95"/>
    <mergeCell ref="A96:A98"/>
    <mergeCell ref="B96:B97"/>
    <mergeCell ref="C96:L96"/>
    <mergeCell ref="C97:D97"/>
    <mergeCell ref="E97:F97"/>
    <mergeCell ref="G97:H97"/>
    <mergeCell ref="I97:J97"/>
    <mergeCell ref="K97:L97"/>
    <mergeCell ref="A118:L118"/>
    <mergeCell ref="A119:L119"/>
    <mergeCell ref="A120:L120"/>
    <mergeCell ref="A121:L121"/>
    <mergeCell ref="A123:L123"/>
    <mergeCell ref="A125:L125"/>
    <mergeCell ref="A126:A128"/>
    <mergeCell ref="B126:B127"/>
    <mergeCell ref="C126:L126"/>
    <mergeCell ref="C127:D127"/>
    <mergeCell ref="E127:F127"/>
    <mergeCell ref="G127:H127"/>
    <mergeCell ref="I127:J127"/>
    <mergeCell ref="K127:L127"/>
    <mergeCell ref="A148:L148"/>
    <mergeCell ref="A149:L149"/>
    <mergeCell ref="A150:L150"/>
    <mergeCell ref="A151:L151"/>
    <mergeCell ref="A153:L153"/>
    <mergeCell ref="A155:L155"/>
    <mergeCell ref="A156:A158"/>
    <mergeCell ref="B156:B157"/>
    <mergeCell ref="C156:L156"/>
    <mergeCell ref="C157:D157"/>
    <mergeCell ref="E157:F157"/>
    <mergeCell ref="G157:H157"/>
    <mergeCell ref="I157:J157"/>
    <mergeCell ref="K157:L157"/>
    <mergeCell ref="A178:L178"/>
    <mergeCell ref="A179:L179"/>
    <mergeCell ref="A180:L180"/>
    <mergeCell ref="A182:L182"/>
    <mergeCell ref="A184:L184"/>
    <mergeCell ref="A185:A187"/>
    <mergeCell ref="B185:B186"/>
    <mergeCell ref="C185:L185"/>
    <mergeCell ref="C186:D186"/>
    <mergeCell ref="E186:F186"/>
    <mergeCell ref="G186:H186"/>
    <mergeCell ref="I186:J186"/>
    <mergeCell ref="K186:L186"/>
    <mergeCell ref="A207:L207"/>
    <mergeCell ref="A208:L208"/>
    <mergeCell ref="A209:L209"/>
    <mergeCell ref="A211:V211"/>
    <mergeCell ref="A213:M213"/>
    <mergeCell ref="A214:A216"/>
    <mergeCell ref="B214:B215"/>
    <mergeCell ref="C214:V214"/>
    <mergeCell ref="C215:D215"/>
    <mergeCell ref="E215:F215"/>
    <mergeCell ref="G215:H215"/>
    <mergeCell ref="I215:J215"/>
    <mergeCell ref="K215:L215"/>
    <mergeCell ref="M215:N215"/>
    <mergeCell ref="O215:P215"/>
    <mergeCell ref="Q215:R215"/>
    <mergeCell ref="S215:T215"/>
    <mergeCell ref="U215:V215"/>
    <mergeCell ref="A236:M236"/>
    <mergeCell ref="A237:M237"/>
    <mergeCell ref="A238:B238"/>
    <mergeCell ref="A239:V239"/>
    <mergeCell ref="A241:M241"/>
    <mergeCell ref="A242:A244"/>
    <mergeCell ref="B242:B243"/>
    <mergeCell ref="C242:V242"/>
    <mergeCell ref="C243:D243"/>
    <mergeCell ref="E243:F243"/>
    <mergeCell ref="G243:H243"/>
    <mergeCell ref="I243:J243"/>
    <mergeCell ref="K243:L243"/>
    <mergeCell ref="M243:N243"/>
    <mergeCell ref="O243:P243"/>
    <mergeCell ref="Q243:R243"/>
    <mergeCell ref="S243:T243"/>
    <mergeCell ref="U243:V243"/>
    <mergeCell ref="A292:M292"/>
    <mergeCell ref="A293:M293"/>
    <mergeCell ref="A264:M264"/>
    <mergeCell ref="A265:M265"/>
    <mergeCell ref="A267:V267"/>
    <mergeCell ref="A269:M269"/>
    <mergeCell ref="A270:A272"/>
    <mergeCell ref="B270:B271"/>
    <mergeCell ref="C270:V270"/>
    <mergeCell ref="C271:D271"/>
    <mergeCell ref="E271:F271"/>
    <mergeCell ref="G271:H271"/>
    <mergeCell ref="I271:J271"/>
    <mergeCell ref="K271:L271"/>
    <mergeCell ref="M271:N271"/>
    <mergeCell ref="O271:P271"/>
    <mergeCell ref="Q271:R271"/>
    <mergeCell ref="S271:T271"/>
    <mergeCell ref="U271:V271"/>
  </mergeCells>
  <hyperlinks>
    <hyperlink ref="A1" location="Inhalt!A9" display="Zurück zum Inhalt" xr:uid="{00000000-0004-0000-0400-000000000000}"/>
  </hyperlink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4"/>
  <sheetViews>
    <sheetView showGridLines="0" zoomScale="80" zoomScaleNormal="80" workbookViewId="0"/>
  </sheetViews>
  <sheetFormatPr baseColWidth="10" defaultColWidth="11" defaultRowHeight="14.25" customHeight="1"/>
  <cols>
    <col min="1" max="1" width="23.5" style="1" customWidth="1"/>
    <col min="2" max="8" width="11.08203125" style="1" customWidth="1"/>
    <col min="9" max="16384" width="11" style="1"/>
  </cols>
  <sheetData>
    <row r="1" spans="1:10" ht="14.25" customHeight="1">
      <c r="A1" s="107" t="s">
        <v>55</v>
      </c>
      <c r="D1" s="425"/>
      <c r="F1" s="425"/>
      <c r="H1" s="425"/>
    </row>
    <row r="2" spans="1:10" ht="14.25" customHeight="1">
      <c r="A2" s="108"/>
      <c r="D2" s="425"/>
      <c r="F2" s="425"/>
      <c r="H2" s="425"/>
    </row>
    <row r="3" spans="1:10" customFormat="1" ht="23.5">
      <c r="A3" s="956">
        <v>2025</v>
      </c>
      <c r="B3" s="956"/>
      <c r="C3" s="956"/>
      <c r="D3" s="956"/>
      <c r="E3" s="956"/>
      <c r="F3" s="956"/>
      <c r="G3" s="956"/>
      <c r="H3" s="956"/>
      <c r="I3" s="304"/>
      <c r="J3" s="304"/>
    </row>
    <row r="4" spans="1:10" customFormat="1" ht="14.5">
      <c r="A4" s="141"/>
      <c r="B4" s="304"/>
      <c r="C4" s="304"/>
      <c r="D4" s="426"/>
      <c r="E4" s="304"/>
      <c r="F4" s="426"/>
      <c r="G4" s="304"/>
      <c r="H4" s="426"/>
      <c r="I4" s="304"/>
      <c r="J4" s="304"/>
    </row>
    <row r="5" spans="1:10" customFormat="1" ht="16.5">
      <c r="A5" s="1000" t="s">
        <v>153</v>
      </c>
      <c r="B5" s="1000"/>
      <c r="C5" s="1000"/>
      <c r="D5" s="1000"/>
      <c r="E5" s="1000"/>
      <c r="F5" s="1000"/>
      <c r="G5" s="1000"/>
      <c r="H5" s="1000"/>
      <c r="I5" s="304"/>
      <c r="J5" s="304"/>
    </row>
    <row r="6" spans="1:10" customFormat="1" ht="14.25" customHeight="1">
      <c r="A6" s="997" t="s">
        <v>57</v>
      </c>
      <c r="B6" s="967" t="s">
        <v>58</v>
      </c>
      <c r="C6" s="968" t="s">
        <v>96</v>
      </c>
      <c r="D6" s="968"/>
      <c r="E6" s="968"/>
      <c r="F6" s="968"/>
      <c r="G6" s="968"/>
      <c r="H6" s="968"/>
      <c r="I6" s="304"/>
      <c r="J6" s="304"/>
    </row>
    <row r="7" spans="1:10" customFormat="1" ht="14.25" customHeight="1">
      <c r="A7" s="997"/>
      <c r="B7" s="967"/>
      <c r="C7" s="969" t="s">
        <v>154</v>
      </c>
      <c r="D7" s="969"/>
      <c r="E7" s="969" t="s">
        <v>155</v>
      </c>
      <c r="F7" s="969"/>
      <c r="G7" s="998" t="s">
        <v>156</v>
      </c>
      <c r="H7" s="998"/>
      <c r="I7" s="304"/>
      <c r="J7" s="304"/>
    </row>
    <row r="8" spans="1:10" customFormat="1" ht="14.25" customHeight="1" thickBot="1">
      <c r="A8" s="997"/>
      <c r="B8" s="999" t="s">
        <v>59</v>
      </c>
      <c r="C8" s="999"/>
      <c r="D8" s="427" t="s">
        <v>99</v>
      </c>
      <c r="E8" s="308" t="s">
        <v>59</v>
      </c>
      <c r="F8" s="427" t="s">
        <v>99</v>
      </c>
      <c r="G8" s="143" t="s">
        <v>59</v>
      </c>
      <c r="H8" s="428" t="s">
        <v>99</v>
      </c>
      <c r="I8" s="304"/>
      <c r="J8" s="304"/>
    </row>
    <row r="9" spans="1:10" customFormat="1" ht="14.5">
      <c r="A9" s="429" t="s">
        <v>60</v>
      </c>
      <c r="B9" s="430">
        <v>117393</v>
      </c>
      <c r="C9" s="431">
        <v>13410</v>
      </c>
      <c r="D9" s="150">
        <v>11.423168332012983</v>
      </c>
      <c r="E9" s="432">
        <v>66458</v>
      </c>
      <c r="F9" s="150">
        <v>56.611552647943235</v>
      </c>
      <c r="G9" s="432">
        <v>37525</v>
      </c>
      <c r="H9" s="433">
        <v>31.965279020043784</v>
      </c>
      <c r="I9" s="822"/>
      <c r="J9" s="434"/>
    </row>
    <row r="10" spans="1:10" customFormat="1" ht="14.5">
      <c r="A10" s="435" t="s">
        <v>61</v>
      </c>
      <c r="B10" s="436">
        <v>118520</v>
      </c>
      <c r="C10" s="437">
        <v>10170</v>
      </c>
      <c r="D10" s="156">
        <v>8.5808302396220046</v>
      </c>
      <c r="E10" s="438">
        <v>50236</v>
      </c>
      <c r="F10" s="156">
        <v>42.386095173810325</v>
      </c>
      <c r="G10" s="438">
        <v>58114</v>
      </c>
      <c r="H10" s="158">
        <v>49.033074586567665</v>
      </c>
      <c r="I10" s="822"/>
      <c r="J10" s="434"/>
    </row>
    <row r="11" spans="1:10" customFormat="1" ht="14.5">
      <c r="A11" s="439" t="s">
        <v>62</v>
      </c>
      <c r="B11" s="440">
        <v>36530</v>
      </c>
      <c r="C11" s="441">
        <v>4820</v>
      </c>
      <c r="D11" s="161">
        <v>13.194634546947714</v>
      </c>
      <c r="E11" s="442">
        <v>10966</v>
      </c>
      <c r="F11" s="161">
        <v>30.019162332329593</v>
      </c>
      <c r="G11" s="442">
        <v>20744</v>
      </c>
      <c r="H11" s="152">
        <v>56.786203120722696</v>
      </c>
      <c r="I11" s="822"/>
      <c r="J11" s="434"/>
    </row>
    <row r="12" spans="1:10" customFormat="1" ht="14.5">
      <c r="A12" s="435" t="s">
        <v>63</v>
      </c>
      <c r="B12" s="436">
        <v>20202</v>
      </c>
      <c r="C12" s="437">
        <v>800</v>
      </c>
      <c r="D12" s="156">
        <v>3.9600039600039598</v>
      </c>
      <c r="E12" s="438">
        <v>6728</v>
      </c>
      <c r="F12" s="156">
        <v>33.303633303633305</v>
      </c>
      <c r="G12" s="438">
        <v>12674</v>
      </c>
      <c r="H12" s="158">
        <v>62.736362736362736</v>
      </c>
      <c r="I12" s="822"/>
      <c r="J12" s="434"/>
    </row>
    <row r="13" spans="1:10" customFormat="1" ht="14.5">
      <c r="A13" s="439" t="s">
        <v>64</v>
      </c>
      <c r="B13" s="440">
        <v>6473</v>
      </c>
      <c r="C13" s="441">
        <v>597</v>
      </c>
      <c r="D13" s="161">
        <v>9.2229260003089752</v>
      </c>
      <c r="E13" s="442">
        <v>2226</v>
      </c>
      <c r="F13" s="161">
        <v>34.389000463463617</v>
      </c>
      <c r="G13" s="442">
        <v>3650</v>
      </c>
      <c r="H13" s="152">
        <v>56.388073536227409</v>
      </c>
      <c r="I13" s="822"/>
      <c r="J13" s="434"/>
    </row>
    <row r="14" spans="1:10" customFormat="1" ht="14.5">
      <c r="A14" s="435" t="s">
        <v>65</v>
      </c>
      <c r="B14" s="436">
        <v>17637</v>
      </c>
      <c r="C14" s="155" t="s">
        <v>104</v>
      </c>
      <c r="D14" s="443" t="s">
        <v>104</v>
      </c>
      <c r="E14" s="157" t="s">
        <v>104</v>
      </c>
      <c r="F14" s="443" t="s">
        <v>104</v>
      </c>
      <c r="G14" s="157">
        <v>10932</v>
      </c>
      <c r="H14" s="158">
        <v>61.983330498384078</v>
      </c>
      <c r="I14" s="822"/>
      <c r="J14" s="434"/>
    </row>
    <row r="15" spans="1:10" customFormat="1" ht="14.5">
      <c r="A15" s="439" t="s">
        <v>66</v>
      </c>
      <c r="B15" s="440">
        <v>60692</v>
      </c>
      <c r="C15" s="441">
        <v>4437</v>
      </c>
      <c r="D15" s="161">
        <v>7.3106834508666712</v>
      </c>
      <c r="E15" s="442">
        <v>26102</v>
      </c>
      <c r="F15" s="161">
        <v>43.007315626441702</v>
      </c>
      <c r="G15" s="442">
        <v>30153</v>
      </c>
      <c r="H15" s="152">
        <v>49.682000922691621</v>
      </c>
      <c r="I15" s="822"/>
      <c r="J15" s="434"/>
    </row>
    <row r="16" spans="1:10" customFormat="1" ht="14.5">
      <c r="A16" s="435" t="s">
        <v>67</v>
      </c>
      <c r="B16" s="436">
        <v>11964</v>
      </c>
      <c r="C16" s="155" t="s">
        <v>104</v>
      </c>
      <c r="D16" s="443" t="s">
        <v>104</v>
      </c>
      <c r="E16" s="157" t="s">
        <v>104</v>
      </c>
      <c r="F16" s="443" t="s">
        <v>104</v>
      </c>
      <c r="G16" s="157" t="s">
        <v>104</v>
      </c>
      <c r="H16" s="444" t="s">
        <v>104</v>
      </c>
      <c r="I16" s="822"/>
      <c r="J16" s="434"/>
    </row>
    <row r="17" spans="1:10" customFormat="1" ht="14.5">
      <c r="A17" s="439" t="s">
        <v>68</v>
      </c>
      <c r="B17" s="440">
        <v>71383</v>
      </c>
      <c r="C17" s="441">
        <v>5537</v>
      </c>
      <c r="D17" s="161">
        <v>7.7567488057380611</v>
      </c>
      <c r="E17" s="442">
        <v>26908</v>
      </c>
      <c r="F17" s="161">
        <v>37.695249569225169</v>
      </c>
      <c r="G17" s="442">
        <v>38938</v>
      </c>
      <c r="H17" s="152">
        <v>54.548001625036775</v>
      </c>
      <c r="I17" s="822"/>
      <c r="J17" s="434"/>
    </row>
    <row r="18" spans="1:10" customFormat="1" ht="14.5">
      <c r="A18" s="435" t="s">
        <v>69</v>
      </c>
      <c r="B18" s="436">
        <v>146284</v>
      </c>
      <c r="C18" s="437">
        <v>4626</v>
      </c>
      <c r="D18" s="156">
        <v>3.1623417461923382</v>
      </c>
      <c r="E18" s="438">
        <v>84036</v>
      </c>
      <c r="F18" s="156">
        <v>57.447157583877939</v>
      </c>
      <c r="G18" s="438">
        <v>57622</v>
      </c>
      <c r="H18" s="158">
        <v>39.390500669929729</v>
      </c>
      <c r="I18" s="822"/>
      <c r="J18" s="434"/>
    </row>
    <row r="19" spans="1:10" customFormat="1" ht="14.5">
      <c r="A19" s="439" t="s">
        <v>70</v>
      </c>
      <c r="B19" s="440">
        <v>39060</v>
      </c>
      <c r="C19" s="441">
        <v>1633</v>
      </c>
      <c r="D19" s="161">
        <v>4.1807475678443424</v>
      </c>
      <c r="E19" s="442">
        <v>19192</v>
      </c>
      <c r="F19" s="161">
        <v>49.134664618535588</v>
      </c>
      <c r="G19" s="442">
        <v>18235</v>
      </c>
      <c r="H19" s="152">
        <v>46.68458781362007</v>
      </c>
      <c r="I19" s="822"/>
      <c r="J19" s="434"/>
    </row>
    <row r="20" spans="1:10" customFormat="1" ht="14.5">
      <c r="A20" s="435" t="s">
        <v>71</v>
      </c>
      <c r="B20" s="436">
        <v>8324</v>
      </c>
      <c r="C20" s="155" t="s">
        <v>104</v>
      </c>
      <c r="D20" s="443" t="s">
        <v>104</v>
      </c>
      <c r="E20" s="157" t="s">
        <v>104</v>
      </c>
      <c r="F20" s="443" t="s">
        <v>104</v>
      </c>
      <c r="G20" s="157">
        <v>4835</v>
      </c>
      <c r="H20" s="158">
        <v>58.085055261893324</v>
      </c>
      <c r="I20" s="822"/>
      <c r="J20" s="434"/>
    </row>
    <row r="21" spans="1:10" customFormat="1" ht="14.5">
      <c r="A21" s="439" t="s">
        <v>72</v>
      </c>
      <c r="B21" s="440">
        <v>29591</v>
      </c>
      <c r="C21" s="441">
        <v>713</v>
      </c>
      <c r="D21" s="161">
        <v>2.4095164070156465</v>
      </c>
      <c r="E21" s="442">
        <v>9191</v>
      </c>
      <c r="F21" s="161">
        <v>31.060119630968877</v>
      </c>
      <c r="G21" s="442">
        <v>19687</v>
      </c>
      <c r="H21" s="152">
        <v>66.530363962015471</v>
      </c>
      <c r="I21" s="822"/>
      <c r="J21" s="434"/>
    </row>
    <row r="22" spans="1:10" customFormat="1" ht="14.5">
      <c r="A22" s="435" t="s">
        <v>73</v>
      </c>
      <c r="B22" s="436">
        <v>15865</v>
      </c>
      <c r="C22" s="437">
        <v>716</v>
      </c>
      <c r="D22" s="156">
        <v>4.513079104947999</v>
      </c>
      <c r="E22" s="438">
        <v>6074</v>
      </c>
      <c r="F22" s="156">
        <v>38.28553419476836</v>
      </c>
      <c r="G22" s="438">
        <v>9075</v>
      </c>
      <c r="H22" s="158">
        <v>57.201386700283642</v>
      </c>
      <c r="I22" s="822"/>
      <c r="J22" s="434"/>
    </row>
    <row r="23" spans="1:10" customFormat="1" ht="14.5">
      <c r="A23" s="439" t="s">
        <v>74</v>
      </c>
      <c r="B23" s="440">
        <v>26096</v>
      </c>
      <c r="C23" s="441">
        <v>1448</v>
      </c>
      <c r="D23" s="161">
        <v>5.5487431023911711</v>
      </c>
      <c r="E23" s="442">
        <v>10438</v>
      </c>
      <c r="F23" s="161">
        <v>39.998467198038014</v>
      </c>
      <c r="G23" s="442">
        <v>14210</v>
      </c>
      <c r="H23" s="152">
        <v>54.452789699570815</v>
      </c>
      <c r="I23" s="822"/>
      <c r="J23" s="434"/>
    </row>
    <row r="24" spans="1:10" customFormat="1" ht="15" thickBot="1">
      <c r="A24" s="435" t="s">
        <v>75</v>
      </c>
      <c r="B24" s="445">
        <v>15726</v>
      </c>
      <c r="C24" s="446" t="s">
        <v>104</v>
      </c>
      <c r="D24" s="443" t="s">
        <v>104</v>
      </c>
      <c r="E24" s="447" t="s">
        <v>104</v>
      </c>
      <c r="F24" s="443" t="s">
        <v>104</v>
      </c>
      <c r="G24" s="447" t="s">
        <v>104</v>
      </c>
      <c r="H24" s="444" t="s">
        <v>104</v>
      </c>
      <c r="I24" s="822"/>
      <c r="J24" s="434"/>
    </row>
    <row r="25" spans="1:10" customFormat="1" ht="14.5">
      <c r="A25" s="448" t="s">
        <v>76</v>
      </c>
      <c r="B25" s="449">
        <v>611862</v>
      </c>
      <c r="C25" s="450">
        <v>42855</v>
      </c>
      <c r="D25" s="166">
        <v>7.0040303205624799</v>
      </c>
      <c r="E25" s="451">
        <v>294793</v>
      </c>
      <c r="F25" s="166">
        <v>48.179654889501229</v>
      </c>
      <c r="G25" s="451">
        <v>274214</v>
      </c>
      <c r="H25" s="168">
        <v>44.816314789936293</v>
      </c>
      <c r="I25" s="822"/>
      <c r="J25" s="740"/>
    </row>
    <row r="26" spans="1:10" customFormat="1" ht="14.5">
      <c r="A26" s="452" t="s">
        <v>77</v>
      </c>
      <c r="B26" s="453">
        <v>129878</v>
      </c>
      <c r="C26" s="454">
        <v>8230</v>
      </c>
      <c r="D26" s="172">
        <v>6.3367159950107022</v>
      </c>
      <c r="E26" s="455">
        <v>43794</v>
      </c>
      <c r="F26" s="172">
        <v>33.719336608201544</v>
      </c>
      <c r="G26" s="455">
        <v>77854</v>
      </c>
      <c r="H26" s="174">
        <v>59.943947396787756</v>
      </c>
      <c r="I26" s="822"/>
      <c r="J26" s="434"/>
    </row>
    <row r="27" spans="1:10" customFormat="1" ht="14.5">
      <c r="A27" s="456" t="s">
        <v>78</v>
      </c>
      <c r="B27" s="457">
        <v>741740</v>
      </c>
      <c r="C27" s="458">
        <v>51085</v>
      </c>
      <c r="D27" s="178">
        <v>6.8871841885296732</v>
      </c>
      <c r="E27" s="459">
        <v>338587</v>
      </c>
      <c r="F27" s="178">
        <v>45.647666298163777</v>
      </c>
      <c r="G27" s="459">
        <v>352068</v>
      </c>
      <c r="H27" s="180">
        <v>47.46514951330655</v>
      </c>
      <c r="I27" s="822"/>
      <c r="J27" s="434"/>
    </row>
    <row r="28" spans="1:10" customFormat="1" ht="14.5">
      <c r="A28" s="1001" t="s">
        <v>79</v>
      </c>
      <c r="B28" s="1001"/>
      <c r="C28" s="1001"/>
      <c r="D28" s="1001"/>
      <c r="E28" s="1001"/>
      <c r="F28" s="1001"/>
      <c r="G28" s="1001"/>
      <c r="H28" s="1001"/>
      <c r="I28" s="304"/>
      <c r="J28" s="304"/>
    </row>
    <row r="29" spans="1:10" customFormat="1" ht="14.5">
      <c r="A29" s="1002" t="s">
        <v>102</v>
      </c>
      <c r="B29" s="1002"/>
      <c r="C29" s="1002"/>
      <c r="D29" s="1002"/>
      <c r="E29" s="1002"/>
      <c r="F29" s="1002"/>
      <c r="G29" s="1002"/>
      <c r="H29" s="1002"/>
      <c r="I29" s="304"/>
      <c r="J29" s="304"/>
    </row>
    <row r="30" spans="1:10" customFormat="1" ht="30.75" customHeight="1">
      <c r="A30" s="972" t="s">
        <v>80</v>
      </c>
      <c r="B30" s="972"/>
      <c r="C30" s="972"/>
      <c r="D30" s="972"/>
      <c r="E30" s="972"/>
      <c r="F30" s="972"/>
      <c r="G30" s="972"/>
      <c r="H30" s="972"/>
      <c r="I30" s="304"/>
      <c r="J30" s="304"/>
    </row>
    <row r="31" spans="1:10" ht="14.25" customHeight="1">
      <c r="A31" s="108"/>
      <c r="D31" s="425"/>
      <c r="F31" s="425"/>
      <c r="H31" s="425"/>
    </row>
    <row r="32" spans="1:10" s="304" customFormat="1" ht="23.5">
      <c r="A32" s="956">
        <v>2024</v>
      </c>
      <c r="B32" s="956"/>
      <c r="C32" s="956"/>
      <c r="D32" s="956"/>
      <c r="E32" s="956"/>
      <c r="F32" s="956"/>
      <c r="G32" s="956"/>
      <c r="H32" s="956"/>
    </row>
    <row r="33" spans="1:10" s="304" customFormat="1" ht="14.5">
      <c r="A33" s="141"/>
      <c r="D33" s="426"/>
      <c r="F33" s="426"/>
      <c r="H33" s="426"/>
    </row>
    <row r="34" spans="1:10" s="304" customFormat="1" ht="16.5">
      <c r="A34" s="1000" t="s">
        <v>157</v>
      </c>
      <c r="B34" s="1000"/>
      <c r="C34" s="1000"/>
      <c r="D34" s="1000"/>
      <c r="E34" s="1000"/>
      <c r="F34" s="1000"/>
      <c r="G34" s="1000"/>
      <c r="H34" s="1000"/>
    </row>
    <row r="35" spans="1:10" s="304" customFormat="1" ht="14.25" customHeight="1">
      <c r="A35" s="997" t="s">
        <v>57</v>
      </c>
      <c r="B35" s="967" t="s">
        <v>58</v>
      </c>
      <c r="C35" s="968" t="s">
        <v>96</v>
      </c>
      <c r="D35" s="968"/>
      <c r="E35" s="968"/>
      <c r="F35" s="968"/>
      <c r="G35" s="968"/>
      <c r="H35" s="968"/>
    </row>
    <row r="36" spans="1:10" s="304" customFormat="1" ht="14.25" customHeight="1">
      <c r="A36" s="997"/>
      <c r="B36" s="967"/>
      <c r="C36" s="969" t="s">
        <v>154</v>
      </c>
      <c r="D36" s="969"/>
      <c r="E36" s="969" t="s">
        <v>155</v>
      </c>
      <c r="F36" s="969"/>
      <c r="G36" s="998" t="s">
        <v>156</v>
      </c>
      <c r="H36" s="998"/>
    </row>
    <row r="37" spans="1:10" s="304" customFormat="1" ht="14.25" customHeight="1">
      <c r="A37" s="997"/>
      <c r="B37" s="999" t="s">
        <v>59</v>
      </c>
      <c r="C37" s="999"/>
      <c r="D37" s="427" t="s">
        <v>99</v>
      </c>
      <c r="E37" s="308" t="s">
        <v>59</v>
      </c>
      <c r="F37" s="427" t="s">
        <v>99</v>
      </c>
      <c r="G37" s="143" t="s">
        <v>59</v>
      </c>
      <c r="H37" s="428" t="s">
        <v>99</v>
      </c>
    </row>
    <row r="38" spans="1:10" s="304" customFormat="1" ht="14.5">
      <c r="A38" s="429" t="s">
        <v>60</v>
      </c>
      <c r="B38" s="430">
        <v>112631</v>
      </c>
      <c r="C38" s="431">
        <v>12470</v>
      </c>
      <c r="D38" s="150">
        <v>11.071552236950801</v>
      </c>
      <c r="E38" s="432">
        <v>62920</v>
      </c>
      <c r="F38" s="150">
        <v>55.863838552441202</v>
      </c>
      <c r="G38" s="432">
        <v>37241</v>
      </c>
      <c r="H38" s="433">
        <v>33.064609210608097</v>
      </c>
      <c r="J38" s="434"/>
    </row>
    <row r="39" spans="1:10" s="304" customFormat="1" ht="14.5">
      <c r="A39" s="435" t="s">
        <v>61</v>
      </c>
      <c r="B39" s="436">
        <v>113724</v>
      </c>
      <c r="C39" s="437">
        <v>9542</v>
      </c>
      <c r="D39" s="156">
        <v>8.3904892546867895</v>
      </c>
      <c r="E39" s="438">
        <v>47923</v>
      </c>
      <c r="F39" s="156">
        <v>42.139741831099897</v>
      </c>
      <c r="G39" s="438">
        <v>56259</v>
      </c>
      <c r="H39" s="158">
        <v>49.469768914213397</v>
      </c>
      <c r="J39" s="434"/>
    </row>
    <row r="40" spans="1:10" s="304" customFormat="1" ht="14.5">
      <c r="A40" s="439" t="s">
        <v>62</v>
      </c>
      <c r="B40" s="440">
        <v>36648</v>
      </c>
      <c r="C40" s="441">
        <v>4726</v>
      </c>
      <c r="D40" s="161">
        <v>12.8956559703122</v>
      </c>
      <c r="E40" s="442">
        <v>10744</v>
      </c>
      <c r="F40" s="161">
        <v>29.3167430691989</v>
      </c>
      <c r="G40" s="442">
        <v>21178</v>
      </c>
      <c r="H40" s="152">
        <v>57.787600960489002</v>
      </c>
      <c r="J40" s="434"/>
    </row>
    <row r="41" spans="1:10" s="304" customFormat="1" ht="14.5">
      <c r="A41" s="435" t="s">
        <v>63</v>
      </c>
      <c r="B41" s="436">
        <v>20405</v>
      </c>
      <c r="C41" s="437">
        <v>670</v>
      </c>
      <c r="D41" s="156">
        <v>3.2835089438863001</v>
      </c>
      <c r="E41" s="438">
        <v>6513</v>
      </c>
      <c r="F41" s="156">
        <v>31.918647390345502</v>
      </c>
      <c r="G41" s="438">
        <v>13222</v>
      </c>
      <c r="H41" s="158">
        <v>64.797843665768198</v>
      </c>
      <c r="J41" s="434"/>
    </row>
    <row r="42" spans="1:10" s="304" customFormat="1" ht="14.5">
      <c r="A42" s="439" t="s">
        <v>64</v>
      </c>
      <c r="B42" s="440">
        <v>6382</v>
      </c>
      <c r="C42" s="441">
        <v>556</v>
      </c>
      <c r="D42" s="161">
        <v>8.7120025070510803</v>
      </c>
      <c r="E42" s="442">
        <v>2107</v>
      </c>
      <c r="F42" s="161">
        <v>33.014728925101899</v>
      </c>
      <c r="G42" s="442">
        <v>3719</v>
      </c>
      <c r="H42" s="152">
        <v>58.273268567847097</v>
      </c>
      <c r="J42" s="434"/>
    </row>
    <row r="43" spans="1:10" s="304" customFormat="1" ht="14.5">
      <c r="A43" s="435" t="s">
        <v>65</v>
      </c>
      <c r="B43" s="436">
        <v>19019</v>
      </c>
      <c r="C43" s="155" t="s">
        <v>104</v>
      </c>
      <c r="D43" s="443" t="s">
        <v>104</v>
      </c>
      <c r="E43" s="157" t="s">
        <v>104</v>
      </c>
      <c r="F43" s="443" t="s">
        <v>104</v>
      </c>
      <c r="G43" s="157">
        <v>11608</v>
      </c>
      <c r="H43" s="158">
        <v>61.033703138966303</v>
      </c>
      <c r="J43" s="434"/>
    </row>
    <row r="44" spans="1:10" s="304" customFormat="1" ht="14.5">
      <c r="A44" s="439" t="s">
        <v>66</v>
      </c>
      <c r="B44" s="440">
        <v>59522</v>
      </c>
      <c r="C44" s="441">
        <v>4325</v>
      </c>
      <c r="D44" s="161">
        <v>7.2662208931151504</v>
      </c>
      <c r="E44" s="442">
        <v>24754</v>
      </c>
      <c r="F44" s="161">
        <v>41.587984274721997</v>
      </c>
      <c r="G44" s="442">
        <v>30443</v>
      </c>
      <c r="H44" s="152">
        <v>51.145794832162899</v>
      </c>
      <c r="J44" s="434"/>
    </row>
    <row r="45" spans="1:10" s="304" customFormat="1" ht="14.5">
      <c r="A45" s="435" t="s">
        <v>67</v>
      </c>
      <c r="B45" s="436">
        <v>11947</v>
      </c>
      <c r="C45" s="155" t="s">
        <v>104</v>
      </c>
      <c r="D45" s="443" t="s">
        <v>104</v>
      </c>
      <c r="E45" s="157" t="s">
        <v>104</v>
      </c>
      <c r="F45" s="443" t="s">
        <v>104</v>
      </c>
      <c r="G45" s="157">
        <v>8075</v>
      </c>
      <c r="H45" s="444">
        <v>67.590190005859199</v>
      </c>
      <c r="J45" s="434"/>
    </row>
    <row r="46" spans="1:10" s="304" customFormat="1" ht="14.5">
      <c r="A46" s="439" t="s">
        <v>68</v>
      </c>
      <c r="B46" s="440">
        <v>69083</v>
      </c>
      <c r="C46" s="441">
        <v>5220</v>
      </c>
      <c r="D46" s="161">
        <v>7.5561281357208001</v>
      </c>
      <c r="E46" s="442">
        <v>25403</v>
      </c>
      <c r="F46" s="161">
        <v>36.771709393048901</v>
      </c>
      <c r="G46" s="442">
        <v>38460</v>
      </c>
      <c r="H46" s="152">
        <v>55.672162471230301</v>
      </c>
      <c r="J46" s="434"/>
    </row>
    <row r="47" spans="1:10" s="304" customFormat="1" ht="14.5">
      <c r="A47" s="435" t="s">
        <v>69</v>
      </c>
      <c r="B47" s="436">
        <v>143135</v>
      </c>
      <c r="C47" s="437">
        <v>4746</v>
      </c>
      <c r="D47" s="156">
        <v>3.3157508645684102</v>
      </c>
      <c r="E47" s="438">
        <v>80822</v>
      </c>
      <c r="F47" s="156">
        <v>56.4655744576798</v>
      </c>
      <c r="G47" s="438">
        <v>57567</v>
      </c>
      <c r="H47" s="158">
        <v>40.2186746777518</v>
      </c>
      <c r="J47" s="434"/>
    </row>
    <row r="48" spans="1:10" s="304" customFormat="1" ht="14.5">
      <c r="A48" s="439" t="s">
        <v>70</v>
      </c>
      <c r="B48" s="440">
        <v>37738</v>
      </c>
      <c r="C48" s="441">
        <v>1330</v>
      </c>
      <c r="D48" s="161">
        <v>3.5242991149504501</v>
      </c>
      <c r="E48" s="442">
        <v>17557</v>
      </c>
      <c r="F48" s="161">
        <v>46.523398166304503</v>
      </c>
      <c r="G48" s="442">
        <v>18851</v>
      </c>
      <c r="H48" s="152">
        <v>49.952302718745003</v>
      </c>
      <c r="J48" s="434"/>
    </row>
    <row r="49" spans="1:10" s="304" customFormat="1" ht="14.5">
      <c r="A49" s="435" t="s">
        <v>71</v>
      </c>
      <c r="B49" s="436">
        <v>7918</v>
      </c>
      <c r="C49" s="155" t="s">
        <v>104</v>
      </c>
      <c r="D49" s="443" t="s">
        <v>104</v>
      </c>
      <c r="E49" s="157" t="s">
        <v>104</v>
      </c>
      <c r="F49" s="443" t="s">
        <v>104</v>
      </c>
      <c r="G49" s="157">
        <v>4775</v>
      </c>
      <c r="H49" s="158">
        <v>60.305632735539298</v>
      </c>
      <c r="J49" s="434"/>
    </row>
    <row r="50" spans="1:10" s="304" customFormat="1" ht="14.5">
      <c r="A50" s="439" t="s">
        <v>72</v>
      </c>
      <c r="B50" s="440">
        <v>30651</v>
      </c>
      <c r="C50" s="441">
        <v>634</v>
      </c>
      <c r="D50" s="161">
        <v>2.0684480114841302</v>
      </c>
      <c r="E50" s="442">
        <v>9021</v>
      </c>
      <c r="F50" s="161">
        <v>29.431339923656701</v>
      </c>
      <c r="G50" s="442">
        <v>20996</v>
      </c>
      <c r="H50" s="152">
        <v>68.500212064859198</v>
      </c>
      <c r="J50" s="434"/>
    </row>
    <row r="51" spans="1:10" s="304" customFormat="1" ht="14.5">
      <c r="A51" s="435" t="s">
        <v>73</v>
      </c>
      <c r="B51" s="436">
        <v>16277</v>
      </c>
      <c r="C51" s="437">
        <v>594</v>
      </c>
      <c r="D51" s="156">
        <v>3.6493211279719899</v>
      </c>
      <c r="E51" s="438">
        <v>6161</v>
      </c>
      <c r="F51" s="156">
        <v>37.850955335749802</v>
      </c>
      <c r="G51" s="438">
        <v>9522</v>
      </c>
      <c r="H51" s="158">
        <v>58.499723536278204</v>
      </c>
      <c r="J51" s="434"/>
    </row>
    <row r="52" spans="1:10" s="304" customFormat="1" ht="14.5">
      <c r="A52" s="439" t="s">
        <v>74</v>
      </c>
      <c r="B52" s="440">
        <v>24828</v>
      </c>
      <c r="C52" s="441">
        <v>1240</v>
      </c>
      <c r="D52" s="161">
        <v>4.99436120509103</v>
      </c>
      <c r="E52" s="442">
        <v>9812</v>
      </c>
      <c r="F52" s="161">
        <v>39.519896890607399</v>
      </c>
      <c r="G52" s="442">
        <v>13776</v>
      </c>
      <c r="H52" s="152">
        <v>55.485741904301598</v>
      </c>
      <c r="J52" s="434"/>
    </row>
    <row r="53" spans="1:10" s="304" customFormat="1" ht="14.5">
      <c r="A53" s="435" t="s">
        <v>75</v>
      </c>
      <c r="B53" s="445">
        <v>15829</v>
      </c>
      <c r="C53" s="446" t="s">
        <v>104</v>
      </c>
      <c r="D53" s="443" t="s">
        <v>104</v>
      </c>
      <c r="E53" s="447" t="s">
        <v>104</v>
      </c>
      <c r="F53" s="443" t="s">
        <v>104</v>
      </c>
      <c r="G53" s="447">
        <v>8349</v>
      </c>
      <c r="H53" s="444">
        <v>52.744961779013202</v>
      </c>
      <c r="J53" s="434"/>
    </row>
    <row r="54" spans="1:10" s="304" customFormat="1" ht="14.5">
      <c r="A54" s="448" t="s">
        <v>76</v>
      </c>
      <c r="B54" s="449">
        <v>593980</v>
      </c>
      <c r="C54" s="450">
        <v>40437</v>
      </c>
      <c r="D54" s="166">
        <v>6.8078049765985398</v>
      </c>
      <c r="E54" s="451">
        <v>280844</v>
      </c>
      <c r="F54" s="166">
        <v>47.281726657463203</v>
      </c>
      <c r="G54" s="451">
        <v>272699</v>
      </c>
      <c r="H54" s="168">
        <v>45.9104683659383</v>
      </c>
      <c r="J54" s="434"/>
    </row>
    <row r="55" spans="1:10" s="304" customFormat="1" ht="14.5">
      <c r="A55" s="452" t="s">
        <v>77</v>
      </c>
      <c r="B55" s="453">
        <v>131757</v>
      </c>
      <c r="C55" s="454">
        <v>7595</v>
      </c>
      <c r="D55" s="172">
        <v>5.7643996144417402</v>
      </c>
      <c r="E55" s="455">
        <v>42820</v>
      </c>
      <c r="F55" s="172">
        <v>32.499222052718302</v>
      </c>
      <c r="G55" s="455">
        <v>81342</v>
      </c>
      <c r="H55" s="174">
        <v>61.736378332839998</v>
      </c>
      <c r="J55" s="434"/>
    </row>
    <row r="56" spans="1:10" s="304" customFormat="1" ht="14.5">
      <c r="A56" s="456" t="s">
        <v>78</v>
      </c>
      <c r="B56" s="457">
        <v>725737</v>
      </c>
      <c r="C56" s="458">
        <v>48032</v>
      </c>
      <c r="D56" s="178">
        <v>6.6183755272226703</v>
      </c>
      <c r="E56" s="459">
        <v>323664</v>
      </c>
      <c r="F56" s="178">
        <v>44.5979741972643</v>
      </c>
      <c r="G56" s="459">
        <v>354041</v>
      </c>
      <c r="H56" s="180">
        <v>48.783650275512997</v>
      </c>
      <c r="J56" s="434"/>
    </row>
    <row r="57" spans="1:10" s="304" customFormat="1" ht="14.5">
      <c r="A57" s="1001" t="s">
        <v>79</v>
      </c>
      <c r="B57" s="1001"/>
      <c r="C57" s="1001"/>
      <c r="D57" s="1001"/>
      <c r="E57" s="1001"/>
      <c r="F57" s="1001"/>
      <c r="G57" s="1001"/>
      <c r="H57" s="1001"/>
    </row>
    <row r="58" spans="1:10" s="304" customFormat="1" ht="14.5">
      <c r="A58" s="1002" t="s">
        <v>102</v>
      </c>
      <c r="B58" s="1002"/>
      <c r="C58" s="1002"/>
      <c r="D58" s="1002"/>
      <c r="E58" s="1002"/>
      <c r="F58" s="1002"/>
      <c r="G58" s="1002"/>
      <c r="H58" s="1002"/>
    </row>
    <row r="59" spans="1:10" s="304" customFormat="1" ht="30.75" customHeight="1">
      <c r="A59" s="972" t="s">
        <v>82</v>
      </c>
      <c r="B59" s="972"/>
      <c r="C59" s="972"/>
      <c r="D59" s="972"/>
      <c r="E59" s="972"/>
      <c r="F59" s="972"/>
      <c r="G59" s="972"/>
      <c r="H59" s="972"/>
    </row>
    <row r="60" spans="1:10" ht="14.25" customHeight="1">
      <c r="A60" s="108"/>
      <c r="D60" s="425"/>
      <c r="F60" s="425"/>
      <c r="H60" s="425"/>
    </row>
    <row r="61" spans="1:10" s="304" customFormat="1" ht="23.5">
      <c r="A61" s="956">
        <v>2023</v>
      </c>
      <c r="B61" s="956"/>
      <c r="C61" s="956"/>
      <c r="D61" s="956"/>
      <c r="E61" s="956"/>
      <c r="F61" s="956"/>
      <c r="G61" s="956"/>
      <c r="H61" s="956"/>
    </row>
    <row r="62" spans="1:10" s="304" customFormat="1" ht="14.5">
      <c r="A62" s="141"/>
      <c r="D62" s="426"/>
      <c r="F62" s="426"/>
      <c r="H62" s="426"/>
    </row>
    <row r="63" spans="1:10" s="304" customFormat="1" ht="16.5">
      <c r="A63" s="1000" t="s">
        <v>158</v>
      </c>
      <c r="B63" s="1000"/>
      <c r="C63" s="1000"/>
      <c r="D63" s="1000"/>
      <c r="E63" s="1000"/>
      <c r="F63" s="1000"/>
      <c r="G63" s="1000"/>
      <c r="H63" s="1000"/>
    </row>
    <row r="64" spans="1:10" s="304" customFormat="1" ht="14.25" customHeight="1">
      <c r="A64" s="997" t="s">
        <v>57</v>
      </c>
      <c r="B64" s="967" t="s">
        <v>58</v>
      </c>
      <c r="C64" s="968" t="s">
        <v>96</v>
      </c>
      <c r="D64" s="968"/>
      <c r="E64" s="968"/>
      <c r="F64" s="968"/>
      <c r="G64" s="968"/>
      <c r="H64" s="968"/>
    </row>
    <row r="65" spans="1:10" s="304" customFormat="1" ht="14.25" customHeight="1">
      <c r="A65" s="997"/>
      <c r="B65" s="967"/>
      <c r="C65" s="969" t="s">
        <v>154</v>
      </c>
      <c r="D65" s="969"/>
      <c r="E65" s="969" t="s">
        <v>155</v>
      </c>
      <c r="F65" s="969"/>
      <c r="G65" s="998" t="s">
        <v>156</v>
      </c>
      <c r="H65" s="998"/>
    </row>
    <row r="66" spans="1:10" s="304" customFormat="1" ht="14.25" customHeight="1">
      <c r="A66" s="997"/>
      <c r="B66" s="999" t="s">
        <v>59</v>
      </c>
      <c r="C66" s="999"/>
      <c r="D66" s="427" t="s">
        <v>99</v>
      </c>
      <c r="E66" s="308" t="s">
        <v>59</v>
      </c>
      <c r="F66" s="427" t="s">
        <v>99</v>
      </c>
      <c r="G66" s="143" t="s">
        <v>59</v>
      </c>
      <c r="H66" s="428" t="s">
        <v>99</v>
      </c>
    </row>
    <row r="67" spans="1:10" s="304" customFormat="1" ht="14.5">
      <c r="A67" s="429" t="s">
        <v>60</v>
      </c>
      <c r="B67" s="430">
        <v>107779</v>
      </c>
      <c r="C67" s="431">
        <v>11910</v>
      </c>
      <c r="D67" s="150">
        <v>11.050390150214801</v>
      </c>
      <c r="E67" s="432">
        <v>59595</v>
      </c>
      <c r="F67" s="150">
        <v>55.293702854916098</v>
      </c>
      <c r="G67" s="432">
        <v>36274</v>
      </c>
      <c r="H67" s="433">
        <v>33.655906994869099</v>
      </c>
      <c r="J67" s="434"/>
    </row>
    <row r="68" spans="1:10" s="304" customFormat="1" ht="14.5">
      <c r="A68" s="435" t="s">
        <v>61</v>
      </c>
      <c r="B68" s="436">
        <v>109193</v>
      </c>
      <c r="C68" s="437">
        <v>8928</v>
      </c>
      <c r="D68" s="156">
        <v>8.1763483007152509</v>
      </c>
      <c r="E68" s="438">
        <v>45644</v>
      </c>
      <c r="F68" s="156">
        <v>41.801214363558103</v>
      </c>
      <c r="G68" s="438">
        <v>54621</v>
      </c>
      <c r="H68" s="158">
        <v>50.0224373357266</v>
      </c>
      <c r="J68" s="434"/>
    </row>
    <row r="69" spans="1:10" s="304" customFormat="1" ht="14.5">
      <c r="A69" s="439" t="s">
        <v>62</v>
      </c>
      <c r="B69" s="440">
        <v>36204</v>
      </c>
      <c r="C69" s="441">
        <v>4576</v>
      </c>
      <c r="D69" s="161">
        <v>12.639487349464099</v>
      </c>
      <c r="E69" s="442">
        <v>10577</v>
      </c>
      <c r="F69" s="161">
        <v>29.215003866976001</v>
      </c>
      <c r="G69" s="442">
        <v>21051</v>
      </c>
      <c r="H69" s="152">
        <v>58.145508783559798</v>
      </c>
      <c r="J69" s="434"/>
    </row>
    <row r="70" spans="1:10" s="304" customFormat="1" ht="14.5">
      <c r="A70" s="435" t="s">
        <v>63</v>
      </c>
      <c r="B70" s="436">
        <v>20150</v>
      </c>
      <c r="C70" s="437">
        <v>646</v>
      </c>
      <c r="D70" s="156">
        <v>3.20595533498759</v>
      </c>
      <c r="E70" s="438">
        <v>6276</v>
      </c>
      <c r="F70" s="156">
        <v>31.146401985111702</v>
      </c>
      <c r="G70" s="438">
        <v>13228</v>
      </c>
      <c r="H70" s="158">
        <v>65.647642679900699</v>
      </c>
      <c r="J70" s="434"/>
    </row>
    <row r="71" spans="1:10" s="304" customFormat="1" ht="14.5">
      <c r="A71" s="439" t="s">
        <v>64</v>
      </c>
      <c r="B71" s="440">
        <v>5932</v>
      </c>
      <c r="C71" s="441">
        <v>497</v>
      </c>
      <c r="D71" s="161">
        <v>8.3782872555630501</v>
      </c>
      <c r="E71" s="442">
        <v>1968</v>
      </c>
      <c r="F71" s="161">
        <v>33.175994605529297</v>
      </c>
      <c r="G71" s="442">
        <v>3467</v>
      </c>
      <c r="H71" s="152">
        <v>58.445718138907601</v>
      </c>
      <c r="J71" s="434"/>
    </row>
    <row r="72" spans="1:10" s="304" customFormat="1" ht="14.5">
      <c r="A72" s="435" t="s">
        <v>65</v>
      </c>
      <c r="B72" s="436">
        <v>18200</v>
      </c>
      <c r="C72" s="155" t="s">
        <v>104</v>
      </c>
      <c r="D72" s="443" t="s">
        <v>104</v>
      </c>
      <c r="E72" s="157" t="s">
        <v>104</v>
      </c>
      <c r="F72" s="443" t="s">
        <v>104</v>
      </c>
      <c r="G72" s="157">
        <v>11333</v>
      </c>
      <c r="H72" s="158">
        <v>62.269230769230802</v>
      </c>
      <c r="J72" s="434"/>
    </row>
    <row r="73" spans="1:10" s="304" customFormat="1" ht="14.5">
      <c r="A73" s="439" t="s">
        <v>66</v>
      </c>
      <c r="B73" s="440">
        <v>58111</v>
      </c>
      <c r="C73" s="441">
        <v>4341</v>
      </c>
      <c r="D73" s="161">
        <v>7.4701863674691502</v>
      </c>
      <c r="E73" s="442">
        <v>23592</v>
      </c>
      <c r="F73" s="161">
        <v>40.5981655796665</v>
      </c>
      <c r="G73" s="442">
        <v>30178</v>
      </c>
      <c r="H73" s="152">
        <v>51.931648052864396</v>
      </c>
      <c r="J73" s="434"/>
    </row>
    <row r="74" spans="1:10" s="304" customFormat="1" ht="14.5">
      <c r="A74" s="435" t="s">
        <v>67</v>
      </c>
      <c r="B74" s="436">
        <v>11835</v>
      </c>
      <c r="C74" s="155" t="s">
        <v>104</v>
      </c>
      <c r="D74" s="443" t="s">
        <v>104</v>
      </c>
      <c r="E74" s="157" t="s">
        <v>104</v>
      </c>
      <c r="F74" s="443" t="s">
        <v>104</v>
      </c>
      <c r="G74" s="157" t="s">
        <v>104</v>
      </c>
      <c r="H74" s="444" t="s">
        <v>104</v>
      </c>
      <c r="J74" s="434"/>
    </row>
    <row r="75" spans="1:10" s="304" customFormat="1" ht="14.5">
      <c r="A75" s="439" t="s">
        <v>68</v>
      </c>
      <c r="B75" s="440">
        <v>66744</v>
      </c>
      <c r="C75" s="441">
        <v>5015</v>
      </c>
      <c r="D75" s="161">
        <v>7.51378401054777</v>
      </c>
      <c r="E75" s="442">
        <v>23934</v>
      </c>
      <c r="F75" s="161">
        <v>35.859403092412798</v>
      </c>
      <c r="G75" s="442">
        <v>37795</v>
      </c>
      <c r="H75" s="152">
        <v>56.6268128970394</v>
      </c>
      <c r="J75" s="434"/>
    </row>
    <row r="76" spans="1:10" s="304" customFormat="1" ht="14.5">
      <c r="A76" s="435" t="s">
        <v>69</v>
      </c>
      <c r="B76" s="436">
        <v>139220</v>
      </c>
      <c r="C76" s="437">
        <v>4642</v>
      </c>
      <c r="D76" s="156">
        <v>3.33429105013647</v>
      </c>
      <c r="E76" s="438">
        <v>77852</v>
      </c>
      <c r="F76" s="156">
        <v>55.920126418617997</v>
      </c>
      <c r="G76" s="438">
        <v>56726</v>
      </c>
      <c r="H76" s="158">
        <v>40.745582531245503</v>
      </c>
      <c r="J76" s="434"/>
    </row>
    <row r="77" spans="1:10" s="304" customFormat="1" ht="14.5">
      <c r="A77" s="439" t="s">
        <v>70</v>
      </c>
      <c r="B77" s="440">
        <v>36505</v>
      </c>
      <c r="C77" s="441">
        <v>1011</v>
      </c>
      <c r="D77" s="161">
        <v>2.7694836323791301</v>
      </c>
      <c r="E77" s="442">
        <v>16742</v>
      </c>
      <c r="F77" s="161">
        <v>45.862210656074502</v>
      </c>
      <c r="G77" s="442">
        <v>18752</v>
      </c>
      <c r="H77" s="152">
        <v>51.368305711546398</v>
      </c>
      <c r="J77" s="434"/>
    </row>
    <row r="78" spans="1:10" s="304" customFormat="1" ht="14.5">
      <c r="A78" s="435" t="s">
        <v>71</v>
      </c>
      <c r="B78" s="436">
        <v>7409</v>
      </c>
      <c r="C78" s="155" t="s">
        <v>104</v>
      </c>
      <c r="D78" s="443" t="s">
        <v>104</v>
      </c>
      <c r="E78" s="157" t="s">
        <v>104</v>
      </c>
      <c r="F78" s="443" t="s">
        <v>104</v>
      </c>
      <c r="G78" s="157">
        <v>4477</v>
      </c>
      <c r="H78" s="158">
        <v>60.426508300715298</v>
      </c>
      <c r="J78" s="434"/>
    </row>
    <row r="79" spans="1:10" s="304" customFormat="1" ht="14.5">
      <c r="A79" s="439" t="s">
        <v>72</v>
      </c>
      <c r="B79" s="440">
        <v>30946</v>
      </c>
      <c r="C79" s="441">
        <v>520</v>
      </c>
      <c r="D79" s="161">
        <v>1.6803464098752701</v>
      </c>
      <c r="E79" s="442">
        <v>8514</v>
      </c>
      <c r="F79" s="161">
        <v>27.5124410263039</v>
      </c>
      <c r="G79" s="442">
        <v>21912</v>
      </c>
      <c r="H79" s="152">
        <v>70.807212563820897</v>
      </c>
      <c r="J79" s="434"/>
    </row>
    <row r="80" spans="1:10" s="304" customFormat="1" ht="14.5">
      <c r="A80" s="435" t="s">
        <v>73</v>
      </c>
      <c r="B80" s="436">
        <v>16364</v>
      </c>
      <c r="C80" s="437">
        <v>511</v>
      </c>
      <c r="D80" s="156">
        <v>3.12270838425813</v>
      </c>
      <c r="E80" s="438">
        <v>5952</v>
      </c>
      <c r="F80" s="156">
        <v>36.372525054998803</v>
      </c>
      <c r="G80" s="438">
        <v>9901</v>
      </c>
      <c r="H80" s="158">
        <v>60.5047665607431</v>
      </c>
      <c r="J80" s="434"/>
    </row>
    <row r="81" spans="1:10" s="304" customFormat="1" ht="14.5">
      <c r="A81" s="439" t="s">
        <v>74</v>
      </c>
      <c r="B81" s="440">
        <v>23865</v>
      </c>
      <c r="C81" s="441">
        <v>1265</v>
      </c>
      <c r="D81" s="161">
        <v>5.3006494866959999</v>
      </c>
      <c r="E81" s="442">
        <v>9221</v>
      </c>
      <c r="F81" s="161">
        <v>38.638173056777703</v>
      </c>
      <c r="G81" s="442">
        <v>13379</v>
      </c>
      <c r="H81" s="152">
        <v>56.061177456526302</v>
      </c>
      <c r="J81" s="434"/>
    </row>
    <row r="82" spans="1:10" s="304" customFormat="1" ht="14.5">
      <c r="A82" s="435" t="s">
        <v>75</v>
      </c>
      <c r="B82" s="445">
        <v>16134</v>
      </c>
      <c r="C82" s="446" t="s">
        <v>104</v>
      </c>
      <c r="D82" s="443" t="s">
        <v>104</v>
      </c>
      <c r="E82" s="447" t="s">
        <v>104</v>
      </c>
      <c r="F82" s="443" t="s">
        <v>104</v>
      </c>
      <c r="G82" s="447" t="s">
        <v>104</v>
      </c>
      <c r="H82" s="444" t="s">
        <v>104</v>
      </c>
      <c r="J82" s="434"/>
    </row>
    <row r="83" spans="1:10" s="304" customFormat="1" ht="14.5">
      <c r="A83" s="448" t="s">
        <v>76</v>
      </c>
      <c r="B83" s="449">
        <v>572958</v>
      </c>
      <c r="C83" s="450">
        <v>38568</v>
      </c>
      <c r="D83" s="166">
        <v>6.7313834521902098</v>
      </c>
      <c r="E83" s="451">
        <v>267388</v>
      </c>
      <c r="F83" s="166">
        <v>46.667993116423901</v>
      </c>
      <c r="G83" s="451">
        <v>267002</v>
      </c>
      <c r="H83" s="168">
        <v>46.600623431385898</v>
      </c>
      <c r="J83" s="434"/>
    </row>
    <row r="84" spans="1:10" s="304" customFormat="1" ht="14.5">
      <c r="A84" s="452" t="s">
        <v>77</v>
      </c>
      <c r="B84" s="453">
        <v>131633</v>
      </c>
      <c r="C84" s="454">
        <v>7116</v>
      </c>
      <c r="D84" s="172">
        <v>5.4059392401601398</v>
      </c>
      <c r="E84" s="455">
        <v>41505</v>
      </c>
      <c r="F84" s="172">
        <v>31.530847127999799</v>
      </c>
      <c r="G84" s="455">
        <v>83012</v>
      </c>
      <c r="H84" s="174">
        <v>63.06321363184</v>
      </c>
      <c r="J84" s="434"/>
    </row>
    <row r="85" spans="1:10" s="304" customFormat="1" ht="14.5">
      <c r="A85" s="456" t="s">
        <v>78</v>
      </c>
      <c r="B85" s="457">
        <v>704591</v>
      </c>
      <c r="C85" s="458">
        <v>45684</v>
      </c>
      <c r="D85" s="178">
        <v>6.4837615013532703</v>
      </c>
      <c r="E85" s="459">
        <v>308893</v>
      </c>
      <c r="F85" s="178">
        <v>43.84004337268</v>
      </c>
      <c r="G85" s="459">
        <v>350014</v>
      </c>
      <c r="H85" s="180">
        <v>49.6761951259667</v>
      </c>
      <c r="J85" s="434"/>
    </row>
    <row r="86" spans="1:10" s="304" customFormat="1" ht="14.5">
      <c r="A86" s="1001" t="s">
        <v>79</v>
      </c>
      <c r="B86" s="1001"/>
      <c r="C86" s="1001"/>
      <c r="D86" s="1001"/>
      <c r="E86" s="1001"/>
      <c r="F86" s="1001"/>
      <c r="G86" s="1001"/>
      <c r="H86" s="1001"/>
    </row>
    <row r="87" spans="1:10" s="304" customFormat="1" ht="14.5">
      <c r="A87" s="1002" t="s">
        <v>102</v>
      </c>
      <c r="B87" s="1002"/>
      <c r="C87" s="1002"/>
      <c r="D87" s="1002"/>
      <c r="E87" s="1002"/>
      <c r="F87" s="1002"/>
      <c r="G87" s="1002"/>
      <c r="H87" s="1002"/>
    </row>
    <row r="88" spans="1:10" s="304" customFormat="1" ht="30.75" customHeight="1">
      <c r="A88" s="972" t="s">
        <v>84</v>
      </c>
      <c r="B88" s="972"/>
      <c r="C88" s="972"/>
      <c r="D88" s="972"/>
      <c r="E88" s="972"/>
      <c r="F88" s="972"/>
      <c r="G88" s="972"/>
      <c r="H88" s="972"/>
    </row>
    <row r="90" spans="1:10" ht="24" customHeight="1">
      <c r="A90" s="956">
        <v>2022</v>
      </c>
      <c r="B90" s="956"/>
      <c r="C90" s="956"/>
      <c r="D90" s="956"/>
      <c r="E90" s="956"/>
      <c r="F90" s="956"/>
      <c r="G90" s="956"/>
      <c r="H90" s="956"/>
    </row>
    <row r="91" spans="1:10" ht="14.25" customHeight="1">
      <c r="A91" s="108"/>
      <c r="D91" s="425"/>
      <c r="F91" s="425"/>
      <c r="H91" s="425"/>
    </row>
    <row r="92" spans="1:10" ht="14.25" customHeight="1">
      <c r="A92" s="1000" t="s">
        <v>159</v>
      </c>
      <c r="B92" s="1000"/>
      <c r="C92" s="1000"/>
      <c r="D92" s="1000"/>
      <c r="E92" s="1000"/>
      <c r="F92" s="1000"/>
      <c r="G92" s="1000"/>
      <c r="H92" s="1000"/>
    </row>
    <row r="93" spans="1:10" ht="14.25" customHeight="1">
      <c r="A93" s="997" t="s">
        <v>57</v>
      </c>
      <c r="B93" s="967" t="s">
        <v>58</v>
      </c>
      <c r="C93" s="968" t="s">
        <v>96</v>
      </c>
      <c r="D93" s="968"/>
      <c r="E93" s="968"/>
      <c r="F93" s="968"/>
      <c r="G93" s="968"/>
      <c r="H93" s="968"/>
    </row>
    <row r="94" spans="1:10" ht="14.25" customHeight="1">
      <c r="A94" s="997"/>
      <c r="B94" s="967"/>
      <c r="C94" s="969" t="s">
        <v>154</v>
      </c>
      <c r="D94" s="969"/>
      <c r="E94" s="969" t="s">
        <v>155</v>
      </c>
      <c r="F94" s="969"/>
      <c r="G94" s="998" t="s">
        <v>156</v>
      </c>
      <c r="H94" s="998"/>
    </row>
    <row r="95" spans="1:10" ht="14.25" customHeight="1">
      <c r="A95" s="997"/>
      <c r="B95" s="999" t="s">
        <v>59</v>
      </c>
      <c r="C95" s="999"/>
      <c r="D95" s="427" t="s">
        <v>99</v>
      </c>
      <c r="E95" s="308" t="s">
        <v>59</v>
      </c>
      <c r="F95" s="427" t="s">
        <v>99</v>
      </c>
      <c r="G95" s="143" t="s">
        <v>59</v>
      </c>
      <c r="H95" s="428" t="s">
        <v>99</v>
      </c>
    </row>
    <row r="96" spans="1:10" ht="14.25" customHeight="1">
      <c r="A96" s="429" t="s">
        <v>60</v>
      </c>
      <c r="B96" s="430">
        <v>103129</v>
      </c>
      <c r="C96" s="431">
        <v>11435</v>
      </c>
      <c r="D96" s="150">
        <f>C96/B96*100</f>
        <v>11.088054766360578</v>
      </c>
      <c r="E96" s="432">
        <v>58540</v>
      </c>
      <c r="F96" s="150">
        <f>E96/B96*100</f>
        <v>56.763858856383756</v>
      </c>
      <c r="G96" s="432">
        <v>33154</v>
      </c>
      <c r="H96" s="433">
        <f t="shared" ref="H96:H102" si="0">G96/B96*100</f>
        <v>32.148086377255666</v>
      </c>
      <c r="J96" s="460"/>
    </row>
    <row r="97" spans="1:10" ht="14.25" customHeight="1">
      <c r="A97" s="435" t="s">
        <v>61</v>
      </c>
      <c r="B97" s="436">
        <v>105010</v>
      </c>
      <c r="C97" s="437">
        <v>8921</v>
      </c>
      <c r="D97" s="156">
        <f>C97/B97*100</f>
        <v>8.4953813922483583</v>
      </c>
      <c r="E97" s="438">
        <v>43868</v>
      </c>
      <c r="F97" s="156">
        <f>E97/B97*100</f>
        <v>41.775069041043707</v>
      </c>
      <c r="G97" s="438">
        <v>52221</v>
      </c>
      <c r="H97" s="158">
        <f t="shared" si="0"/>
        <v>49.729549566707931</v>
      </c>
      <c r="J97" s="460"/>
    </row>
    <row r="98" spans="1:10" ht="14.25" customHeight="1">
      <c r="A98" s="439" t="s">
        <v>62</v>
      </c>
      <c r="B98" s="440">
        <v>35692</v>
      </c>
      <c r="C98" s="441">
        <v>4521</v>
      </c>
      <c r="D98" s="161">
        <f>C98/B98*100</f>
        <v>12.666704023310546</v>
      </c>
      <c r="E98" s="442">
        <v>10239</v>
      </c>
      <c r="F98" s="161">
        <f>E98/B98*100</f>
        <v>28.687100750868545</v>
      </c>
      <c r="G98" s="442">
        <v>20932</v>
      </c>
      <c r="H98" s="152">
        <f t="shared" si="0"/>
        <v>58.646195225820904</v>
      </c>
      <c r="J98" s="460"/>
    </row>
    <row r="99" spans="1:10" ht="14.25" customHeight="1">
      <c r="A99" s="435" t="s">
        <v>63</v>
      </c>
      <c r="B99" s="436">
        <v>19398</v>
      </c>
      <c r="C99" s="437">
        <v>577</v>
      </c>
      <c r="D99" s="156">
        <f>C99/B99*100</f>
        <v>2.9745334570574289</v>
      </c>
      <c r="E99" s="438">
        <v>6103</v>
      </c>
      <c r="F99" s="156">
        <f>E99/B99*100</f>
        <v>31.462006392411588</v>
      </c>
      <c r="G99" s="438">
        <v>12718</v>
      </c>
      <c r="H99" s="158">
        <f t="shared" si="0"/>
        <v>65.563460150530986</v>
      </c>
      <c r="J99" s="460"/>
    </row>
    <row r="100" spans="1:10" ht="14.25" customHeight="1">
      <c r="A100" s="439" t="s">
        <v>64</v>
      </c>
      <c r="B100" s="440">
        <v>5853</v>
      </c>
      <c r="C100" s="441">
        <v>511</v>
      </c>
      <c r="D100" s="161">
        <f>C100/B100*100</f>
        <v>8.7305655219545528</v>
      </c>
      <c r="E100" s="442">
        <v>1991</v>
      </c>
      <c r="F100" s="161">
        <f>E100/B100*100</f>
        <v>34.016743550316079</v>
      </c>
      <c r="G100" s="442">
        <v>3351</v>
      </c>
      <c r="H100" s="152">
        <f t="shared" si="0"/>
        <v>57.252690927729368</v>
      </c>
      <c r="J100" s="460"/>
    </row>
    <row r="101" spans="1:10" ht="14.25" customHeight="1">
      <c r="A101" s="435" t="s">
        <v>65</v>
      </c>
      <c r="B101" s="436">
        <v>18456</v>
      </c>
      <c r="C101" s="155" t="s">
        <v>104</v>
      </c>
      <c r="D101" s="443" t="s">
        <v>104</v>
      </c>
      <c r="E101" s="157" t="s">
        <v>104</v>
      </c>
      <c r="F101" s="443" t="s">
        <v>104</v>
      </c>
      <c r="G101" s="157">
        <v>11417</v>
      </c>
      <c r="H101" s="158">
        <f t="shared" si="0"/>
        <v>61.860641525791074</v>
      </c>
      <c r="J101" s="460"/>
    </row>
    <row r="102" spans="1:10" ht="14.25" customHeight="1">
      <c r="A102" s="439" t="s">
        <v>66</v>
      </c>
      <c r="B102" s="440">
        <v>55939</v>
      </c>
      <c r="C102" s="441">
        <v>4234</v>
      </c>
      <c r="D102" s="161">
        <f>C102/B102*100</f>
        <v>7.5689590446736617</v>
      </c>
      <c r="E102" s="442">
        <v>22299</v>
      </c>
      <c r="F102" s="161">
        <f>E102/B102*100</f>
        <v>39.863065124510626</v>
      </c>
      <c r="G102" s="442">
        <v>29406</v>
      </c>
      <c r="H102" s="152">
        <f t="shared" si="0"/>
        <v>52.567975830815705</v>
      </c>
      <c r="J102" s="460"/>
    </row>
    <row r="103" spans="1:10" ht="14.25" customHeight="1">
      <c r="A103" s="435" t="s">
        <v>67</v>
      </c>
      <c r="B103" s="436">
        <v>11599</v>
      </c>
      <c r="C103" s="155" t="s">
        <v>104</v>
      </c>
      <c r="D103" s="443" t="s">
        <v>104</v>
      </c>
      <c r="E103" s="157" t="s">
        <v>104</v>
      </c>
      <c r="F103" s="443" t="s">
        <v>104</v>
      </c>
      <c r="G103" s="157" t="s">
        <v>104</v>
      </c>
      <c r="H103" s="444" t="s">
        <v>104</v>
      </c>
      <c r="J103" s="460"/>
    </row>
    <row r="104" spans="1:10" ht="14.25" customHeight="1">
      <c r="A104" s="439" t="s">
        <v>68</v>
      </c>
      <c r="B104" s="440">
        <v>64329</v>
      </c>
      <c r="C104" s="441">
        <v>4937</v>
      </c>
      <c r="D104" s="161">
        <f>C104/B104*100</f>
        <v>7.674610206905129</v>
      </c>
      <c r="E104" s="442">
        <v>23111</v>
      </c>
      <c r="F104" s="161">
        <f>E104/B104*100</f>
        <v>35.926254100017104</v>
      </c>
      <c r="G104" s="442">
        <v>36281</v>
      </c>
      <c r="H104" s="152">
        <f t="shared" ref="H104:H110" si="1">G104/B104*100</f>
        <v>56.399135693077774</v>
      </c>
      <c r="J104" s="460"/>
    </row>
    <row r="105" spans="1:10" ht="14.25" customHeight="1">
      <c r="A105" s="435" t="s">
        <v>69</v>
      </c>
      <c r="B105" s="436">
        <v>135114</v>
      </c>
      <c r="C105" s="437">
        <v>4648</v>
      </c>
      <c r="D105" s="156">
        <f>C105/B105*100</f>
        <v>3.440058025075122</v>
      </c>
      <c r="E105" s="438">
        <v>75649</v>
      </c>
      <c r="F105" s="156">
        <f>E105/B105*100</f>
        <v>55.989016682209105</v>
      </c>
      <c r="G105" s="438">
        <v>54817</v>
      </c>
      <c r="H105" s="158">
        <f t="shared" si="1"/>
        <v>40.570925292715785</v>
      </c>
      <c r="J105" s="460"/>
    </row>
    <row r="106" spans="1:10" ht="14.25" customHeight="1">
      <c r="A106" s="439" t="s">
        <v>70</v>
      </c>
      <c r="B106" s="440">
        <v>35121</v>
      </c>
      <c r="C106" s="441">
        <v>1052</v>
      </c>
      <c r="D106" s="161">
        <f>C106/B106*100</f>
        <v>2.9953589020813758</v>
      </c>
      <c r="E106" s="442">
        <v>15967</v>
      </c>
      <c r="F106" s="161">
        <f>E106/B106*100</f>
        <v>45.462828507160957</v>
      </c>
      <c r="G106" s="442">
        <v>18102</v>
      </c>
      <c r="H106" s="152">
        <f t="shared" si="1"/>
        <v>51.541812590757665</v>
      </c>
      <c r="J106" s="460"/>
    </row>
    <row r="107" spans="1:10" ht="14.25" customHeight="1">
      <c r="A107" s="435" t="s">
        <v>71</v>
      </c>
      <c r="B107" s="436">
        <v>7075</v>
      </c>
      <c r="C107" s="155" t="s">
        <v>104</v>
      </c>
      <c r="D107" s="443" t="s">
        <v>104</v>
      </c>
      <c r="E107" s="157" t="s">
        <v>104</v>
      </c>
      <c r="F107" s="443" t="s">
        <v>104</v>
      </c>
      <c r="G107" s="157">
        <v>4248</v>
      </c>
      <c r="H107" s="158">
        <f t="shared" si="1"/>
        <v>60.042402826855124</v>
      </c>
      <c r="J107" s="460"/>
    </row>
    <row r="108" spans="1:10" ht="14.25" customHeight="1">
      <c r="A108" s="439" t="s">
        <v>72</v>
      </c>
      <c r="B108" s="440">
        <v>30886</v>
      </c>
      <c r="C108" s="441">
        <v>530</v>
      </c>
      <c r="D108" s="161">
        <f>C108/B108*100</f>
        <v>1.7159878261995727</v>
      </c>
      <c r="E108" s="442">
        <v>8511</v>
      </c>
      <c r="F108" s="161">
        <f>E108/B108*100</f>
        <v>27.556174318461441</v>
      </c>
      <c r="G108" s="442">
        <v>21845</v>
      </c>
      <c r="H108" s="152">
        <f t="shared" si="1"/>
        <v>70.72783785533899</v>
      </c>
      <c r="J108" s="460"/>
    </row>
    <row r="109" spans="1:10" ht="14.25" customHeight="1">
      <c r="A109" s="435" t="s">
        <v>73</v>
      </c>
      <c r="B109" s="436">
        <v>16279</v>
      </c>
      <c r="C109" s="437">
        <v>496</v>
      </c>
      <c r="D109" s="156">
        <f>C109/B109*100</f>
        <v>3.0468702008722892</v>
      </c>
      <c r="E109" s="438">
        <v>6078</v>
      </c>
      <c r="F109" s="156">
        <f>E109/B109*100</f>
        <v>37.336445727624543</v>
      </c>
      <c r="G109" s="438">
        <v>9705</v>
      </c>
      <c r="H109" s="158">
        <f t="shared" si="1"/>
        <v>59.616684071503165</v>
      </c>
      <c r="J109" s="460"/>
    </row>
    <row r="110" spans="1:10" ht="14.25" customHeight="1">
      <c r="A110" s="439" t="s">
        <v>74</v>
      </c>
      <c r="B110" s="440">
        <v>23230</v>
      </c>
      <c r="C110" s="441">
        <v>1241</v>
      </c>
      <c r="D110" s="161">
        <f>C110/B110*100</f>
        <v>5.3422298751614292</v>
      </c>
      <c r="E110" s="442">
        <v>9111</v>
      </c>
      <c r="F110" s="161">
        <f>E110/B110*100</f>
        <v>39.220835126990963</v>
      </c>
      <c r="G110" s="442">
        <v>12878</v>
      </c>
      <c r="H110" s="152">
        <f t="shared" si="1"/>
        <v>55.436934997847608</v>
      </c>
      <c r="J110" s="460"/>
    </row>
    <row r="111" spans="1:10" ht="14.25" customHeight="1">
      <c r="A111" s="435" t="s">
        <v>75</v>
      </c>
      <c r="B111" s="445">
        <v>16001</v>
      </c>
      <c r="C111" s="446" t="s">
        <v>104</v>
      </c>
      <c r="D111" s="443" t="s">
        <v>104</v>
      </c>
      <c r="E111" s="447" t="s">
        <v>104</v>
      </c>
      <c r="F111" s="443" t="s">
        <v>104</v>
      </c>
      <c r="G111" s="447" t="s">
        <v>104</v>
      </c>
      <c r="H111" s="444" t="s">
        <v>104</v>
      </c>
      <c r="J111" s="460"/>
    </row>
    <row r="112" spans="1:10" ht="14.25" customHeight="1">
      <c r="A112" s="448" t="s">
        <v>76</v>
      </c>
      <c r="B112" s="449">
        <v>553256</v>
      </c>
      <c r="C112" s="450">
        <v>37864</v>
      </c>
      <c r="D112" s="166">
        <f>C112/B112*100</f>
        <v>6.8438480558728685</v>
      </c>
      <c r="E112" s="451">
        <v>259517</v>
      </c>
      <c r="F112" s="166">
        <f>E112/B112*100</f>
        <v>46.907218358228384</v>
      </c>
      <c r="G112" s="451">
        <v>255875</v>
      </c>
      <c r="H112" s="168">
        <f>G112/B112*100</f>
        <v>46.248933585898747</v>
      </c>
      <c r="J112" s="460"/>
    </row>
    <row r="113" spans="1:10" ht="14.25" customHeight="1">
      <c r="A113" s="452" t="s">
        <v>77</v>
      </c>
      <c r="B113" s="453">
        <v>129855</v>
      </c>
      <c r="C113" s="454">
        <v>6929</v>
      </c>
      <c r="D113" s="172">
        <f>C113/B113*100</f>
        <v>5.3359516383658701</v>
      </c>
      <c r="E113" s="455">
        <v>41100</v>
      </c>
      <c r="F113" s="172">
        <f>E113/B113*100</f>
        <v>31.650687305071042</v>
      </c>
      <c r="G113" s="455">
        <v>81826</v>
      </c>
      <c r="H113" s="174">
        <f>G113/B113*100</f>
        <v>63.013361056563092</v>
      </c>
      <c r="J113" s="460"/>
    </row>
    <row r="114" spans="1:10" ht="14.25" customHeight="1">
      <c r="A114" s="456" t="s">
        <v>78</v>
      </c>
      <c r="B114" s="457">
        <v>683111</v>
      </c>
      <c r="C114" s="458">
        <v>44793</v>
      </c>
      <c r="D114" s="178">
        <f>C114/B114*100</f>
        <v>6.5572066618748632</v>
      </c>
      <c r="E114" s="459">
        <v>300617</v>
      </c>
      <c r="F114" s="178">
        <f>E114/B114*100</f>
        <v>44.007050098739441</v>
      </c>
      <c r="G114" s="459">
        <v>337701</v>
      </c>
      <c r="H114" s="180">
        <f>G114/B114*100</f>
        <v>49.435743239385694</v>
      </c>
      <c r="J114" s="460"/>
    </row>
    <row r="115" spans="1:10" ht="14.25" customHeight="1">
      <c r="A115" s="996" t="s">
        <v>160</v>
      </c>
      <c r="B115" s="996"/>
      <c r="C115" s="996"/>
      <c r="D115" s="996"/>
      <c r="E115" s="996"/>
      <c r="F115" s="996"/>
      <c r="G115" s="996"/>
      <c r="H115" s="996"/>
    </row>
    <row r="116" spans="1:10" ht="14.25" customHeight="1">
      <c r="A116" s="972" t="s">
        <v>102</v>
      </c>
      <c r="B116" s="972"/>
      <c r="C116" s="972"/>
      <c r="D116" s="972"/>
      <c r="E116" s="972"/>
      <c r="F116" s="972"/>
      <c r="G116" s="972"/>
      <c r="H116" s="972"/>
    </row>
    <row r="117" spans="1:10" ht="22.5" customHeight="1">
      <c r="A117" s="972" t="s">
        <v>86</v>
      </c>
      <c r="B117" s="972"/>
      <c r="C117" s="972"/>
      <c r="D117" s="972"/>
      <c r="E117" s="972"/>
      <c r="F117" s="972"/>
      <c r="G117" s="972"/>
      <c r="H117" s="972"/>
    </row>
    <row r="119" spans="1:10" ht="24" customHeight="1">
      <c r="A119" s="956">
        <v>2021</v>
      </c>
      <c r="B119" s="956"/>
      <c r="C119" s="956"/>
      <c r="D119" s="956"/>
      <c r="E119" s="956"/>
      <c r="F119" s="956"/>
      <c r="G119" s="956"/>
      <c r="H119" s="956"/>
    </row>
    <row r="120" spans="1:10" ht="14.25" customHeight="1">
      <c r="A120" s="128"/>
      <c r="D120" s="425"/>
      <c r="F120" s="425"/>
      <c r="H120" s="425"/>
    </row>
    <row r="121" spans="1:10" ht="14.25" customHeight="1">
      <c r="A121" s="1000" t="s">
        <v>161</v>
      </c>
      <c r="B121" s="1000"/>
      <c r="C121" s="1000"/>
      <c r="D121" s="1000"/>
      <c r="E121" s="1000"/>
      <c r="F121" s="1000"/>
      <c r="G121" s="1000"/>
      <c r="H121" s="1000"/>
    </row>
    <row r="122" spans="1:10" ht="14.25" customHeight="1">
      <c r="A122" s="997" t="s">
        <v>57</v>
      </c>
      <c r="B122" s="967" t="s">
        <v>58</v>
      </c>
      <c r="C122" s="968" t="s">
        <v>96</v>
      </c>
      <c r="D122" s="968"/>
      <c r="E122" s="968"/>
      <c r="F122" s="968"/>
      <c r="G122" s="968"/>
      <c r="H122" s="968"/>
    </row>
    <row r="123" spans="1:10" ht="14.25" customHeight="1">
      <c r="A123" s="997"/>
      <c r="B123" s="967"/>
      <c r="C123" s="969" t="s">
        <v>154</v>
      </c>
      <c r="D123" s="969"/>
      <c r="E123" s="969" t="s">
        <v>155</v>
      </c>
      <c r="F123" s="969"/>
      <c r="G123" s="998" t="s">
        <v>156</v>
      </c>
      <c r="H123" s="998"/>
    </row>
    <row r="124" spans="1:10" ht="14.25" customHeight="1">
      <c r="A124" s="997"/>
      <c r="B124" s="999" t="s">
        <v>59</v>
      </c>
      <c r="C124" s="999"/>
      <c r="D124" s="427" t="s">
        <v>99</v>
      </c>
      <c r="E124" s="308" t="s">
        <v>59</v>
      </c>
      <c r="F124" s="427" t="s">
        <v>99</v>
      </c>
      <c r="G124" s="143" t="s">
        <v>59</v>
      </c>
      <c r="H124" s="428" t="s">
        <v>99</v>
      </c>
    </row>
    <row r="125" spans="1:10" ht="14.25" customHeight="1">
      <c r="A125" s="429" t="s">
        <v>60</v>
      </c>
      <c r="B125" s="430">
        <v>99803</v>
      </c>
      <c r="C125" s="431">
        <v>11232</v>
      </c>
      <c r="D125" s="461">
        <v>11.2541707163111</v>
      </c>
      <c r="E125" s="462">
        <v>56986</v>
      </c>
      <c r="F125" s="150">
        <v>57.098484013506599</v>
      </c>
      <c r="G125" s="431">
        <v>31585</v>
      </c>
      <c r="H125" s="433">
        <v>31.647345270182299</v>
      </c>
    </row>
    <row r="126" spans="1:10" ht="14.25" customHeight="1">
      <c r="A126" s="435" t="s">
        <v>61</v>
      </c>
      <c r="B126" s="436">
        <v>100886</v>
      </c>
      <c r="C126" s="437">
        <v>8659</v>
      </c>
      <c r="D126" s="156">
        <v>8.5829550185357704</v>
      </c>
      <c r="E126" s="437">
        <v>42709</v>
      </c>
      <c r="F126" s="156">
        <v>42.3339214559007</v>
      </c>
      <c r="G126" s="437">
        <v>49518</v>
      </c>
      <c r="H126" s="158">
        <v>49.083123525563501</v>
      </c>
    </row>
    <row r="127" spans="1:10" ht="14.25" customHeight="1">
      <c r="A127" s="439" t="s">
        <v>62</v>
      </c>
      <c r="B127" s="440">
        <v>35076</v>
      </c>
      <c r="C127" s="441">
        <v>4207</v>
      </c>
      <c r="D127" s="161">
        <v>11.9939559812978</v>
      </c>
      <c r="E127" s="441">
        <v>10362</v>
      </c>
      <c r="F127" s="161">
        <v>29.541566883339001</v>
      </c>
      <c r="G127" s="441">
        <v>20507</v>
      </c>
      <c r="H127" s="152">
        <v>58.464477135363197</v>
      </c>
    </row>
    <row r="128" spans="1:10" ht="14.25" customHeight="1">
      <c r="A128" s="435" t="s">
        <v>63</v>
      </c>
      <c r="B128" s="436">
        <v>19178</v>
      </c>
      <c r="C128" s="437">
        <v>548</v>
      </c>
      <c r="D128" s="156">
        <v>2.8574408176035</v>
      </c>
      <c r="E128" s="437">
        <v>5889</v>
      </c>
      <c r="F128" s="156">
        <v>30.707060173115</v>
      </c>
      <c r="G128" s="437">
        <v>12741</v>
      </c>
      <c r="H128" s="158">
        <v>66.4354990092815</v>
      </c>
    </row>
    <row r="129" spans="1:8" ht="14.25" customHeight="1">
      <c r="A129" s="439" t="s">
        <v>64</v>
      </c>
      <c r="B129" s="440">
        <v>5843</v>
      </c>
      <c r="C129" s="441">
        <v>572</v>
      </c>
      <c r="D129" s="161">
        <v>9.7894916994694494</v>
      </c>
      <c r="E129" s="441">
        <v>2110</v>
      </c>
      <c r="F129" s="161">
        <v>36.111586513777198</v>
      </c>
      <c r="G129" s="441">
        <v>3161</v>
      </c>
      <c r="H129" s="152">
        <v>54.098921786753401</v>
      </c>
    </row>
    <row r="130" spans="1:8" ht="14.25" customHeight="1">
      <c r="A130" s="435" t="s">
        <v>65</v>
      </c>
      <c r="B130" s="436">
        <v>17982</v>
      </c>
      <c r="C130" s="155" t="s">
        <v>104</v>
      </c>
      <c r="D130" s="156" t="s">
        <v>104</v>
      </c>
      <c r="E130" s="155" t="s">
        <v>104</v>
      </c>
      <c r="F130" s="156" t="s">
        <v>104</v>
      </c>
      <c r="G130" s="155" t="s">
        <v>104</v>
      </c>
      <c r="H130" s="158" t="s">
        <v>104</v>
      </c>
    </row>
    <row r="131" spans="1:8" ht="14.25" customHeight="1">
      <c r="A131" s="439" t="s">
        <v>66</v>
      </c>
      <c r="B131" s="440">
        <v>53738</v>
      </c>
      <c r="C131" s="441">
        <v>4241</v>
      </c>
      <c r="D131" s="161">
        <v>7.8919944917935201</v>
      </c>
      <c r="E131" s="441">
        <v>21434</v>
      </c>
      <c r="F131" s="161">
        <v>39.886114109196498</v>
      </c>
      <c r="G131" s="441">
        <v>28063</v>
      </c>
      <c r="H131" s="152">
        <v>52.221891399009998</v>
      </c>
    </row>
    <row r="132" spans="1:8" ht="14.25" customHeight="1">
      <c r="A132" s="435" t="s">
        <v>67</v>
      </c>
      <c r="B132" s="436">
        <v>11288</v>
      </c>
      <c r="C132" s="155" t="s">
        <v>104</v>
      </c>
      <c r="D132" s="156" t="s">
        <v>104</v>
      </c>
      <c r="E132" s="155" t="s">
        <v>104</v>
      </c>
      <c r="F132" s="156" t="s">
        <v>104</v>
      </c>
      <c r="G132" s="155" t="s">
        <v>104</v>
      </c>
      <c r="H132" s="158" t="s">
        <v>104</v>
      </c>
    </row>
    <row r="133" spans="1:8" ht="14.25" customHeight="1">
      <c r="A133" s="439" t="s">
        <v>68</v>
      </c>
      <c r="B133" s="440">
        <v>61661</v>
      </c>
      <c r="C133" s="441">
        <v>5057</v>
      </c>
      <c r="D133" s="161">
        <v>8.2012941729780593</v>
      </c>
      <c r="E133" s="441">
        <v>22521</v>
      </c>
      <c r="F133" s="161">
        <v>36.523896790515899</v>
      </c>
      <c r="G133" s="441">
        <v>34083</v>
      </c>
      <c r="H133" s="152">
        <v>55.274809036506099</v>
      </c>
    </row>
    <row r="134" spans="1:8" ht="14.25" customHeight="1">
      <c r="A134" s="435" t="s">
        <v>69</v>
      </c>
      <c r="B134" s="436">
        <v>130477</v>
      </c>
      <c r="C134" s="437">
        <v>4833</v>
      </c>
      <c r="D134" s="156">
        <v>3.7041011059420401</v>
      </c>
      <c r="E134" s="437">
        <v>72604</v>
      </c>
      <c r="F134" s="156">
        <v>55.645056216804498</v>
      </c>
      <c r="G134" s="437">
        <v>53040</v>
      </c>
      <c r="H134" s="158">
        <v>40.6508426772535</v>
      </c>
    </row>
    <row r="135" spans="1:8" ht="14.25" customHeight="1">
      <c r="A135" s="439" t="s">
        <v>70</v>
      </c>
      <c r="B135" s="440">
        <v>33813</v>
      </c>
      <c r="C135" s="441">
        <v>1082</v>
      </c>
      <c r="D135" s="161">
        <v>3.1999526809215402</v>
      </c>
      <c r="E135" s="441">
        <v>15740</v>
      </c>
      <c r="F135" s="161">
        <v>46.550143435956599</v>
      </c>
      <c r="G135" s="441">
        <v>16991</v>
      </c>
      <c r="H135" s="152">
        <v>50.249903883121902</v>
      </c>
    </row>
    <row r="136" spans="1:8" ht="14.25" customHeight="1">
      <c r="A136" s="435" t="s">
        <v>71</v>
      </c>
      <c r="B136" s="436">
        <v>6927</v>
      </c>
      <c r="C136" s="155" t="s">
        <v>104</v>
      </c>
      <c r="D136" s="156" t="s">
        <v>104</v>
      </c>
      <c r="E136" s="155" t="s">
        <v>104</v>
      </c>
      <c r="F136" s="156" t="s">
        <v>104</v>
      </c>
      <c r="G136" s="155" t="s">
        <v>104</v>
      </c>
      <c r="H136" s="158" t="s">
        <v>104</v>
      </c>
    </row>
    <row r="137" spans="1:8" ht="14.25" customHeight="1">
      <c r="A137" s="439" t="s">
        <v>72</v>
      </c>
      <c r="B137" s="440">
        <v>30774</v>
      </c>
      <c r="C137" s="441">
        <v>498</v>
      </c>
      <c r="D137" s="161">
        <v>1.6182491713784399</v>
      </c>
      <c r="E137" s="441">
        <v>8396</v>
      </c>
      <c r="F137" s="161">
        <v>27.2827711704686</v>
      </c>
      <c r="G137" s="441">
        <v>21880</v>
      </c>
      <c r="H137" s="152">
        <v>71.098979658152999</v>
      </c>
    </row>
    <row r="138" spans="1:8" ht="14.25" customHeight="1">
      <c r="A138" s="435" t="s">
        <v>73</v>
      </c>
      <c r="B138" s="436">
        <v>16136</v>
      </c>
      <c r="C138" s="437">
        <v>473</v>
      </c>
      <c r="D138" s="156">
        <v>2.9313336638572101</v>
      </c>
      <c r="E138" s="437">
        <v>5933</v>
      </c>
      <c r="F138" s="156">
        <v>36.768715914724801</v>
      </c>
      <c r="G138" s="437">
        <v>9730</v>
      </c>
      <c r="H138" s="158">
        <v>60.299950421418004</v>
      </c>
    </row>
    <row r="139" spans="1:8" ht="14.25" customHeight="1">
      <c r="A139" s="439" t="s">
        <v>74</v>
      </c>
      <c r="B139" s="440">
        <v>22071</v>
      </c>
      <c r="C139" s="441">
        <v>1198</v>
      </c>
      <c r="D139" s="161">
        <v>5.4279371120474798</v>
      </c>
      <c r="E139" s="441">
        <v>8827</v>
      </c>
      <c r="F139" s="161">
        <v>39.9936568347605</v>
      </c>
      <c r="G139" s="441">
        <v>12046</v>
      </c>
      <c r="H139" s="152">
        <v>54.578406053191998</v>
      </c>
    </row>
    <row r="140" spans="1:8" ht="14.25" customHeight="1">
      <c r="A140" s="435" t="s">
        <v>75</v>
      </c>
      <c r="B140" s="445">
        <v>15895</v>
      </c>
      <c r="C140" s="446" t="s">
        <v>104</v>
      </c>
      <c r="D140" s="156" t="s">
        <v>104</v>
      </c>
      <c r="E140" s="446" t="s">
        <v>104</v>
      </c>
      <c r="F140" s="156" t="s">
        <v>104</v>
      </c>
      <c r="G140" s="446" t="s">
        <v>104</v>
      </c>
      <c r="H140" s="158" t="s">
        <v>104</v>
      </c>
    </row>
    <row r="141" spans="1:8" ht="14.25" customHeight="1">
      <c r="A141" s="448" t="s">
        <v>76</v>
      </c>
      <c r="B141" s="449">
        <v>533201</v>
      </c>
      <c r="C141" s="450">
        <v>37774</v>
      </c>
      <c r="D141" s="166">
        <v>7.0843828124853498</v>
      </c>
      <c r="E141" s="450">
        <v>251633</v>
      </c>
      <c r="F141" s="166">
        <v>47.192897237627101</v>
      </c>
      <c r="G141" s="450">
        <v>243794</v>
      </c>
      <c r="H141" s="168">
        <v>45.722719949887598</v>
      </c>
    </row>
    <row r="142" spans="1:8" ht="14.25" customHeight="1">
      <c r="A142" s="452" t="s">
        <v>77</v>
      </c>
      <c r="B142" s="453">
        <v>128347</v>
      </c>
      <c r="C142" s="454">
        <v>6474</v>
      </c>
      <c r="D142" s="172">
        <v>5.0441381567157801</v>
      </c>
      <c r="E142" s="454">
        <v>40449</v>
      </c>
      <c r="F142" s="172">
        <v>31.515345119091201</v>
      </c>
      <c r="G142" s="454">
        <v>81424</v>
      </c>
      <c r="H142" s="174">
        <v>63.440516724193003</v>
      </c>
    </row>
    <row r="143" spans="1:8" ht="14.25" customHeight="1">
      <c r="A143" s="456" t="s">
        <v>78</v>
      </c>
      <c r="B143" s="457">
        <v>661548</v>
      </c>
      <c r="C143" s="458">
        <v>44248</v>
      </c>
      <c r="D143" s="178">
        <v>6.6885547231644598</v>
      </c>
      <c r="E143" s="458">
        <v>292082</v>
      </c>
      <c r="F143" s="178">
        <v>44.151293632510402</v>
      </c>
      <c r="G143" s="458">
        <v>325218</v>
      </c>
      <c r="H143" s="180">
        <v>49.160151644325097</v>
      </c>
    </row>
    <row r="144" spans="1:8" ht="14.25" customHeight="1">
      <c r="A144" s="996" t="s">
        <v>160</v>
      </c>
      <c r="B144" s="996"/>
      <c r="C144" s="996"/>
      <c r="D144" s="996"/>
      <c r="E144" s="996"/>
      <c r="F144" s="996"/>
      <c r="G144" s="996"/>
      <c r="H144" s="996"/>
    </row>
    <row r="145" spans="1:8" ht="14.25" customHeight="1">
      <c r="A145" s="972" t="s">
        <v>102</v>
      </c>
      <c r="B145" s="972"/>
      <c r="C145" s="972"/>
      <c r="D145" s="972"/>
      <c r="E145" s="972"/>
      <c r="F145" s="972"/>
      <c r="G145" s="972"/>
      <c r="H145" s="972"/>
    </row>
    <row r="146" spans="1:8" ht="22.5" customHeight="1">
      <c r="A146" s="972" t="s">
        <v>88</v>
      </c>
      <c r="B146" s="972"/>
      <c r="C146" s="972"/>
      <c r="D146" s="972"/>
      <c r="E146" s="972"/>
      <c r="F146" s="972"/>
      <c r="G146" s="972"/>
      <c r="H146" s="972"/>
    </row>
    <row r="148" spans="1:8" ht="24" customHeight="1">
      <c r="A148" s="956">
        <v>2020</v>
      </c>
      <c r="B148" s="956"/>
      <c r="C148" s="956"/>
      <c r="D148" s="956"/>
      <c r="E148" s="956"/>
      <c r="F148" s="956"/>
      <c r="G148" s="956"/>
      <c r="H148" s="956"/>
    </row>
    <row r="149" spans="1:8" ht="14.25" customHeight="1">
      <c r="A149" s="128"/>
      <c r="D149" s="425"/>
      <c r="F149" s="425"/>
      <c r="H149" s="425"/>
    </row>
    <row r="150" spans="1:8" ht="14.25" customHeight="1">
      <c r="A150" s="1000" t="s">
        <v>162</v>
      </c>
      <c r="B150" s="1000"/>
      <c r="C150" s="1000"/>
      <c r="D150" s="1000"/>
      <c r="E150" s="1000"/>
      <c r="F150" s="1000"/>
      <c r="G150" s="1000"/>
      <c r="H150" s="1000"/>
    </row>
    <row r="151" spans="1:8" ht="14.25" customHeight="1">
      <c r="A151" s="997" t="s">
        <v>57</v>
      </c>
      <c r="B151" s="967" t="s">
        <v>58</v>
      </c>
      <c r="C151" s="968" t="s">
        <v>96</v>
      </c>
      <c r="D151" s="968"/>
      <c r="E151" s="968"/>
      <c r="F151" s="968"/>
      <c r="G151" s="968"/>
      <c r="H151" s="968"/>
    </row>
    <row r="152" spans="1:8" ht="14.25" customHeight="1">
      <c r="A152" s="997"/>
      <c r="B152" s="967"/>
      <c r="C152" s="969" t="s">
        <v>154</v>
      </c>
      <c r="D152" s="969"/>
      <c r="E152" s="969" t="s">
        <v>155</v>
      </c>
      <c r="F152" s="969"/>
      <c r="G152" s="998" t="s">
        <v>156</v>
      </c>
      <c r="H152" s="998"/>
    </row>
    <row r="153" spans="1:8" ht="14.25" customHeight="1">
      <c r="A153" s="997"/>
      <c r="B153" s="999" t="s">
        <v>59</v>
      </c>
      <c r="C153" s="999"/>
      <c r="D153" s="427" t="s">
        <v>99</v>
      </c>
      <c r="E153" s="308" t="s">
        <v>59</v>
      </c>
      <c r="F153" s="427" t="s">
        <v>99</v>
      </c>
      <c r="G153" s="143" t="s">
        <v>59</v>
      </c>
      <c r="H153" s="428" t="s">
        <v>99</v>
      </c>
    </row>
    <row r="154" spans="1:8" ht="14.25" customHeight="1">
      <c r="A154" s="429" t="s">
        <v>60</v>
      </c>
      <c r="B154" s="430">
        <v>96434</v>
      </c>
      <c r="C154" s="431">
        <v>10440</v>
      </c>
      <c r="D154" s="150">
        <v>10.8</v>
      </c>
      <c r="E154" s="431">
        <v>54858</v>
      </c>
      <c r="F154" s="150">
        <v>56.9</v>
      </c>
      <c r="G154" s="431">
        <v>31136</v>
      </c>
      <c r="H154" s="433">
        <v>32.299999999999997</v>
      </c>
    </row>
    <row r="155" spans="1:8" ht="14.25" customHeight="1">
      <c r="A155" s="435" t="s">
        <v>61</v>
      </c>
      <c r="B155" s="436">
        <v>97317</v>
      </c>
      <c r="C155" s="437">
        <v>8392</v>
      </c>
      <c r="D155" s="156">
        <v>8.6</v>
      </c>
      <c r="E155" s="437">
        <v>40977</v>
      </c>
      <c r="F155" s="156">
        <v>42.1</v>
      </c>
      <c r="G155" s="437">
        <v>47948</v>
      </c>
      <c r="H155" s="158">
        <v>49.3</v>
      </c>
    </row>
    <row r="156" spans="1:8" ht="14.25" customHeight="1">
      <c r="A156" s="439" t="s">
        <v>62</v>
      </c>
      <c r="B156" s="440">
        <v>34098</v>
      </c>
      <c r="C156" s="441">
        <v>3879</v>
      </c>
      <c r="D156" s="161">
        <v>11.4</v>
      </c>
      <c r="E156" s="441">
        <v>10060</v>
      </c>
      <c r="F156" s="161">
        <v>29.5</v>
      </c>
      <c r="G156" s="441">
        <v>20159</v>
      </c>
      <c r="H156" s="152">
        <v>59.1</v>
      </c>
    </row>
    <row r="157" spans="1:8" ht="14.25" customHeight="1">
      <c r="A157" s="435" t="s">
        <v>63</v>
      </c>
      <c r="B157" s="436">
        <v>18500</v>
      </c>
      <c r="C157" s="437">
        <v>529</v>
      </c>
      <c r="D157" s="156">
        <v>2.9</v>
      </c>
      <c r="E157" s="437">
        <v>5589</v>
      </c>
      <c r="F157" s="156">
        <v>30.2</v>
      </c>
      <c r="G157" s="437">
        <v>12382</v>
      </c>
      <c r="H157" s="158">
        <v>66.900000000000006</v>
      </c>
    </row>
    <row r="158" spans="1:8" ht="14.25" customHeight="1">
      <c r="A158" s="439" t="s">
        <v>64</v>
      </c>
      <c r="B158" s="440">
        <v>5714</v>
      </c>
      <c r="C158" s="441">
        <v>544</v>
      </c>
      <c r="D158" s="161">
        <v>9.5</v>
      </c>
      <c r="E158" s="441">
        <v>2014</v>
      </c>
      <c r="F158" s="161">
        <v>35.200000000000003</v>
      </c>
      <c r="G158" s="441">
        <v>3156</v>
      </c>
      <c r="H158" s="152">
        <v>55.2</v>
      </c>
    </row>
    <row r="159" spans="1:8" ht="14.25" customHeight="1">
      <c r="A159" s="435" t="s">
        <v>65</v>
      </c>
      <c r="B159" s="436">
        <v>17629</v>
      </c>
      <c r="C159" s="437">
        <v>666</v>
      </c>
      <c r="D159" s="156">
        <v>3.8</v>
      </c>
      <c r="E159" s="437">
        <v>5720</v>
      </c>
      <c r="F159" s="156">
        <v>32.4</v>
      </c>
      <c r="G159" s="437">
        <v>11243</v>
      </c>
      <c r="H159" s="158">
        <v>63.8</v>
      </c>
    </row>
    <row r="160" spans="1:8" ht="14.25" customHeight="1">
      <c r="A160" s="439" t="s">
        <v>66</v>
      </c>
      <c r="B160" s="440">
        <v>51302</v>
      </c>
      <c r="C160" s="441">
        <v>3838</v>
      </c>
      <c r="D160" s="161">
        <v>7.5</v>
      </c>
      <c r="E160" s="441">
        <v>20221</v>
      </c>
      <c r="F160" s="161">
        <v>39.4</v>
      </c>
      <c r="G160" s="441">
        <v>27243</v>
      </c>
      <c r="H160" s="152">
        <v>53.1</v>
      </c>
    </row>
    <row r="161" spans="1:8" ht="14.25" customHeight="1">
      <c r="A161" s="435" t="s">
        <v>67</v>
      </c>
      <c r="B161" s="436">
        <v>11206</v>
      </c>
      <c r="C161" s="437">
        <v>335</v>
      </c>
      <c r="D161" s="156">
        <v>3</v>
      </c>
      <c r="E161" s="437">
        <v>3246</v>
      </c>
      <c r="F161" s="156">
        <v>29</v>
      </c>
      <c r="G161" s="437">
        <v>7625</v>
      </c>
      <c r="H161" s="158">
        <v>68</v>
      </c>
    </row>
    <row r="162" spans="1:8" ht="14.25" customHeight="1">
      <c r="A162" s="439" t="s">
        <v>68</v>
      </c>
      <c r="B162" s="440">
        <v>58547</v>
      </c>
      <c r="C162" s="441">
        <v>4790</v>
      </c>
      <c r="D162" s="161">
        <v>8.1999999999999993</v>
      </c>
      <c r="E162" s="441">
        <v>20966</v>
      </c>
      <c r="F162" s="161">
        <v>35.799999999999997</v>
      </c>
      <c r="G162" s="441">
        <v>32791</v>
      </c>
      <c r="H162" s="152">
        <v>56</v>
      </c>
    </row>
    <row r="163" spans="1:8" ht="14.25" customHeight="1">
      <c r="A163" s="435" t="s">
        <v>69</v>
      </c>
      <c r="B163" s="436">
        <v>124265</v>
      </c>
      <c r="C163" s="437">
        <v>4779</v>
      </c>
      <c r="D163" s="156">
        <v>3.8</v>
      </c>
      <c r="E163" s="437">
        <v>68980</v>
      </c>
      <c r="F163" s="156">
        <v>55.5</v>
      </c>
      <c r="G163" s="437">
        <v>50506</v>
      </c>
      <c r="H163" s="158">
        <v>40.6</v>
      </c>
    </row>
    <row r="164" spans="1:8" ht="14.25" customHeight="1">
      <c r="A164" s="439" t="s">
        <v>70</v>
      </c>
      <c r="B164" s="440">
        <v>32960</v>
      </c>
      <c r="C164" s="441">
        <v>1050</v>
      </c>
      <c r="D164" s="161">
        <v>3.2</v>
      </c>
      <c r="E164" s="441">
        <v>15165</v>
      </c>
      <c r="F164" s="161">
        <v>46</v>
      </c>
      <c r="G164" s="441">
        <v>16745</v>
      </c>
      <c r="H164" s="152">
        <v>50.8</v>
      </c>
    </row>
    <row r="165" spans="1:8" ht="14.25" customHeight="1">
      <c r="A165" s="435" t="s">
        <v>71</v>
      </c>
      <c r="B165" s="436">
        <v>6708</v>
      </c>
      <c r="C165" s="437">
        <v>164</v>
      </c>
      <c r="D165" s="156">
        <v>2.4</v>
      </c>
      <c r="E165" s="437">
        <v>2744</v>
      </c>
      <c r="F165" s="156">
        <v>40.9</v>
      </c>
      <c r="G165" s="437">
        <v>3800</v>
      </c>
      <c r="H165" s="158">
        <v>56.6</v>
      </c>
    </row>
    <row r="166" spans="1:8" ht="14.25" customHeight="1">
      <c r="A166" s="439" t="s">
        <v>72</v>
      </c>
      <c r="B166" s="440">
        <v>30191</v>
      </c>
      <c r="C166" s="441">
        <v>495</v>
      </c>
      <c r="D166" s="161">
        <v>1.6</v>
      </c>
      <c r="E166" s="441">
        <v>7997</v>
      </c>
      <c r="F166" s="161">
        <v>26.5</v>
      </c>
      <c r="G166" s="441">
        <v>21699</v>
      </c>
      <c r="H166" s="152">
        <v>71.900000000000006</v>
      </c>
    </row>
    <row r="167" spans="1:8" ht="14.25" customHeight="1">
      <c r="A167" s="435" t="s">
        <v>73</v>
      </c>
      <c r="B167" s="436">
        <v>16111</v>
      </c>
      <c r="C167" s="437">
        <v>463</v>
      </c>
      <c r="D167" s="156">
        <v>2.9</v>
      </c>
      <c r="E167" s="437">
        <v>5795</v>
      </c>
      <c r="F167" s="156">
        <v>36</v>
      </c>
      <c r="G167" s="437">
        <v>9853</v>
      </c>
      <c r="H167" s="158">
        <v>61.2</v>
      </c>
    </row>
    <row r="168" spans="1:8" ht="14.25" customHeight="1">
      <c r="A168" s="439" t="s">
        <v>74</v>
      </c>
      <c r="B168" s="440">
        <v>21039</v>
      </c>
      <c r="C168" s="441">
        <v>1204</v>
      </c>
      <c r="D168" s="161">
        <v>5.7</v>
      </c>
      <c r="E168" s="441">
        <v>8406</v>
      </c>
      <c r="F168" s="161">
        <v>40</v>
      </c>
      <c r="G168" s="441">
        <v>11429</v>
      </c>
      <c r="H168" s="152">
        <v>54.3</v>
      </c>
    </row>
    <row r="169" spans="1:8" ht="14.25" customHeight="1">
      <c r="A169" s="435" t="s">
        <v>75</v>
      </c>
      <c r="B169" s="445">
        <v>15609</v>
      </c>
      <c r="C169" s="463">
        <v>366</v>
      </c>
      <c r="D169" s="156">
        <v>2.2999999999999998</v>
      </c>
      <c r="E169" s="463">
        <v>6251</v>
      </c>
      <c r="F169" s="156">
        <v>40</v>
      </c>
      <c r="G169" s="463">
        <v>8992</v>
      </c>
      <c r="H169" s="158">
        <v>57.6</v>
      </c>
    </row>
    <row r="170" spans="1:8" ht="14.25" customHeight="1">
      <c r="A170" s="448" t="s">
        <v>76</v>
      </c>
      <c r="B170" s="449">
        <v>511915</v>
      </c>
      <c r="C170" s="450">
        <v>35867</v>
      </c>
      <c r="D170" s="166">
        <v>7</v>
      </c>
      <c r="E170" s="450">
        <v>240051</v>
      </c>
      <c r="F170" s="166">
        <v>46.9</v>
      </c>
      <c r="G170" s="450">
        <v>235997</v>
      </c>
      <c r="H170" s="168">
        <v>46.1</v>
      </c>
    </row>
    <row r="171" spans="1:8" ht="14.25" customHeight="1">
      <c r="A171" s="452" t="s">
        <v>77</v>
      </c>
      <c r="B171" s="453">
        <v>125715</v>
      </c>
      <c r="C171" s="454">
        <v>6067</v>
      </c>
      <c r="D171" s="172">
        <v>4.8</v>
      </c>
      <c r="E171" s="454">
        <v>38938</v>
      </c>
      <c r="F171" s="172">
        <v>31</v>
      </c>
      <c r="G171" s="454">
        <v>80710</v>
      </c>
      <c r="H171" s="174">
        <v>64.2</v>
      </c>
    </row>
    <row r="172" spans="1:8" ht="14.25" customHeight="1">
      <c r="A172" s="456" t="s">
        <v>78</v>
      </c>
      <c r="B172" s="457">
        <v>637630</v>
      </c>
      <c r="C172" s="458">
        <v>41934</v>
      </c>
      <c r="D172" s="178">
        <v>6.6</v>
      </c>
      <c r="E172" s="458">
        <v>278989</v>
      </c>
      <c r="F172" s="178">
        <v>43.8</v>
      </c>
      <c r="G172" s="458">
        <v>316707</v>
      </c>
      <c r="H172" s="180">
        <v>49.7</v>
      </c>
    </row>
    <row r="173" spans="1:8" ht="14.25" customHeight="1">
      <c r="A173" s="996" t="s">
        <v>160</v>
      </c>
      <c r="B173" s="996"/>
      <c r="C173" s="996"/>
      <c r="D173" s="996"/>
      <c r="E173" s="996"/>
      <c r="F173" s="996"/>
      <c r="G173" s="996"/>
      <c r="H173" s="996"/>
    </row>
    <row r="174" spans="1:8" ht="22.5" customHeight="1">
      <c r="A174" s="972" t="s">
        <v>90</v>
      </c>
      <c r="B174" s="972"/>
      <c r="C174" s="972"/>
      <c r="D174" s="972"/>
      <c r="E174" s="972"/>
      <c r="F174" s="972"/>
      <c r="G174" s="972"/>
      <c r="H174" s="972"/>
    </row>
  </sheetData>
  <mergeCells count="71">
    <mergeCell ref="A3:H3"/>
    <mergeCell ref="A5:H5"/>
    <mergeCell ref="A6:A8"/>
    <mergeCell ref="B6:B7"/>
    <mergeCell ref="C6:H6"/>
    <mergeCell ref="C7:D7"/>
    <mergeCell ref="E7:F7"/>
    <mergeCell ref="G7:H7"/>
    <mergeCell ref="B8:C8"/>
    <mergeCell ref="A28:H28"/>
    <mergeCell ref="A29:H29"/>
    <mergeCell ref="A30:H30"/>
    <mergeCell ref="A32:H32"/>
    <mergeCell ref="A34:H34"/>
    <mergeCell ref="A35:A37"/>
    <mergeCell ref="B35:B36"/>
    <mergeCell ref="C35:H35"/>
    <mergeCell ref="C36:D36"/>
    <mergeCell ref="E36:F36"/>
    <mergeCell ref="G36:H36"/>
    <mergeCell ref="B37:C37"/>
    <mergeCell ref="A57:H57"/>
    <mergeCell ref="A58:H58"/>
    <mergeCell ref="A59:H59"/>
    <mergeCell ref="A61:H61"/>
    <mergeCell ref="A63:H63"/>
    <mergeCell ref="A64:A66"/>
    <mergeCell ref="B64:B65"/>
    <mergeCell ref="C64:H64"/>
    <mergeCell ref="C65:D65"/>
    <mergeCell ref="E65:F65"/>
    <mergeCell ref="G65:H65"/>
    <mergeCell ref="B66:C66"/>
    <mergeCell ref="A86:H86"/>
    <mergeCell ref="A87:H87"/>
    <mergeCell ref="A88:H88"/>
    <mergeCell ref="A90:H90"/>
    <mergeCell ref="A92:H92"/>
    <mergeCell ref="A93:A95"/>
    <mergeCell ref="B93:B94"/>
    <mergeCell ref="C93:H93"/>
    <mergeCell ref="C94:D94"/>
    <mergeCell ref="E94:F94"/>
    <mergeCell ref="G94:H94"/>
    <mergeCell ref="B95:C95"/>
    <mergeCell ref="A115:H115"/>
    <mergeCell ref="A116:H116"/>
    <mergeCell ref="A117:H117"/>
    <mergeCell ref="A119:H119"/>
    <mergeCell ref="A121:H121"/>
    <mergeCell ref="A122:A124"/>
    <mergeCell ref="B122:B123"/>
    <mergeCell ref="C122:H122"/>
    <mergeCell ref="C123:D123"/>
    <mergeCell ref="E123:F123"/>
    <mergeCell ref="G123:H123"/>
    <mergeCell ref="B124:C124"/>
    <mergeCell ref="A144:H144"/>
    <mergeCell ref="A145:H145"/>
    <mergeCell ref="A146:H146"/>
    <mergeCell ref="A148:H148"/>
    <mergeCell ref="A150:H150"/>
    <mergeCell ref="A173:H173"/>
    <mergeCell ref="A174:H174"/>
    <mergeCell ref="A151:A153"/>
    <mergeCell ref="B151:B152"/>
    <mergeCell ref="C151:H151"/>
    <mergeCell ref="C152:D152"/>
    <mergeCell ref="E152:F152"/>
    <mergeCell ref="G152:H152"/>
    <mergeCell ref="B153:C153"/>
  </mergeCells>
  <hyperlinks>
    <hyperlink ref="A1" location="Inhalt!A9" display="Zurück zum Inhalt" xr:uid="{00000000-0004-0000-0500-000000000000}"/>
  </hyperlink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29"/>
  <sheetViews>
    <sheetView showGridLines="0" zoomScale="80" zoomScaleNormal="80" workbookViewId="0"/>
  </sheetViews>
  <sheetFormatPr baseColWidth="10" defaultColWidth="11" defaultRowHeight="14.25" customHeight="1"/>
  <cols>
    <col min="1" max="1" width="23.33203125" style="1" customWidth="1"/>
    <col min="2" max="6" width="11.08203125" style="1" customWidth="1"/>
    <col min="7" max="16384" width="11" style="1"/>
  </cols>
  <sheetData>
    <row r="1" spans="1:21" ht="14.25" customHeight="1">
      <c r="A1" s="107" t="s">
        <v>55</v>
      </c>
      <c r="B1" s="106"/>
      <c r="C1" s="106"/>
      <c r="D1" s="106"/>
      <c r="E1" s="140"/>
      <c r="F1" s="106"/>
    </row>
    <row r="2" spans="1:21" ht="14.25" customHeight="1">
      <c r="A2" s="108"/>
      <c r="B2" s="106"/>
      <c r="C2" s="106"/>
      <c r="D2" s="106"/>
      <c r="E2" s="140"/>
      <c r="F2" s="106"/>
    </row>
    <row r="3" spans="1:21" customFormat="1" ht="23.25" customHeight="1">
      <c r="A3" s="956">
        <v>2025</v>
      </c>
      <c r="B3" s="956"/>
      <c r="C3" s="956"/>
      <c r="D3" s="956"/>
      <c r="E3" s="956"/>
      <c r="F3" s="956"/>
      <c r="G3" s="304"/>
      <c r="H3" s="304"/>
      <c r="I3" s="304"/>
      <c r="J3" s="304"/>
      <c r="K3" s="304"/>
      <c r="L3" s="304"/>
      <c r="M3" s="304"/>
      <c r="N3" s="304"/>
      <c r="O3" s="304"/>
      <c r="P3" s="304"/>
      <c r="Q3" s="304"/>
      <c r="R3" s="304"/>
      <c r="S3" s="304"/>
      <c r="T3" s="304"/>
      <c r="U3" s="304"/>
    </row>
    <row r="4" spans="1:21" customFormat="1" ht="14.5">
      <c r="A4" s="141"/>
      <c r="B4" s="109"/>
      <c r="C4" s="109"/>
      <c r="D4" s="109"/>
      <c r="E4" s="142"/>
      <c r="F4" s="109"/>
      <c r="G4" s="304"/>
      <c r="H4" s="304"/>
      <c r="I4" s="304"/>
      <c r="J4" s="304"/>
      <c r="K4" s="304"/>
      <c r="L4" s="304"/>
      <c r="M4" s="304"/>
      <c r="N4" s="304"/>
      <c r="O4" s="304"/>
      <c r="P4" s="304"/>
      <c r="Q4" s="304"/>
      <c r="R4" s="304"/>
      <c r="S4" s="304"/>
      <c r="T4" s="304"/>
      <c r="U4" s="304"/>
    </row>
    <row r="5" spans="1:21" customFormat="1" ht="30.75" customHeight="1">
      <c r="A5" s="1003" t="s">
        <v>163</v>
      </c>
      <c r="B5" s="1003"/>
      <c r="C5" s="1003"/>
      <c r="D5" s="1003"/>
      <c r="E5" s="1003"/>
      <c r="F5" s="1003"/>
      <c r="G5" s="304"/>
      <c r="H5" s="304"/>
      <c r="I5" s="304"/>
      <c r="J5" s="304"/>
      <c r="K5" s="304"/>
      <c r="L5" s="304"/>
      <c r="M5" s="304"/>
      <c r="N5" s="304"/>
      <c r="O5" s="304"/>
      <c r="P5" s="304"/>
      <c r="Q5" s="304"/>
      <c r="R5" s="304"/>
      <c r="S5" s="304"/>
      <c r="T5" s="304"/>
      <c r="U5" s="304"/>
    </row>
    <row r="6" spans="1:21" customFormat="1" ht="16.5">
      <c r="A6" s="1004" t="s">
        <v>57</v>
      </c>
      <c r="B6" s="991" t="s">
        <v>164</v>
      </c>
      <c r="C6" s="991"/>
      <c r="D6" s="991"/>
      <c r="E6" s="991"/>
      <c r="F6" s="991"/>
      <c r="G6" s="304"/>
      <c r="H6" s="304"/>
      <c r="I6" s="304"/>
      <c r="J6" s="304"/>
      <c r="K6" s="304"/>
      <c r="L6" s="304"/>
      <c r="M6" s="304"/>
      <c r="N6" s="304"/>
      <c r="O6" s="304"/>
      <c r="P6" s="304"/>
      <c r="Q6" s="304"/>
      <c r="R6" s="304"/>
      <c r="S6" s="304"/>
      <c r="T6" s="304"/>
      <c r="U6" s="304"/>
    </row>
    <row r="7" spans="1:21" customFormat="1" ht="14.25" customHeight="1">
      <c r="A7" s="1004"/>
      <c r="B7" s="967" t="s">
        <v>58</v>
      </c>
      <c r="C7" s="968" t="s">
        <v>96</v>
      </c>
      <c r="D7" s="968"/>
      <c r="E7" s="968"/>
      <c r="F7" s="968"/>
      <c r="G7" s="304"/>
      <c r="H7" s="304"/>
      <c r="I7" s="304"/>
      <c r="J7" s="304"/>
      <c r="K7" s="304"/>
      <c r="L7" s="304"/>
      <c r="M7" s="304"/>
      <c r="N7" s="304"/>
      <c r="O7" s="304"/>
      <c r="P7" s="304"/>
      <c r="Q7" s="304"/>
      <c r="R7" s="304"/>
      <c r="S7" s="304"/>
      <c r="T7" s="304"/>
      <c r="U7" s="304"/>
    </row>
    <row r="8" spans="1:21" customFormat="1" ht="14.25" customHeight="1">
      <c r="A8" s="1004"/>
      <c r="B8" s="967"/>
      <c r="C8" s="969" t="s">
        <v>165</v>
      </c>
      <c r="D8" s="969"/>
      <c r="E8" s="998" t="s">
        <v>166</v>
      </c>
      <c r="F8" s="998"/>
      <c r="G8" s="304"/>
      <c r="H8" s="304"/>
      <c r="I8" s="304"/>
      <c r="J8" s="304"/>
      <c r="K8" s="304"/>
      <c r="L8" s="304"/>
      <c r="M8" s="304"/>
      <c r="N8" s="304"/>
      <c r="O8" s="304"/>
      <c r="P8" s="304"/>
      <c r="Q8" s="304"/>
      <c r="R8" s="304"/>
      <c r="S8" s="304"/>
      <c r="T8" s="304"/>
      <c r="U8" s="304"/>
    </row>
    <row r="9" spans="1:21" customFormat="1" ht="14.5">
      <c r="A9" s="1004"/>
      <c r="B9" s="967"/>
      <c r="C9" s="967"/>
      <c r="D9" s="969"/>
      <c r="E9" s="998"/>
      <c r="F9" s="998"/>
      <c r="G9" s="304"/>
      <c r="H9" s="304"/>
      <c r="I9" s="304"/>
      <c r="J9" s="304"/>
      <c r="K9" s="304"/>
      <c r="L9" s="304"/>
      <c r="M9" s="304"/>
      <c r="N9" s="304"/>
      <c r="O9" s="304"/>
      <c r="P9" s="304"/>
      <c r="Q9" s="304"/>
      <c r="R9" s="304"/>
      <c r="S9" s="304"/>
      <c r="T9" s="304"/>
      <c r="U9" s="304"/>
    </row>
    <row r="10" spans="1:21" customFormat="1" ht="14.5">
      <c r="A10" s="1004"/>
      <c r="B10" s="967"/>
      <c r="C10" s="967"/>
      <c r="D10" s="969"/>
      <c r="E10" s="998"/>
      <c r="F10" s="998"/>
      <c r="G10" s="304"/>
      <c r="H10" s="304"/>
      <c r="I10" s="304"/>
      <c r="J10" s="304"/>
      <c r="K10" s="304"/>
      <c r="L10" s="304"/>
      <c r="M10" s="304"/>
      <c r="N10" s="304"/>
      <c r="O10" s="304"/>
      <c r="P10" s="304"/>
      <c r="Q10" s="304"/>
      <c r="R10" s="304"/>
      <c r="S10" s="304"/>
      <c r="T10" s="304"/>
      <c r="U10" s="304"/>
    </row>
    <row r="11" spans="1:21" customFormat="1" ht="14.25" customHeight="1" thickBot="1">
      <c r="A11" s="1004"/>
      <c r="B11" s="999" t="s">
        <v>59</v>
      </c>
      <c r="C11" s="999"/>
      <c r="D11" s="309" t="s">
        <v>99</v>
      </c>
      <c r="E11" s="145" t="s">
        <v>59</v>
      </c>
      <c r="F11" s="464" t="s">
        <v>99</v>
      </c>
      <c r="G11" s="304"/>
      <c r="H11" s="304"/>
      <c r="I11" s="304"/>
      <c r="J11" s="304"/>
      <c r="K11" s="304"/>
      <c r="L11" s="304"/>
      <c r="M11" s="304"/>
      <c r="N11" s="304"/>
      <c r="O11" s="304"/>
      <c r="P11" s="304"/>
      <c r="Q11" s="304"/>
      <c r="R11" s="304"/>
      <c r="S11" s="304"/>
      <c r="T11" s="304"/>
      <c r="U11" s="304"/>
    </row>
    <row r="12" spans="1:21" customFormat="1" ht="14.5">
      <c r="A12" s="147" t="s">
        <v>60</v>
      </c>
      <c r="B12" s="730">
        <v>117393</v>
      </c>
      <c r="C12" s="466">
        <v>53521</v>
      </c>
      <c r="D12" s="150">
        <v>45.591304421899089</v>
      </c>
      <c r="E12" s="466">
        <v>63872</v>
      </c>
      <c r="F12" s="433">
        <v>54.408695578100911</v>
      </c>
      <c r="G12" s="822"/>
      <c r="H12" s="304"/>
      <c r="I12" s="304"/>
      <c r="J12" s="304"/>
      <c r="K12" s="304"/>
      <c r="L12" s="304"/>
      <c r="M12" s="304"/>
      <c r="N12" s="304"/>
      <c r="O12" s="304"/>
      <c r="P12" s="304"/>
      <c r="Q12" s="304"/>
      <c r="R12" s="304"/>
      <c r="S12" s="304"/>
      <c r="T12" s="304"/>
      <c r="U12" s="304"/>
    </row>
    <row r="13" spans="1:21" customFormat="1" ht="14.5">
      <c r="A13" s="153" t="s">
        <v>61</v>
      </c>
      <c r="B13" s="503">
        <v>118520</v>
      </c>
      <c r="C13" s="157">
        <v>36377</v>
      </c>
      <c r="D13" s="156">
        <v>30.69271009112386</v>
      </c>
      <c r="E13" s="157">
        <v>82143</v>
      </c>
      <c r="F13" s="158">
        <v>69.307289908876143</v>
      </c>
      <c r="G13" s="822"/>
      <c r="H13" s="304"/>
      <c r="I13" s="304"/>
      <c r="J13" s="304"/>
      <c r="K13" s="304"/>
      <c r="L13" s="304"/>
      <c r="M13" s="304"/>
      <c r="N13" s="304"/>
      <c r="O13" s="304"/>
      <c r="P13" s="304"/>
      <c r="Q13" s="304"/>
      <c r="R13" s="304"/>
      <c r="S13" s="304"/>
      <c r="T13" s="304"/>
      <c r="U13" s="304"/>
    </row>
    <row r="14" spans="1:21" customFormat="1" ht="14.5">
      <c r="A14" s="159" t="s">
        <v>62</v>
      </c>
      <c r="B14" s="502">
        <v>36530</v>
      </c>
      <c r="C14" s="151">
        <v>7174</v>
      </c>
      <c r="D14" s="161">
        <v>19.638653161784834</v>
      </c>
      <c r="E14" s="151">
        <v>29356</v>
      </c>
      <c r="F14" s="152">
        <v>80.361346838215169</v>
      </c>
      <c r="G14" s="822"/>
      <c r="H14" s="304"/>
      <c r="I14" s="304"/>
      <c r="J14" s="304"/>
      <c r="K14" s="304"/>
      <c r="L14" s="304"/>
      <c r="M14" s="304"/>
      <c r="N14" s="304"/>
      <c r="O14" s="304"/>
      <c r="P14" s="304"/>
      <c r="Q14" s="304"/>
      <c r="R14" s="304"/>
      <c r="S14" s="304"/>
      <c r="T14" s="304"/>
      <c r="U14" s="304"/>
    </row>
    <row r="15" spans="1:21" customFormat="1" ht="14.5">
      <c r="A15" s="153" t="s">
        <v>63</v>
      </c>
      <c r="B15" s="503">
        <v>20202</v>
      </c>
      <c r="C15" s="157">
        <v>10250</v>
      </c>
      <c r="D15" s="156">
        <v>50.737550737550741</v>
      </c>
      <c r="E15" s="157">
        <v>9952</v>
      </c>
      <c r="F15" s="158">
        <v>49.262449262449259</v>
      </c>
      <c r="G15" s="822"/>
      <c r="H15" s="304"/>
      <c r="I15" s="304"/>
      <c r="J15" s="304"/>
      <c r="K15" s="304"/>
      <c r="L15" s="304"/>
      <c r="M15" s="304"/>
      <c r="N15" s="304"/>
      <c r="O15" s="304"/>
      <c r="P15" s="304"/>
      <c r="Q15" s="304"/>
      <c r="R15" s="304"/>
      <c r="S15" s="304"/>
      <c r="T15" s="304"/>
      <c r="U15" s="304"/>
    </row>
    <row r="16" spans="1:21" customFormat="1" ht="14.5">
      <c r="A16" s="159" t="s">
        <v>64</v>
      </c>
      <c r="B16" s="502">
        <v>6473</v>
      </c>
      <c r="C16" s="151">
        <v>1983</v>
      </c>
      <c r="D16" s="161">
        <v>30.634945156805191</v>
      </c>
      <c r="E16" s="151">
        <v>4490</v>
      </c>
      <c r="F16" s="152">
        <v>69.365054843194812</v>
      </c>
      <c r="G16" s="822"/>
      <c r="H16" s="304"/>
      <c r="I16" s="304"/>
      <c r="J16" s="304"/>
      <c r="K16" s="304"/>
      <c r="L16" s="304"/>
      <c r="M16" s="304"/>
      <c r="N16" s="304"/>
      <c r="O16" s="304"/>
      <c r="P16" s="304"/>
      <c r="Q16" s="304"/>
      <c r="R16" s="304"/>
      <c r="S16" s="304"/>
      <c r="T16" s="304"/>
      <c r="U16" s="304"/>
    </row>
    <row r="17" spans="1:21" customFormat="1" ht="14.5">
      <c r="A17" s="153" t="s">
        <v>65</v>
      </c>
      <c r="B17" s="503">
        <v>17637</v>
      </c>
      <c r="C17" s="157">
        <v>135</v>
      </c>
      <c r="D17" s="156">
        <v>0.76543629869025342</v>
      </c>
      <c r="E17" s="157">
        <v>17502</v>
      </c>
      <c r="F17" s="158">
        <v>99.234563701309753</v>
      </c>
      <c r="G17" s="822"/>
      <c r="H17" s="304"/>
      <c r="I17" s="304"/>
      <c r="J17" s="304"/>
      <c r="K17" s="304"/>
      <c r="L17" s="304"/>
      <c r="M17" s="304"/>
      <c r="N17" s="304"/>
      <c r="O17" s="304"/>
      <c r="P17" s="304"/>
      <c r="Q17" s="304"/>
      <c r="R17" s="304"/>
      <c r="S17" s="304"/>
      <c r="T17" s="304"/>
      <c r="U17" s="304"/>
    </row>
    <row r="18" spans="1:21" customFormat="1" ht="14.5">
      <c r="A18" s="159" t="s">
        <v>66</v>
      </c>
      <c r="B18" s="502">
        <v>60692</v>
      </c>
      <c r="C18" s="151">
        <v>27372</v>
      </c>
      <c r="D18" s="161">
        <v>45.099848414947601</v>
      </c>
      <c r="E18" s="151">
        <v>33320</v>
      </c>
      <c r="F18" s="152">
        <v>54.900151585052399</v>
      </c>
      <c r="G18" s="822"/>
      <c r="H18" s="304"/>
      <c r="I18" s="304"/>
      <c r="J18" s="304"/>
      <c r="K18" s="304"/>
      <c r="L18" s="304"/>
      <c r="M18" s="304"/>
      <c r="N18" s="304"/>
      <c r="O18" s="304"/>
      <c r="P18" s="304"/>
      <c r="Q18" s="304"/>
      <c r="R18" s="304"/>
      <c r="S18" s="304"/>
      <c r="T18" s="304"/>
      <c r="U18" s="304"/>
    </row>
    <row r="19" spans="1:21" customFormat="1" ht="14.5">
      <c r="A19" s="153" t="s">
        <v>67</v>
      </c>
      <c r="B19" s="503">
        <v>11964</v>
      </c>
      <c r="C19" s="157" t="s">
        <v>104</v>
      </c>
      <c r="D19" s="156" t="s">
        <v>104</v>
      </c>
      <c r="E19" s="157" t="s">
        <v>104</v>
      </c>
      <c r="F19" s="158" t="s">
        <v>104</v>
      </c>
      <c r="G19" s="822"/>
      <c r="H19" s="740"/>
      <c r="I19" s="304"/>
      <c r="J19" s="304"/>
      <c r="K19" s="304"/>
      <c r="L19" s="304"/>
      <c r="M19" s="304"/>
      <c r="N19" s="304"/>
      <c r="O19" s="304"/>
      <c r="P19" s="304"/>
      <c r="Q19" s="304"/>
      <c r="R19" s="304"/>
      <c r="S19" s="304"/>
      <c r="T19" s="304"/>
      <c r="U19" s="304"/>
    </row>
    <row r="20" spans="1:21" customFormat="1" ht="14.5">
      <c r="A20" s="159" t="s">
        <v>68</v>
      </c>
      <c r="B20" s="502">
        <v>71383</v>
      </c>
      <c r="C20" s="151">
        <v>22903</v>
      </c>
      <c r="D20" s="161">
        <v>32.084670019472426</v>
      </c>
      <c r="E20" s="151">
        <v>48480</v>
      </c>
      <c r="F20" s="152">
        <v>67.915329980527574</v>
      </c>
      <c r="G20" s="822"/>
      <c r="H20" s="304"/>
      <c r="I20" s="304"/>
      <c r="J20" s="304"/>
      <c r="K20" s="304"/>
      <c r="L20" s="304"/>
      <c r="M20" s="304"/>
      <c r="N20" s="304"/>
      <c r="O20" s="304"/>
      <c r="P20" s="304"/>
      <c r="Q20" s="304"/>
      <c r="R20" s="304"/>
      <c r="S20" s="304"/>
      <c r="T20" s="304"/>
      <c r="U20" s="304"/>
    </row>
    <row r="21" spans="1:21" customFormat="1" ht="14.5">
      <c r="A21" s="153" t="s">
        <v>69</v>
      </c>
      <c r="B21" s="503">
        <v>146284</v>
      </c>
      <c r="C21" s="157">
        <v>39091</v>
      </c>
      <c r="D21" s="156">
        <v>26.722676437614503</v>
      </c>
      <c r="E21" s="157">
        <v>107193</v>
      </c>
      <c r="F21" s="158">
        <v>73.27732356238549</v>
      </c>
      <c r="G21" s="822"/>
      <c r="H21" s="304"/>
      <c r="I21" s="304"/>
      <c r="J21" s="304"/>
      <c r="K21" s="304"/>
      <c r="L21" s="304"/>
      <c r="M21" s="304"/>
      <c r="N21" s="304"/>
      <c r="O21" s="304"/>
      <c r="P21" s="304"/>
      <c r="Q21" s="304"/>
      <c r="R21" s="304"/>
      <c r="S21" s="304"/>
      <c r="T21" s="304"/>
      <c r="U21" s="304"/>
    </row>
    <row r="22" spans="1:21" customFormat="1" ht="14.5">
      <c r="A22" s="159" t="s">
        <v>70</v>
      </c>
      <c r="B22" s="502">
        <v>39060</v>
      </c>
      <c r="C22" s="151">
        <v>20280</v>
      </c>
      <c r="D22" s="161">
        <v>51.920122887864821</v>
      </c>
      <c r="E22" s="151">
        <v>18780</v>
      </c>
      <c r="F22" s="152">
        <v>48.079877112135179</v>
      </c>
      <c r="G22" s="822"/>
      <c r="H22" s="304"/>
      <c r="I22" s="304"/>
      <c r="J22" s="304"/>
      <c r="K22" s="304"/>
      <c r="L22" s="304"/>
      <c r="M22" s="304"/>
      <c r="N22" s="304"/>
      <c r="O22" s="304"/>
      <c r="P22" s="304"/>
      <c r="Q22" s="304"/>
      <c r="R22" s="304"/>
      <c r="S22" s="304"/>
      <c r="T22" s="304"/>
      <c r="U22" s="304"/>
    </row>
    <row r="23" spans="1:21" customFormat="1" ht="14.5">
      <c r="A23" s="153" t="s">
        <v>71</v>
      </c>
      <c r="B23" s="503">
        <v>8324</v>
      </c>
      <c r="C23" s="157">
        <v>2804</v>
      </c>
      <c r="D23" s="156">
        <v>33.685728015377222</v>
      </c>
      <c r="E23" s="157">
        <v>5520</v>
      </c>
      <c r="F23" s="158">
        <v>66.314271984622778</v>
      </c>
      <c r="G23" s="822"/>
      <c r="H23" s="304"/>
      <c r="I23" s="304"/>
      <c r="J23" s="304"/>
      <c r="K23" s="304"/>
      <c r="L23" s="304"/>
      <c r="M23" s="304"/>
      <c r="N23" s="304"/>
      <c r="O23" s="304"/>
      <c r="P23" s="304"/>
      <c r="Q23" s="304"/>
      <c r="R23" s="304"/>
      <c r="S23" s="304"/>
      <c r="T23" s="304"/>
      <c r="U23" s="304"/>
    </row>
    <row r="24" spans="1:21" customFormat="1" ht="14.5">
      <c r="A24" s="159" t="s">
        <v>72</v>
      </c>
      <c r="B24" s="502">
        <v>29591</v>
      </c>
      <c r="C24" s="151">
        <v>10640</v>
      </c>
      <c r="D24" s="161">
        <v>35.956878780710348</v>
      </c>
      <c r="E24" s="151">
        <v>18951</v>
      </c>
      <c r="F24" s="152">
        <v>64.043121219289645</v>
      </c>
      <c r="G24" s="822"/>
      <c r="H24" s="304"/>
      <c r="I24" s="304"/>
      <c r="J24" s="304"/>
      <c r="K24" s="304"/>
      <c r="L24" s="304"/>
      <c r="M24" s="304"/>
      <c r="N24" s="304"/>
      <c r="O24" s="304"/>
      <c r="P24" s="304"/>
      <c r="Q24" s="304"/>
      <c r="R24" s="304"/>
      <c r="S24" s="304"/>
      <c r="T24" s="304"/>
      <c r="U24" s="304"/>
    </row>
    <row r="25" spans="1:21" customFormat="1" ht="14.5">
      <c r="A25" s="153" t="s">
        <v>73</v>
      </c>
      <c r="B25" s="503">
        <v>15865</v>
      </c>
      <c r="C25" s="157">
        <v>8279</v>
      </c>
      <c r="D25" s="156">
        <v>52.184052946738106</v>
      </c>
      <c r="E25" s="157">
        <v>7586</v>
      </c>
      <c r="F25" s="158">
        <v>47.815947053261894</v>
      </c>
      <c r="G25" s="822"/>
      <c r="H25" s="304"/>
      <c r="I25" s="304"/>
      <c r="J25" s="304"/>
      <c r="K25" s="304"/>
      <c r="L25" s="304"/>
      <c r="M25" s="304"/>
      <c r="N25" s="304"/>
      <c r="O25" s="304"/>
      <c r="P25" s="304"/>
      <c r="Q25" s="304"/>
      <c r="R25" s="304"/>
      <c r="S25" s="304"/>
      <c r="T25" s="304"/>
      <c r="U25" s="304"/>
    </row>
    <row r="26" spans="1:21" customFormat="1" ht="14.5">
      <c r="A26" s="159" t="s">
        <v>74</v>
      </c>
      <c r="B26" s="502">
        <v>26096</v>
      </c>
      <c r="C26" s="151">
        <v>6612</v>
      </c>
      <c r="D26" s="161">
        <v>25.337216431637032</v>
      </c>
      <c r="E26" s="151">
        <v>19484</v>
      </c>
      <c r="F26" s="152">
        <v>74.662783568362968</v>
      </c>
      <c r="G26" s="822"/>
      <c r="H26" s="304"/>
      <c r="I26" s="304"/>
      <c r="J26" s="304"/>
      <c r="K26" s="304"/>
      <c r="L26" s="304"/>
      <c r="M26" s="304"/>
      <c r="N26" s="304"/>
      <c r="O26" s="304"/>
      <c r="P26" s="304"/>
      <c r="Q26" s="304"/>
      <c r="R26" s="304"/>
      <c r="S26" s="304"/>
      <c r="T26" s="304"/>
      <c r="U26" s="304"/>
    </row>
    <row r="27" spans="1:21" customFormat="1" ht="15" thickBot="1">
      <c r="A27" s="162" t="s">
        <v>75</v>
      </c>
      <c r="B27" s="503">
        <v>15726</v>
      </c>
      <c r="C27" s="157" t="s">
        <v>104</v>
      </c>
      <c r="D27" s="156" t="s">
        <v>104</v>
      </c>
      <c r="E27" s="157" t="s">
        <v>104</v>
      </c>
      <c r="F27" s="158" t="s">
        <v>104</v>
      </c>
      <c r="G27" s="822"/>
      <c r="H27" s="304"/>
      <c r="I27" s="304"/>
      <c r="J27" s="304"/>
      <c r="K27" s="304"/>
      <c r="L27" s="304"/>
      <c r="M27" s="304"/>
      <c r="N27" s="304"/>
      <c r="O27" s="304"/>
      <c r="P27" s="304"/>
      <c r="Q27" s="304"/>
      <c r="R27" s="304"/>
      <c r="S27" s="304"/>
      <c r="T27" s="304"/>
      <c r="U27" s="304"/>
    </row>
    <row r="28" spans="1:21" customFormat="1" ht="14.5">
      <c r="A28" s="324" t="s">
        <v>76</v>
      </c>
      <c r="B28" s="164">
        <v>611862</v>
      </c>
      <c r="C28" s="167">
        <v>211078</v>
      </c>
      <c r="D28" s="166">
        <v>34.497648162494158</v>
      </c>
      <c r="E28" s="167">
        <v>400784</v>
      </c>
      <c r="F28" s="168">
        <v>65.502351837505842</v>
      </c>
      <c r="G28" s="822"/>
      <c r="H28" s="304"/>
      <c r="I28" s="304"/>
      <c r="J28" s="304"/>
      <c r="K28" s="304"/>
      <c r="L28" s="304"/>
      <c r="M28" s="304"/>
      <c r="N28" s="304"/>
      <c r="O28" s="304"/>
      <c r="P28" s="304"/>
      <c r="Q28" s="304"/>
      <c r="R28" s="304"/>
      <c r="S28" s="304"/>
      <c r="T28" s="304"/>
      <c r="U28" s="304"/>
    </row>
    <row r="29" spans="1:21" customFormat="1" ht="14.5">
      <c r="A29" s="324" t="s">
        <v>77</v>
      </c>
      <c r="B29" s="170">
        <v>129878</v>
      </c>
      <c r="C29" s="173">
        <v>43243</v>
      </c>
      <c r="D29" s="172">
        <v>33.295092317405562</v>
      </c>
      <c r="E29" s="173">
        <v>86635</v>
      </c>
      <c r="F29" s="174">
        <v>66.704907682594438</v>
      </c>
      <c r="G29" s="822"/>
      <c r="H29" s="304"/>
      <c r="I29" s="304"/>
      <c r="J29" s="304"/>
      <c r="K29" s="304"/>
      <c r="L29" s="304"/>
      <c r="M29" s="304"/>
      <c r="N29" s="304"/>
      <c r="O29" s="304"/>
      <c r="P29" s="304"/>
      <c r="Q29" s="304"/>
      <c r="R29" s="304"/>
      <c r="S29" s="304"/>
      <c r="T29" s="304"/>
      <c r="U29" s="304"/>
    </row>
    <row r="30" spans="1:21" customFormat="1" ht="14.5">
      <c r="A30" s="331" t="s">
        <v>78</v>
      </c>
      <c r="B30" s="176">
        <v>741740</v>
      </c>
      <c r="C30" s="470">
        <v>254321</v>
      </c>
      <c r="D30" s="178">
        <v>34.287081726750614</v>
      </c>
      <c r="E30" s="471">
        <v>487419</v>
      </c>
      <c r="F30" s="180">
        <v>65.712918273249386</v>
      </c>
      <c r="G30" s="822"/>
      <c r="H30" s="304"/>
      <c r="I30" s="304"/>
      <c r="J30" s="304"/>
      <c r="K30" s="304"/>
      <c r="L30" s="304"/>
      <c r="M30" s="304"/>
      <c r="N30" s="304"/>
      <c r="O30" s="304"/>
      <c r="P30" s="304"/>
      <c r="Q30" s="304"/>
      <c r="R30" s="304"/>
      <c r="S30" s="304"/>
      <c r="T30" s="304"/>
      <c r="U30" s="304"/>
    </row>
    <row r="31" spans="1:21" customFormat="1" ht="14.5">
      <c r="A31" s="996" t="s">
        <v>79</v>
      </c>
      <c r="B31" s="996"/>
      <c r="C31" s="996"/>
      <c r="D31" s="996"/>
      <c r="E31" s="996"/>
      <c r="F31" s="996"/>
      <c r="G31" s="304"/>
      <c r="H31" s="304"/>
      <c r="I31" s="304"/>
      <c r="J31" s="304"/>
      <c r="K31" s="304"/>
      <c r="L31" s="304"/>
      <c r="M31" s="304"/>
      <c r="N31" s="304"/>
      <c r="O31" s="304"/>
      <c r="P31" s="304"/>
      <c r="Q31" s="304"/>
      <c r="R31" s="304"/>
      <c r="S31" s="304"/>
      <c r="T31" s="304"/>
      <c r="U31" s="304"/>
    </row>
    <row r="32" spans="1:21" customFormat="1" ht="25.5" customHeight="1">
      <c r="A32" s="1007" t="s">
        <v>134</v>
      </c>
      <c r="B32" s="1007"/>
      <c r="C32" s="1007"/>
      <c r="D32" s="1007"/>
      <c r="E32" s="1007"/>
      <c r="F32" s="1007"/>
      <c r="G32" s="304"/>
      <c r="H32" s="304"/>
      <c r="I32" s="304"/>
      <c r="J32" s="304"/>
      <c r="K32" s="304"/>
      <c r="L32" s="304"/>
      <c r="M32" s="304"/>
      <c r="N32" s="304"/>
      <c r="O32" s="304"/>
      <c r="P32" s="304"/>
      <c r="Q32" s="304"/>
      <c r="R32" s="304"/>
      <c r="S32" s="304"/>
      <c r="T32" s="304"/>
      <c r="U32" s="304"/>
    </row>
    <row r="33" spans="1:21" customFormat="1" ht="15" customHeight="1">
      <c r="A33" s="960" t="s">
        <v>102</v>
      </c>
      <c r="B33" s="960"/>
      <c r="C33" s="960"/>
      <c r="D33" s="960"/>
      <c r="E33" s="960"/>
      <c r="F33" s="960"/>
      <c r="G33" s="304"/>
      <c r="H33" s="304"/>
      <c r="I33" s="304"/>
      <c r="J33" s="304"/>
      <c r="K33" s="304"/>
      <c r="L33" s="304"/>
      <c r="M33" s="304"/>
      <c r="N33" s="304"/>
      <c r="O33" s="304"/>
      <c r="P33" s="304"/>
      <c r="Q33" s="304"/>
      <c r="R33" s="304"/>
      <c r="S33" s="304"/>
      <c r="T33" s="304"/>
      <c r="U33" s="304"/>
    </row>
    <row r="34" spans="1:21" customFormat="1" ht="42" customHeight="1">
      <c r="A34" s="972" t="s">
        <v>80</v>
      </c>
      <c r="B34" s="972"/>
      <c r="C34" s="972"/>
      <c r="D34" s="972"/>
      <c r="E34" s="972"/>
      <c r="F34" s="972"/>
      <c r="G34" s="304"/>
      <c r="H34" s="304"/>
      <c r="I34" s="304"/>
      <c r="J34" s="304"/>
      <c r="K34" s="304"/>
      <c r="L34" s="304"/>
      <c r="M34" s="304"/>
      <c r="N34" s="304"/>
      <c r="O34" s="304"/>
      <c r="P34" s="304"/>
      <c r="Q34" s="304"/>
      <c r="R34" s="304"/>
      <c r="S34" s="304"/>
      <c r="T34" s="304"/>
      <c r="U34" s="304"/>
    </row>
    <row r="35" spans="1:21" ht="14.25" customHeight="1">
      <c r="A35" s="108"/>
      <c r="B35" s="106"/>
      <c r="C35" s="106"/>
      <c r="D35" s="106"/>
      <c r="E35" s="140"/>
      <c r="F35" s="106"/>
    </row>
    <row r="36" spans="1:21" s="304" customFormat="1" ht="23.25" customHeight="1">
      <c r="A36" s="956">
        <v>2024</v>
      </c>
      <c r="B36" s="956"/>
      <c r="C36" s="956"/>
      <c r="D36" s="956"/>
      <c r="E36" s="956"/>
      <c r="F36" s="956"/>
    </row>
    <row r="37" spans="1:21" s="304" customFormat="1" ht="14.5">
      <c r="A37" s="141"/>
      <c r="B37" s="109"/>
      <c r="C37" s="109"/>
      <c r="D37" s="109"/>
      <c r="E37" s="142"/>
      <c r="F37" s="109"/>
    </row>
    <row r="38" spans="1:21" s="304" customFormat="1" ht="30.75" customHeight="1">
      <c r="A38" s="1003" t="s">
        <v>167</v>
      </c>
      <c r="B38" s="1003"/>
      <c r="C38" s="1003"/>
      <c r="D38" s="1003"/>
      <c r="E38" s="1003"/>
      <c r="F38" s="1003"/>
    </row>
    <row r="39" spans="1:21" s="304" customFormat="1" ht="16.5">
      <c r="A39" s="1004" t="s">
        <v>57</v>
      </c>
      <c r="B39" s="991" t="s">
        <v>164</v>
      </c>
      <c r="C39" s="991"/>
      <c r="D39" s="991"/>
      <c r="E39" s="991"/>
      <c r="F39" s="991"/>
    </row>
    <row r="40" spans="1:21" s="304" customFormat="1" ht="14.25" customHeight="1">
      <c r="A40" s="1004"/>
      <c r="B40" s="967" t="s">
        <v>58</v>
      </c>
      <c r="C40" s="968" t="s">
        <v>96</v>
      </c>
      <c r="D40" s="968"/>
      <c r="E40" s="968"/>
      <c r="F40" s="968"/>
    </row>
    <row r="41" spans="1:21" s="304" customFormat="1" ht="14.25" customHeight="1">
      <c r="A41" s="1004"/>
      <c r="B41" s="967"/>
      <c r="C41" s="969" t="s">
        <v>165</v>
      </c>
      <c r="D41" s="969"/>
      <c r="E41" s="998" t="s">
        <v>166</v>
      </c>
      <c r="F41" s="998"/>
    </row>
    <row r="42" spans="1:21" s="304" customFormat="1" ht="14.5">
      <c r="A42" s="1004"/>
      <c r="B42" s="967"/>
      <c r="C42" s="967"/>
      <c r="D42" s="969"/>
      <c r="E42" s="998"/>
      <c r="F42" s="998"/>
    </row>
    <row r="43" spans="1:21" s="304" customFormat="1" ht="14.5">
      <c r="A43" s="1004"/>
      <c r="B43" s="967"/>
      <c r="C43" s="967"/>
      <c r="D43" s="969"/>
      <c r="E43" s="998"/>
      <c r="F43" s="998"/>
    </row>
    <row r="44" spans="1:21" s="304" customFormat="1" ht="14.25" customHeight="1">
      <c r="A44" s="1004"/>
      <c r="B44" s="999" t="s">
        <v>59</v>
      </c>
      <c r="C44" s="999"/>
      <c r="D44" s="309" t="s">
        <v>99</v>
      </c>
      <c r="E44" s="145" t="s">
        <v>59</v>
      </c>
      <c r="F44" s="464" t="s">
        <v>99</v>
      </c>
    </row>
    <row r="45" spans="1:21" s="304" customFormat="1" ht="14.5">
      <c r="A45" s="465" t="s">
        <v>60</v>
      </c>
      <c r="B45" s="148">
        <v>112631</v>
      </c>
      <c r="C45" s="466">
        <v>50884</v>
      </c>
      <c r="D45" s="150">
        <v>45.177615398957698</v>
      </c>
      <c r="E45" s="466">
        <v>61747</v>
      </c>
      <c r="F45" s="433">
        <v>54.822384601042302</v>
      </c>
    </row>
    <row r="46" spans="1:21" s="304" customFormat="1" ht="14.5">
      <c r="A46" s="467" t="s">
        <v>61</v>
      </c>
      <c r="B46" s="154">
        <v>113724</v>
      </c>
      <c r="C46" s="157">
        <v>34468</v>
      </c>
      <c r="D46" s="156">
        <v>30.3084661109352</v>
      </c>
      <c r="E46" s="157">
        <v>79256</v>
      </c>
      <c r="F46" s="158">
        <v>69.6915338890648</v>
      </c>
    </row>
    <row r="47" spans="1:21" s="304" customFormat="1" ht="14.5">
      <c r="A47" s="468" t="s">
        <v>62</v>
      </c>
      <c r="B47" s="160">
        <v>36648</v>
      </c>
      <c r="C47" s="151">
        <v>7314</v>
      </c>
      <c r="D47" s="161">
        <v>19.957432874918101</v>
      </c>
      <c r="E47" s="151">
        <v>29334</v>
      </c>
      <c r="F47" s="152">
        <v>80.042567125081902</v>
      </c>
    </row>
    <row r="48" spans="1:21" s="304" customFormat="1" ht="14.5">
      <c r="A48" s="467" t="s">
        <v>63</v>
      </c>
      <c r="B48" s="154">
        <v>20405</v>
      </c>
      <c r="C48" s="157">
        <v>10362</v>
      </c>
      <c r="D48" s="156">
        <v>50.781671159029699</v>
      </c>
      <c r="E48" s="157">
        <v>10043</v>
      </c>
      <c r="F48" s="158">
        <v>49.218328840970401</v>
      </c>
    </row>
    <row r="49" spans="1:6" s="304" customFormat="1" ht="14.5">
      <c r="A49" s="468" t="s">
        <v>64</v>
      </c>
      <c r="B49" s="160">
        <v>6382</v>
      </c>
      <c r="C49" s="151">
        <v>2108</v>
      </c>
      <c r="D49" s="161">
        <v>33.030397994359099</v>
      </c>
      <c r="E49" s="151">
        <v>4274</v>
      </c>
      <c r="F49" s="152">
        <v>66.969602005640894</v>
      </c>
    </row>
    <row r="50" spans="1:6" s="304" customFormat="1" ht="14.5">
      <c r="A50" s="467" t="s">
        <v>65</v>
      </c>
      <c r="B50" s="154">
        <v>19019</v>
      </c>
      <c r="C50" s="157" t="s">
        <v>104</v>
      </c>
      <c r="D50" s="156" t="s">
        <v>104</v>
      </c>
      <c r="E50" s="157" t="s">
        <v>104</v>
      </c>
      <c r="F50" s="158" t="s">
        <v>104</v>
      </c>
    </row>
    <row r="51" spans="1:6" s="304" customFormat="1" ht="14.5">
      <c r="A51" s="468" t="s">
        <v>66</v>
      </c>
      <c r="B51" s="160">
        <v>59522</v>
      </c>
      <c r="C51" s="151">
        <v>26697</v>
      </c>
      <c r="D51" s="161">
        <v>44.852323510634697</v>
      </c>
      <c r="E51" s="151">
        <v>32825</v>
      </c>
      <c r="F51" s="152">
        <v>55.147676489365303</v>
      </c>
    </row>
    <row r="52" spans="1:6" s="304" customFormat="1" ht="14.5">
      <c r="A52" s="467" t="s">
        <v>67</v>
      </c>
      <c r="B52" s="154">
        <v>11947</v>
      </c>
      <c r="C52" s="157">
        <v>1401</v>
      </c>
      <c r="D52" s="156">
        <v>11.726793337239499</v>
      </c>
      <c r="E52" s="157">
        <v>10546</v>
      </c>
      <c r="F52" s="158">
        <v>88.273206662760501</v>
      </c>
    </row>
    <row r="53" spans="1:6" s="304" customFormat="1" ht="14.5">
      <c r="A53" s="468" t="s">
        <v>68</v>
      </c>
      <c r="B53" s="160">
        <v>69083</v>
      </c>
      <c r="C53" s="151">
        <v>22145</v>
      </c>
      <c r="D53" s="161">
        <v>32.055643211788698</v>
      </c>
      <c r="E53" s="151">
        <v>46938</v>
      </c>
      <c r="F53" s="152">
        <v>67.944356788211294</v>
      </c>
    </row>
    <row r="54" spans="1:6" s="304" customFormat="1" ht="14.5">
      <c r="A54" s="467" t="s">
        <v>69</v>
      </c>
      <c r="B54" s="154">
        <v>143135</v>
      </c>
      <c r="C54" s="157">
        <v>37795</v>
      </c>
      <c r="D54" s="156">
        <v>26.405141998812301</v>
      </c>
      <c r="E54" s="157">
        <v>105340</v>
      </c>
      <c r="F54" s="158">
        <v>73.594858001187703</v>
      </c>
    </row>
    <row r="55" spans="1:6" s="304" customFormat="1" ht="14.5">
      <c r="A55" s="468" t="s">
        <v>70</v>
      </c>
      <c r="B55" s="160">
        <v>37738</v>
      </c>
      <c r="C55" s="151">
        <v>19663</v>
      </c>
      <c r="D55" s="161">
        <v>52.103980073135801</v>
      </c>
      <c r="E55" s="151">
        <v>18075</v>
      </c>
      <c r="F55" s="152">
        <v>47.896019926864199</v>
      </c>
    </row>
    <row r="56" spans="1:6" s="304" customFormat="1" ht="14.5">
      <c r="A56" s="467" t="s">
        <v>71</v>
      </c>
      <c r="B56" s="154">
        <v>7918</v>
      </c>
      <c r="C56" s="157" t="s">
        <v>104</v>
      </c>
      <c r="D56" s="156" t="s">
        <v>104</v>
      </c>
      <c r="E56" s="157" t="s">
        <v>104</v>
      </c>
      <c r="F56" s="158" t="s">
        <v>104</v>
      </c>
    </row>
    <row r="57" spans="1:6" s="304" customFormat="1" ht="14.5">
      <c r="A57" s="468" t="s">
        <v>72</v>
      </c>
      <c r="B57" s="160">
        <v>30651</v>
      </c>
      <c r="C57" s="151">
        <v>11227</v>
      </c>
      <c r="D57" s="161">
        <v>36.6284949920068</v>
      </c>
      <c r="E57" s="151">
        <v>19424</v>
      </c>
      <c r="F57" s="152">
        <v>63.3715050079932</v>
      </c>
    </row>
    <row r="58" spans="1:6" s="304" customFormat="1" ht="14.5">
      <c r="A58" s="467" t="s">
        <v>73</v>
      </c>
      <c r="B58" s="154">
        <v>16277</v>
      </c>
      <c r="C58" s="157">
        <v>8431</v>
      </c>
      <c r="D58" s="156">
        <v>51.797014191804401</v>
      </c>
      <c r="E58" s="157">
        <v>7846</v>
      </c>
      <c r="F58" s="158">
        <v>48.202985808195599</v>
      </c>
    </row>
    <row r="59" spans="1:6" s="304" customFormat="1" ht="14.5">
      <c r="A59" s="468" t="s">
        <v>74</v>
      </c>
      <c r="B59" s="160">
        <v>24828</v>
      </c>
      <c r="C59" s="151">
        <v>6209</v>
      </c>
      <c r="D59" s="161">
        <v>25.008055421298501</v>
      </c>
      <c r="E59" s="151">
        <v>18619</v>
      </c>
      <c r="F59" s="152">
        <v>74.991944578701506</v>
      </c>
    </row>
    <row r="60" spans="1:6" s="304" customFormat="1" ht="14.5">
      <c r="A60" s="469" t="s">
        <v>75</v>
      </c>
      <c r="B60" s="154">
        <v>15829</v>
      </c>
      <c r="C60" s="157">
        <v>5628</v>
      </c>
      <c r="D60" s="156">
        <v>35.554993998357403</v>
      </c>
      <c r="E60" s="157">
        <v>10201</v>
      </c>
      <c r="F60" s="158">
        <v>64.445006001642597</v>
      </c>
    </row>
    <row r="61" spans="1:6" s="304" customFormat="1" ht="14.5">
      <c r="A61" s="324" t="s">
        <v>76</v>
      </c>
      <c r="B61" s="164">
        <v>593980</v>
      </c>
      <c r="C61" s="167">
        <v>202799</v>
      </c>
      <c r="D61" s="166">
        <v>34.142395366847403</v>
      </c>
      <c r="E61" s="167">
        <v>391181</v>
      </c>
      <c r="F61" s="168">
        <v>65.857604633152604</v>
      </c>
    </row>
    <row r="62" spans="1:6" s="304" customFormat="1" ht="14.5">
      <c r="A62" s="324" t="s">
        <v>77</v>
      </c>
      <c r="B62" s="170">
        <v>131757</v>
      </c>
      <c r="C62" s="173">
        <v>44363</v>
      </c>
      <c r="D62" s="172">
        <v>33.670317326593697</v>
      </c>
      <c r="E62" s="173">
        <v>87394</v>
      </c>
      <c r="F62" s="174">
        <v>66.329682673406396</v>
      </c>
    </row>
    <row r="63" spans="1:6" s="304" customFormat="1" ht="14.5">
      <c r="A63" s="331" t="s">
        <v>78</v>
      </c>
      <c r="B63" s="176">
        <v>725737</v>
      </c>
      <c r="C63" s="470">
        <v>247162</v>
      </c>
      <c r="D63" s="178">
        <v>34.056689957932399</v>
      </c>
      <c r="E63" s="471">
        <v>478575</v>
      </c>
      <c r="F63" s="180">
        <v>65.943310042067594</v>
      </c>
    </row>
    <row r="64" spans="1:6" s="304" customFormat="1" ht="14.5">
      <c r="A64" s="996" t="s">
        <v>79</v>
      </c>
      <c r="B64" s="996"/>
      <c r="C64" s="996"/>
      <c r="D64" s="996"/>
      <c r="E64" s="996"/>
      <c r="F64" s="996"/>
    </row>
    <row r="65" spans="1:6" s="304" customFormat="1" ht="25.5" customHeight="1">
      <c r="A65" s="1007" t="s">
        <v>134</v>
      </c>
      <c r="B65" s="1007"/>
      <c r="C65" s="1007"/>
      <c r="D65" s="1007"/>
      <c r="E65" s="1007"/>
      <c r="F65" s="1007"/>
    </row>
    <row r="66" spans="1:6" s="304" customFormat="1" ht="15" customHeight="1">
      <c r="A66" s="960" t="s">
        <v>102</v>
      </c>
      <c r="B66" s="960"/>
      <c r="C66" s="960"/>
      <c r="D66" s="960"/>
      <c r="E66" s="960"/>
      <c r="F66" s="960"/>
    </row>
    <row r="67" spans="1:6" s="304" customFormat="1" ht="42" customHeight="1">
      <c r="A67" s="972" t="s">
        <v>82</v>
      </c>
      <c r="B67" s="972"/>
      <c r="C67" s="972"/>
      <c r="D67" s="972"/>
      <c r="E67" s="972"/>
      <c r="F67" s="972"/>
    </row>
    <row r="68" spans="1:6" ht="14.25" customHeight="1">
      <c r="A68" s="108"/>
      <c r="B68" s="106"/>
      <c r="C68" s="106"/>
      <c r="D68" s="106"/>
      <c r="E68" s="140"/>
      <c r="F68" s="106"/>
    </row>
    <row r="69" spans="1:6" s="304" customFormat="1" ht="23.5">
      <c r="A69" s="956">
        <v>2023</v>
      </c>
      <c r="B69" s="956"/>
      <c r="C69" s="956"/>
      <c r="D69" s="956"/>
      <c r="E69" s="956"/>
      <c r="F69" s="956"/>
    </row>
    <row r="70" spans="1:6" s="304" customFormat="1" ht="14.5">
      <c r="A70" s="141"/>
      <c r="B70" s="109"/>
      <c r="C70" s="109"/>
      <c r="D70" s="109"/>
      <c r="E70" s="142"/>
      <c r="F70" s="109"/>
    </row>
    <row r="71" spans="1:6" s="304" customFormat="1" ht="30.75" customHeight="1">
      <c r="A71" s="1003" t="s">
        <v>168</v>
      </c>
      <c r="B71" s="1003"/>
      <c r="C71" s="1003"/>
      <c r="D71" s="1003"/>
      <c r="E71" s="1003"/>
      <c r="F71" s="1003"/>
    </row>
    <row r="72" spans="1:6" s="304" customFormat="1" ht="16.5">
      <c r="A72" s="1004" t="s">
        <v>57</v>
      </c>
      <c r="B72" s="991" t="s">
        <v>164</v>
      </c>
      <c r="C72" s="991"/>
      <c r="D72" s="991"/>
      <c r="E72" s="991"/>
      <c r="F72" s="991"/>
    </row>
    <row r="73" spans="1:6" s="304" customFormat="1" ht="14.25" customHeight="1">
      <c r="A73" s="1004"/>
      <c r="B73" s="967" t="s">
        <v>58</v>
      </c>
      <c r="C73" s="968" t="s">
        <v>96</v>
      </c>
      <c r="D73" s="968"/>
      <c r="E73" s="968"/>
      <c r="F73" s="968"/>
    </row>
    <row r="74" spans="1:6" s="304" customFormat="1" ht="14.25" customHeight="1">
      <c r="A74" s="1004"/>
      <c r="B74" s="967"/>
      <c r="C74" s="969" t="s">
        <v>165</v>
      </c>
      <c r="D74" s="969"/>
      <c r="E74" s="998" t="s">
        <v>166</v>
      </c>
      <c r="F74" s="998"/>
    </row>
    <row r="75" spans="1:6" s="304" customFormat="1" ht="14.5">
      <c r="A75" s="1004"/>
      <c r="B75" s="967"/>
      <c r="C75" s="967"/>
      <c r="D75" s="969"/>
      <c r="E75" s="998"/>
      <c r="F75" s="998"/>
    </row>
    <row r="76" spans="1:6" s="304" customFormat="1" ht="14.5">
      <c r="A76" s="1004"/>
      <c r="B76" s="967"/>
      <c r="C76" s="967"/>
      <c r="D76" s="969"/>
      <c r="E76" s="998"/>
      <c r="F76" s="998"/>
    </row>
    <row r="77" spans="1:6" s="304" customFormat="1" ht="14.25" customHeight="1">
      <c r="A77" s="1004"/>
      <c r="B77" s="999" t="s">
        <v>59</v>
      </c>
      <c r="C77" s="999"/>
      <c r="D77" s="309" t="s">
        <v>99</v>
      </c>
      <c r="E77" s="145" t="s">
        <v>59</v>
      </c>
      <c r="F77" s="464" t="s">
        <v>99</v>
      </c>
    </row>
    <row r="78" spans="1:6" s="304" customFormat="1" ht="14.5">
      <c r="A78" s="465" t="s">
        <v>60</v>
      </c>
      <c r="B78" s="148">
        <v>107779</v>
      </c>
      <c r="C78" s="466">
        <v>47986</v>
      </c>
      <c r="D78" s="150">
        <v>44.522587888178599</v>
      </c>
      <c r="E78" s="466">
        <v>59793</v>
      </c>
      <c r="F78" s="433">
        <v>55.477412111821401</v>
      </c>
    </row>
    <row r="79" spans="1:6" s="304" customFormat="1" ht="14.5">
      <c r="A79" s="467" t="s">
        <v>61</v>
      </c>
      <c r="B79" s="154">
        <v>109193</v>
      </c>
      <c r="C79" s="157">
        <v>32650</v>
      </c>
      <c r="D79" s="156">
        <v>29.901184141840599</v>
      </c>
      <c r="E79" s="157">
        <v>76543</v>
      </c>
      <c r="F79" s="158">
        <v>70.098815858159398</v>
      </c>
    </row>
    <row r="80" spans="1:6" s="304" customFormat="1" ht="14.5">
      <c r="A80" s="468" t="s">
        <v>62</v>
      </c>
      <c r="B80" s="160">
        <v>36204</v>
      </c>
      <c r="C80" s="151">
        <v>7139</v>
      </c>
      <c r="D80" s="161">
        <v>19.718815600486099</v>
      </c>
      <c r="E80" s="151">
        <v>29065</v>
      </c>
      <c r="F80" s="152">
        <v>80.281184399513904</v>
      </c>
    </row>
    <row r="81" spans="1:6" s="304" customFormat="1" ht="14.5">
      <c r="A81" s="467" t="s">
        <v>63</v>
      </c>
      <c r="B81" s="154">
        <v>20150</v>
      </c>
      <c r="C81" s="157">
        <v>10232</v>
      </c>
      <c r="D81" s="156">
        <v>50.779156327543397</v>
      </c>
      <c r="E81" s="157">
        <v>9918</v>
      </c>
      <c r="F81" s="158">
        <v>49.220843672456603</v>
      </c>
    </row>
    <row r="82" spans="1:6" s="304" customFormat="1" ht="14.5">
      <c r="A82" s="468" t="s">
        <v>64</v>
      </c>
      <c r="B82" s="160">
        <v>5932</v>
      </c>
      <c r="C82" s="151">
        <v>1951</v>
      </c>
      <c r="D82" s="161">
        <v>32.8894133513149</v>
      </c>
      <c r="E82" s="151">
        <v>3981</v>
      </c>
      <c r="F82" s="152">
        <v>67.1105866486851</v>
      </c>
    </row>
    <row r="83" spans="1:6" s="304" customFormat="1" ht="14.5">
      <c r="A83" s="467" t="s">
        <v>65</v>
      </c>
      <c r="B83" s="154">
        <v>18200</v>
      </c>
      <c r="C83" s="157" t="s">
        <v>104</v>
      </c>
      <c r="D83" s="156" t="s">
        <v>104</v>
      </c>
      <c r="E83" s="157" t="s">
        <v>104</v>
      </c>
      <c r="F83" s="158" t="s">
        <v>104</v>
      </c>
    </row>
    <row r="84" spans="1:6" s="304" customFormat="1" ht="14.5">
      <c r="A84" s="468" t="s">
        <v>66</v>
      </c>
      <c r="B84" s="160">
        <v>58111</v>
      </c>
      <c r="C84" s="151">
        <v>25701</v>
      </c>
      <c r="D84" s="161">
        <v>44.227426821083803</v>
      </c>
      <c r="E84" s="151">
        <v>32410</v>
      </c>
      <c r="F84" s="152">
        <v>55.772573178916197</v>
      </c>
    </row>
    <row r="85" spans="1:6" s="304" customFormat="1" ht="14.5">
      <c r="A85" s="467" t="s">
        <v>67</v>
      </c>
      <c r="B85" s="154">
        <v>11835</v>
      </c>
      <c r="C85" s="157">
        <v>1392</v>
      </c>
      <c r="D85" s="156">
        <v>11.761723700887201</v>
      </c>
      <c r="E85" s="157">
        <v>10443</v>
      </c>
      <c r="F85" s="158">
        <v>88.238276299112798</v>
      </c>
    </row>
    <row r="86" spans="1:6" s="304" customFormat="1" ht="14.5">
      <c r="A86" s="468" t="s">
        <v>68</v>
      </c>
      <c r="B86" s="160">
        <v>66744</v>
      </c>
      <c r="C86" s="151">
        <v>21179</v>
      </c>
      <c r="D86" s="161">
        <v>31.731691238163702</v>
      </c>
      <c r="E86" s="151">
        <v>45565</v>
      </c>
      <c r="F86" s="152">
        <v>68.268308761836295</v>
      </c>
    </row>
    <row r="87" spans="1:6" s="304" customFormat="1" ht="14.5">
      <c r="A87" s="467" t="s">
        <v>69</v>
      </c>
      <c r="B87" s="154">
        <v>139220</v>
      </c>
      <c r="C87" s="157">
        <v>36892</v>
      </c>
      <c r="D87" s="156">
        <v>26.499066226116899</v>
      </c>
      <c r="E87" s="157">
        <v>102328</v>
      </c>
      <c r="F87" s="158">
        <v>73.500933773883105</v>
      </c>
    </row>
    <row r="88" spans="1:6" s="304" customFormat="1" ht="14.5">
      <c r="A88" s="468" t="s">
        <v>70</v>
      </c>
      <c r="B88" s="160">
        <v>36505</v>
      </c>
      <c r="C88" s="151">
        <v>18622</v>
      </c>
      <c r="D88" s="161">
        <v>51.012190110943699</v>
      </c>
      <c r="E88" s="151">
        <v>17883</v>
      </c>
      <c r="F88" s="152">
        <v>48.987809889056301</v>
      </c>
    </row>
    <row r="89" spans="1:6" s="304" customFormat="1" ht="14.5">
      <c r="A89" s="467" t="s">
        <v>71</v>
      </c>
      <c r="B89" s="154">
        <v>7409</v>
      </c>
      <c r="C89" s="157" t="s">
        <v>104</v>
      </c>
      <c r="D89" s="156" t="s">
        <v>104</v>
      </c>
      <c r="E89" s="157" t="s">
        <v>104</v>
      </c>
      <c r="F89" s="158" t="s">
        <v>104</v>
      </c>
    </row>
    <row r="90" spans="1:6" s="304" customFormat="1" ht="14.5">
      <c r="A90" s="468" t="s">
        <v>72</v>
      </c>
      <c r="B90" s="160">
        <v>30946</v>
      </c>
      <c r="C90" s="151">
        <v>11468</v>
      </c>
      <c r="D90" s="161">
        <v>37.058101208556799</v>
      </c>
      <c r="E90" s="151">
        <v>19478</v>
      </c>
      <c r="F90" s="152">
        <v>62.941898791443201</v>
      </c>
    </row>
    <row r="91" spans="1:6" s="304" customFormat="1" ht="14.5">
      <c r="A91" s="467" t="s">
        <v>73</v>
      </c>
      <c r="B91" s="154">
        <v>16364</v>
      </c>
      <c r="C91" s="157">
        <v>8428</v>
      </c>
      <c r="D91" s="156">
        <v>51.503299926668298</v>
      </c>
      <c r="E91" s="157">
        <v>7936</v>
      </c>
      <c r="F91" s="158">
        <v>48.496700073331702</v>
      </c>
    </row>
    <row r="92" spans="1:6" s="304" customFormat="1" ht="14.5">
      <c r="A92" s="468" t="s">
        <v>74</v>
      </c>
      <c r="B92" s="160">
        <v>23865</v>
      </c>
      <c r="C92" s="151">
        <v>5955</v>
      </c>
      <c r="D92" s="161">
        <v>24.952859836580799</v>
      </c>
      <c r="E92" s="151">
        <v>17910</v>
      </c>
      <c r="F92" s="152">
        <v>75.047140163419201</v>
      </c>
    </row>
    <row r="93" spans="1:6" s="304" customFormat="1" ht="14.5">
      <c r="A93" s="469" t="s">
        <v>75</v>
      </c>
      <c r="B93" s="154">
        <v>16134</v>
      </c>
      <c r="C93" s="157">
        <v>5683</v>
      </c>
      <c r="D93" s="156">
        <v>35.223751084665899</v>
      </c>
      <c r="E93" s="157">
        <v>10451</v>
      </c>
      <c r="F93" s="158">
        <v>64.776248915334094</v>
      </c>
    </row>
    <row r="94" spans="1:6" s="304" customFormat="1" ht="14.5">
      <c r="A94" s="324" t="s">
        <v>76</v>
      </c>
      <c r="B94" s="164">
        <v>572958</v>
      </c>
      <c r="C94" s="167">
        <v>193551</v>
      </c>
      <c r="D94" s="166">
        <v>33.781010126396701</v>
      </c>
      <c r="E94" s="167">
        <v>379407</v>
      </c>
      <c r="F94" s="168">
        <v>66.218989873603306</v>
      </c>
    </row>
    <row r="95" spans="1:6" s="304" customFormat="1" ht="14.5">
      <c r="A95" s="324" t="s">
        <v>77</v>
      </c>
      <c r="B95" s="170">
        <v>131633</v>
      </c>
      <c r="C95" s="173">
        <v>44342</v>
      </c>
      <c r="D95" s="172">
        <v>33.686081757613998</v>
      </c>
      <c r="E95" s="173">
        <v>87291</v>
      </c>
      <c r="F95" s="174">
        <v>66.313918242385995</v>
      </c>
    </row>
    <row r="96" spans="1:6" s="304" customFormat="1" ht="14.5">
      <c r="A96" s="331" t="s">
        <v>78</v>
      </c>
      <c r="B96" s="176">
        <v>704591</v>
      </c>
      <c r="C96" s="470">
        <v>237893</v>
      </c>
      <c r="D96" s="178">
        <v>33.763275432130101</v>
      </c>
      <c r="E96" s="471">
        <v>466698</v>
      </c>
      <c r="F96" s="180">
        <v>66.236724567869899</v>
      </c>
    </row>
    <row r="97" spans="1:21" s="304" customFormat="1" ht="14.5">
      <c r="A97" s="996" t="s">
        <v>79</v>
      </c>
      <c r="B97" s="996"/>
      <c r="C97" s="996"/>
      <c r="D97" s="996"/>
      <c r="E97" s="996"/>
      <c r="F97" s="996"/>
    </row>
    <row r="98" spans="1:21" s="304" customFormat="1" ht="25.5" customHeight="1">
      <c r="A98" s="1007" t="s">
        <v>134</v>
      </c>
      <c r="B98" s="1007"/>
      <c r="C98" s="1007"/>
      <c r="D98" s="1007"/>
      <c r="E98" s="1007"/>
      <c r="F98" s="1007"/>
    </row>
    <row r="99" spans="1:21" s="304" customFormat="1" ht="15" customHeight="1">
      <c r="A99" s="960" t="s">
        <v>102</v>
      </c>
      <c r="B99" s="960"/>
      <c r="C99" s="960"/>
      <c r="D99" s="960"/>
      <c r="E99" s="960"/>
      <c r="F99" s="960"/>
    </row>
    <row r="100" spans="1:21" s="304" customFormat="1" ht="42" customHeight="1">
      <c r="A100" s="972" t="s">
        <v>84</v>
      </c>
      <c r="B100" s="972"/>
      <c r="C100" s="972"/>
      <c r="D100" s="972"/>
      <c r="E100" s="972"/>
      <c r="F100" s="972"/>
    </row>
    <row r="102" spans="1:21" ht="24" customHeight="1">
      <c r="A102" s="956">
        <v>2022</v>
      </c>
      <c r="B102" s="956"/>
      <c r="C102" s="956"/>
      <c r="D102" s="956"/>
      <c r="E102" s="956"/>
      <c r="F102" s="956"/>
      <c r="G102" s="460"/>
      <c r="H102" s="460"/>
      <c r="I102" s="460"/>
      <c r="J102" s="460"/>
      <c r="K102" s="460"/>
      <c r="L102" s="460"/>
      <c r="M102" s="460"/>
      <c r="N102" s="460"/>
      <c r="O102" s="460"/>
      <c r="P102" s="460"/>
      <c r="Q102" s="460"/>
      <c r="R102" s="460"/>
    </row>
    <row r="103" spans="1:21" ht="14.25" customHeight="1">
      <c r="A103" s="128"/>
      <c r="B103" s="106"/>
      <c r="C103" s="106"/>
      <c r="D103" s="106"/>
      <c r="E103" s="140"/>
      <c r="F103" s="106"/>
    </row>
    <row r="104" spans="1:21" ht="30.75" customHeight="1">
      <c r="A104" s="1003" t="s">
        <v>169</v>
      </c>
      <c r="B104" s="1003"/>
      <c r="C104" s="1003"/>
      <c r="D104" s="1003"/>
      <c r="E104" s="1003"/>
      <c r="F104" s="1003"/>
      <c r="G104" s="460"/>
      <c r="H104" s="460"/>
      <c r="I104" s="460"/>
      <c r="J104" s="460"/>
      <c r="K104" s="460"/>
      <c r="L104" s="460"/>
      <c r="M104" s="460"/>
      <c r="N104" s="460"/>
      <c r="O104" s="460"/>
      <c r="P104" s="460"/>
      <c r="Q104" s="460"/>
      <c r="R104" s="460"/>
    </row>
    <row r="105" spans="1:21" ht="14.25" customHeight="1">
      <c r="A105" s="1004" t="s">
        <v>57</v>
      </c>
      <c r="B105" s="991" t="s">
        <v>164</v>
      </c>
      <c r="C105" s="991"/>
      <c r="D105" s="991"/>
      <c r="E105" s="991"/>
      <c r="F105" s="991"/>
      <c r="G105" s="460"/>
      <c r="H105" s="460"/>
      <c r="I105" s="460"/>
      <c r="J105" s="460"/>
      <c r="K105" s="460"/>
      <c r="L105" s="460"/>
      <c r="M105" s="460"/>
      <c r="N105" s="460"/>
      <c r="O105" s="460"/>
      <c r="P105" s="460"/>
      <c r="Q105" s="460"/>
      <c r="R105" s="460"/>
      <c r="U105" s="472"/>
    </row>
    <row r="106" spans="1:21" ht="14.25" customHeight="1">
      <c r="A106" s="1004"/>
      <c r="B106" s="967" t="s">
        <v>58</v>
      </c>
      <c r="C106" s="968" t="s">
        <v>96</v>
      </c>
      <c r="D106" s="968"/>
      <c r="E106" s="968"/>
      <c r="F106" s="968"/>
      <c r="G106" s="460"/>
      <c r="H106" s="460"/>
      <c r="I106" s="460"/>
      <c r="J106" s="460"/>
      <c r="K106" s="460"/>
      <c r="L106" s="460"/>
      <c r="M106" s="460"/>
      <c r="N106" s="460"/>
      <c r="O106" s="460"/>
      <c r="P106" s="460"/>
      <c r="Q106" s="460"/>
      <c r="R106" s="460"/>
      <c r="U106" s="472"/>
    </row>
    <row r="107" spans="1:21" ht="14.25" customHeight="1">
      <c r="A107" s="1004"/>
      <c r="B107" s="967"/>
      <c r="C107" s="969" t="s">
        <v>165</v>
      </c>
      <c r="D107" s="969"/>
      <c r="E107" s="998" t="s">
        <v>166</v>
      </c>
      <c r="F107" s="998"/>
      <c r="G107" s="460"/>
      <c r="H107" s="460"/>
      <c r="I107" s="460"/>
      <c r="J107" s="460"/>
      <c r="K107" s="460"/>
      <c r="L107" s="460"/>
      <c r="M107" s="460"/>
      <c r="N107" s="460"/>
      <c r="O107" s="460"/>
      <c r="P107" s="460"/>
      <c r="Q107" s="460"/>
      <c r="R107" s="460"/>
      <c r="U107" s="472"/>
    </row>
    <row r="108" spans="1:21" ht="14.25" customHeight="1">
      <c r="A108" s="1004"/>
      <c r="B108" s="967"/>
      <c r="C108" s="967"/>
      <c r="D108" s="969"/>
      <c r="E108" s="998"/>
      <c r="F108" s="998"/>
      <c r="G108" s="460"/>
      <c r="H108" s="460"/>
      <c r="I108" s="460"/>
      <c r="J108" s="460"/>
      <c r="K108" s="460"/>
      <c r="L108" s="460"/>
      <c r="M108" s="460"/>
      <c r="N108" s="460"/>
      <c r="O108" s="460"/>
      <c r="P108" s="460"/>
      <c r="Q108" s="460"/>
      <c r="R108" s="460"/>
    </row>
    <row r="109" spans="1:21" ht="14.25" customHeight="1">
      <c r="A109" s="1004"/>
      <c r="B109" s="967"/>
      <c r="C109" s="967"/>
      <c r="D109" s="969"/>
      <c r="E109" s="998"/>
      <c r="F109" s="998"/>
      <c r="G109" s="460"/>
      <c r="H109" s="460"/>
      <c r="I109" s="460"/>
      <c r="J109" s="460"/>
      <c r="K109" s="460"/>
      <c r="L109" s="460"/>
      <c r="M109" s="460"/>
      <c r="N109" s="460"/>
      <c r="O109" s="460"/>
      <c r="P109" s="460"/>
      <c r="Q109" s="460"/>
      <c r="R109" s="460"/>
      <c r="S109" s="460"/>
    </row>
    <row r="110" spans="1:21" ht="14.25" customHeight="1">
      <c r="A110" s="1004"/>
      <c r="B110" s="999" t="s">
        <v>59</v>
      </c>
      <c r="C110" s="999"/>
      <c r="D110" s="309" t="s">
        <v>99</v>
      </c>
      <c r="E110" s="145" t="s">
        <v>59</v>
      </c>
      <c r="F110" s="464" t="s">
        <v>99</v>
      </c>
      <c r="G110" s="460"/>
      <c r="H110" s="460"/>
      <c r="I110" s="460"/>
      <c r="J110" s="460"/>
      <c r="K110" s="460"/>
      <c r="L110" s="460"/>
      <c r="M110" s="460"/>
      <c r="N110" s="460"/>
      <c r="O110" s="460"/>
      <c r="P110" s="460"/>
      <c r="Q110" s="460"/>
      <c r="R110" s="460"/>
      <c r="S110" s="460"/>
    </row>
    <row r="111" spans="1:21" ht="14.25" customHeight="1">
      <c r="A111" s="465" t="s">
        <v>60</v>
      </c>
      <c r="B111" s="148">
        <v>103129</v>
      </c>
      <c r="C111" s="466">
        <v>45498</v>
      </c>
      <c r="D111" s="150">
        <v>44.117561500644797</v>
      </c>
      <c r="E111" s="466">
        <v>57631</v>
      </c>
      <c r="F111" s="433">
        <v>55.882438499355203</v>
      </c>
      <c r="G111" s="460"/>
      <c r="H111" s="460"/>
      <c r="I111" s="460"/>
      <c r="J111" s="460"/>
      <c r="K111" s="460"/>
      <c r="L111" s="460"/>
      <c r="M111" s="460"/>
      <c r="N111" s="460"/>
      <c r="O111" s="460"/>
      <c r="P111" s="460"/>
      <c r="Q111" s="460"/>
      <c r="R111" s="460"/>
      <c r="S111" s="460"/>
    </row>
    <row r="112" spans="1:21" ht="14.25" customHeight="1">
      <c r="A112" s="467" t="s">
        <v>61</v>
      </c>
      <c r="B112" s="154">
        <v>105010</v>
      </c>
      <c r="C112" s="157">
        <v>31146</v>
      </c>
      <c r="D112" s="156">
        <v>29.660032377868799</v>
      </c>
      <c r="E112" s="157">
        <v>73864</v>
      </c>
      <c r="F112" s="158">
        <v>70.339967622131198</v>
      </c>
      <c r="G112" s="460"/>
      <c r="H112" s="460"/>
      <c r="I112" s="460"/>
      <c r="J112" s="460"/>
      <c r="K112" s="460"/>
      <c r="L112" s="460"/>
      <c r="M112" s="460"/>
      <c r="N112" s="460"/>
      <c r="O112" s="460"/>
      <c r="P112" s="460"/>
      <c r="Q112" s="460"/>
      <c r="R112" s="460"/>
      <c r="S112" s="460"/>
    </row>
    <row r="113" spans="1:19" ht="14.25" customHeight="1">
      <c r="A113" s="468" t="s">
        <v>62</v>
      </c>
      <c r="B113" s="160">
        <v>35692</v>
      </c>
      <c r="C113" s="151">
        <v>7077</v>
      </c>
      <c r="D113" s="161">
        <v>19.827972654936701</v>
      </c>
      <c r="E113" s="151">
        <v>28615</v>
      </c>
      <c r="F113" s="152">
        <v>80.172027345063299</v>
      </c>
      <c r="G113" s="460"/>
      <c r="H113" s="460"/>
      <c r="I113" s="460"/>
      <c r="J113" s="460"/>
      <c r="K113" s="460"/>
      <c r="L113" s="460"/>
      <c r="M113" s="460"/>
      <c r="N113" s="460"/>
      <c r="O113" s="460"/>
      <c r="P113" s="460"/>
      <c r="Q113" s="460"/>
      <c r="R113" s="460"/>
      <c r="S113" s="460"/>
    </row>
    <row r="114" spans="1:19" ht="14.25" customHeight="1">
      <c r="A114" s="467" t="s">
        <v>63</v>
      </c>
      <c r="B114" s="154">
        <v>19398</v>
      </c>
      <c r="C114" s="157">
        <v>9831</v>
      </c>
      <c r="D114" s="156">
        <v>50.680482523971499</v>
      </c>
      <c r="E114" s="157">
        <v>9567</v>
      </c>
      <c r="F114" s="158">
        <v>49.319517476028501</v>
      </c>
      <c r="G114" s="460"/>
      <c r="H114" s="460"/>
      <c r="I114" s="460"/>
      <c r="J114" s="460"/>
      <c r="K114" s="460"/>
      <c r="L114" s="460"/>
      <c r="M114" s="460"/>
      <c r="N114" s="460"/>
      <c r="O114" s="460"/>
      <c r="P114" s="460"/>
      <c r="Q114" s="460"/>
      <c r="R114" s="460"/>
      <c r="S114" s="460"/>
    </row>
    <row r="115" spans="1:19" ht="14.25" customHeight="1">
      <c r="A115" s="468" t="s">
        <v>64</v>
      </c>
      <c r="B115" s="160">
        <v>5853</v>
      </c>
      <c r="C115" s="151">
        <v>1888</v>
      </c>
      <c r="D115" s="161">
        <v>32.256962241585498</v>
      </c>
      <c r="E115" s="151">
        <v>3965</v>
      </c>
      <c r="F115" s="152">
        <v>67.743037758414502</v>
      </c>
      <c r="G115" s="460"/>
      <c r="H115" s="460"/>
      <c r="I115" s="460"/>
      <c r="J115" s="460"/>
      <c r="K115" s="460"/>
      <c r="L115" s="460"/>
      <c r="M115" s="460"/>
      <c r="N115" s="460"/>
      <c r="O115" s="460"/>
      <c r="P115" s="460"/>
      <c r="Q115" s="460"/>
      <c r="R115" s="460"/>
      <c r="S115" s="460"/>
    </row>
    <row r="116" spans="1:19" ht="14.25" customHeight="1">
      <c r="A116" s="467" t="s">
        <v>65</v>
      </c>
      <c r="B116" s="154">
        <v>18456</v>
      </c>
      <c r="C116" s="157" t="s">
        <v>104</v>
      </c>
      <c r="D116" s="156" t="s">
        <v>104</v>
      </c>
      <c r="E116" s="157" t="s">
        <v>104</v>
      </c>
      <c r="F116" s="158" t="s">
        <v>104</v>
      </c>
      <c r="G116" s="460"/>
      <c r="H116" s="460"/>
      <c r="I116" s="460"/>
      <c r="J116" s="460"/>
      <c r="K116" s="460"/>
      <c r="L116" s="460"/>
      <c r="M116" s="460"/>
      <c r="N116" s="460"/>
      <c r="O116" s="460"/>
      <c r="P116" s="460"/>
      <c r="Q116" s="460"/>
      <c r="R116" s="460"/>
      <c r="S116" s="460"/>
    </row>
    <row r="117" spans="1:19" ht="14.25" customHeight="1">
      <c r="A117" s="468" t="s">
        <v>66</v>
      </c>
      <c r="B117" s="160">
        <v>55939</v>
      </c>
      <c r="C117" s="151">
        <v>24455</v>
      </c>
      <c r="D117" s="161">
        <v>43.717263447684097</v>
      </c>
      <c r="E117" s="151">
        <v>31484</v>
      </c>
      <c r="F117" s="152">
        <v>56.282736552315903</v>
      </c>
      <c r="G117" s="460"/>
      <c r="H117" s="460"/>
      <c r="I117" s="460"/>
      <c r="J117" s="460"/>
      <c r="K117" s="460"/>
      <c r="L117" s="460"/>
      <c r="M117" s="460"/>
      <c r="N117" s="460"/>
      <c r="O117" s="460"/>
      <c r="P117" s="460"/>
      <c r="Q117" s="460"/>
      <c r="R117" s="460"/>
      <c r="S117" s="460"/>
    </row>
    <row r="118" spans="1:19" ht="14.25" customHeight="1">
      <c r="A118" s="467" t="s">
        <v>67</v>
      </c>
      <c r="B118" s="154">
        <v>11599</v>
      </c>
      <c r="C118" s="157" t="s">
        <v>104</v>
      </c>
      <c r="D118" s="156" t="s">
        <v>104</v>
      </c>
      <c r="E118" s="157" t="s">
        <v>104</v>
      </c>
      <c r="F118" s="158" t="s">
        <v>104</v>
      </c>
      <c r="G118" s="460"/>
      <c r="H118" s="460"/>
      <c r="I118" s="460"/>
      <c r="J118" s="460"/>
      <c r="K118" s="460"/>
      <c r="L118" s="460"/>
      <c r="M118" s="460"/>
      <c r="N118" s="460"/>
      <c r="O118" s="460"/>
      <c r="P118" s="460"/>
      <c r="Q118" s="460"/>
      <c r="R118" s="460"/>
      <c r="S118" s="460"/>
    </row>
    <row r="119" spans="1:19" ht="14.25" customHeight="1">
      <c r="A119" s="468" t="s">
        <v>68</v>
      </c>
      <c r="B119" s="160">
        <v>64329</v>
      </c>
      <c r="C119" s="151">
        <v>20186</v>
      </c>
      <c r="D119" s="161">
        <v>31.379315705202899</v>
      </c>
      <c r="E119" s="151">
        <v>44143</v>
      </c>
      <c r="F119" s="152">
        <v>68.620684294797101</v>
      </c>
      <c r="G119" s="460"/>
      <c r="H119" s="460"/>
      <c r="I119" s="460"/>
      <c r="J119" s="460"/>
      <c r="K119" s="460"/>
      <c r="L119" s="460"/>
      <c r="M119" s="460"/>
      <c r="N119" s="460"/>
      <c r="O119" s="460"/>
      <c r="P119" s="460"/>
      <c r="Q119" s="460"/>
      <c r="R119" s="460"/>
      <c r="S119" s="460"/>
    </row>
    <row r="120" spans="1:19" ht="14.25" customHeight="1">
      <c r="A120" s="467" t="s">
        <v>69</v>
      </c>
      <c r="B120" s="154">
        <v>135114</v>
      </c>
      <c r="C120" s="157">
        <v>36051</v>
      </c>
      <c r="D120" s="156">
        <v>26.681913051201199</v>
      </c>
      <c r="E120" s="157">
        <v>99063</v>
      </c>
      <c r="F120" s="158">
        <v>73.318086948798793</v>
      </c>
      <c r="G120" s="460"/>
      <c r="H120" s="460"/>
      <c r="I120" s="460"/>
      <c r="J120" s="460"/>
      <c r="K120" s="460"/>
      <c r="L120" s="460"/>
      <c r="M120" s="460"/>
      <c r="N120" s="460"/>
      <c r="O120" s="460"/>
      <c r="P120" s="460"/>
      <c r="Q120" s="460"/>
      <c r="R120" s="460"/>
      <c r="S120" s="460"/>
    </row>
    <row r="121" spans="1:19" ht="14.25" customHeight="1">
      <c r="A121" s="468" t="s">
        <v>70</v>
      </c>
      <c r="B121" s="160">
        <v>35121</v>
      </c>
      <c r="C121" s="151">
        <v>17934</v>
      </c>
      <c r="D121" s="161">
        <v>51.063466302212397</v>
      </c>
      <c r="E121" s="151">
        <v>17187</v>
      </c>
      <c r="F121" s="152">
        <v>48.936533697787603</v>
      </c>
      <c r="G121" s="460"/>
      <c r="H121" s="460"/>
      <c r="I121" s="460"/>
      <c r="J121" s="460"/>
      <c r="K121" s="460"/>
      <c r="L121" s="460"/>
      <c r="M121" s="460"/>
      <c r="N121" s="460"/>
      <c r="O121" s="460"/>
      <c r="P121" s="460"/>
      <c r="Q121" s="460"/>
      <c r="R121" s="460"/>
      <c r="S121" s="460"/>
    </row>
    <row r="122" spans="1:19" ht="14.25" customHeight="1">
      <c r="A122" s="467" t="s">
        <v>71</v>
      </c>
      <c r="B122" s="154">
        <v>7075</v>
      </c>
      <c r="C122" s="157" t="s">
        <v>104</v>
      </c>
      <c r="D122" s="156" t="s">
        <v>104</v>
      </c>
      <c r="E122" s="157" t="s">
        <v>104</v>
      </c>
      <c r="F122" s="158" t="s">
        <v>104</v>
      </c>
      <c r="G122" s="460"/>
      <c r="H122" s="460"/>
      <c r="I122" s="460"/>
      <c r="J122" s="460"/>
      <c r="K122" s="460"/>
      <c r="L122" s="460"/>
      <c r="M122" s="460"/>
      <c r="N122" s="460"/>
      <c r="O122" s="460"/>
      <c r="P122" s="460"/>
      <c r="Q122" s="460"/>
      <c r="R122" s="460"/>
      <c r="S122" s="460"/>
    </row>
    <row r="123" spans="1:19" ht="14.25" customHeight="1">
      <c r="A123" s="468" t="s">
        <v>72</v>
      </c>
      <c r="B123" s="160">
        <v>30886</v>
      </c>
      <c r="C123" s="151">
        <v>11264</v>
      </c>
      <c r="D123" s="161">
        <v>36.469597876060398</v>
      </c>
      <c r="E123" s="151">
        <v>19622</v>
      </c>
      <c r="F123" s="152">
        <v>63.530402123939702</v>
      </c>
      <c r="G123" s="460"/>
      <c r="H123" s="460"/>
      <c r="I123" s="460"/>
      <c r="J123" s="460"/>
      <c r="K123" s="460"/>
      <c r="L123" s="460"/>
      <c r="M123" s="460"/>
      <c r="N123" s="460"/>
      <c r="O123" s="460"/>
      <c r="P123" s="460"/>
      <c r="Q123" s="460"/>
      <c r="R123" s="460"/>
      <c r="S123" s="460"/>
    </row>
    <row r="124" spans="1:19" ht="14.25" customHeight="1">
      <c r="A124" s="467" t="s">
        <v>73</v>
      </c>
      <c r="B124" s="154">
        <v>16279</v>
      </c>
      <c r="C124" s="157">
        <v>8334</v>
      </c>
      <c r="D124" s="156">
        <v>51.194790834817901</v>
      </c>
      <c r="E124" s="157">
        <v>7945</v>
      </c>
      <c r="F124" s="158">
        <v>48.805209165182099</v>
      </c>
      <c r="G124" s="460"/>
      <c r="H124" s="460"/>
      <c r="I124" s="460"/>
      <c r="J124" s="460"/>
      <c r="K124" s="460"/>
      <c r="L124" s="460"/>
      <c r="M124" s="460"/>
      <c r="N124" s="460"/>
      <c r="O124" s="460"/>
      <c r="P124" s="460"/>
      <c r="Q124" s="460"/>
      <c r="R124" s="460"/>
      <c r="S124" s="460"/>
    </row>
    <row r="125" spans="1:19" ht="14.25" customHeight="1">
      <c r="A125" s="468" t="s">
        <v>74</v>
      </c>
      <c r="B125" s="160">
        <v>23230</v>
      </c>
      <c r="C125" s="151">
        <v>5812</v>
      </c>
      <c r="D125" s="161">
        <v>25.019371502367601</v>
      </c>
      <c r="E125" s="151">
        <v>17418</v>
      </c>
      <c r="F125" s="152">
        <v>74.980628497632395</v>
      </c>
      <c r="G125" s="460"/>
      <c r="H125" s="460"/>
      <c r="I125" s="460"/>
      <c r="J125" s="460"/>
      <c r="K125" s="460"/>
      <c r="L125" s="460"/>
      <c r="M125" s="460"/>
      <c r="N125" s="460"/>
      <c r="O125" s="460"/>
      <c r="P125" s="460"/>
      <c r="Q125" s="460"/>
      <c r="R125" s="460"/>
      <c r="S125" s="460"/>
    </row>
    <row r="126" spans="1:19" ht="14.25" customHeight="1">
      <c r="A126" s="469" t="s">
        <v>75</v>
      </c>
      <c r="B126" s="154">
        <v>16001</v>
      </c>
      <c r="C126" s="157" t="s">
        <v>104</v>
      </c>
      <c r="D126" s="156" t="s">
        <v>104</v>
      </c>
      <c r="E126" s="157" t="s">
        <v>104</v>
      </c>
      <c r="F126" s="158" t="s">
        <v>104</v>
      </c>
      <c r="G126" s="460"/>
      <c r="H126" s="460"/>
      <c r="I126" s="460"/>
      <c r="J126" s="460"/>
      <c r="K126" s="460"/>
      <c r="L126" s="460"/>
      <c r="M126" s="460"/>
      <c r="N126" s="460"/>
      <c r="O126" s="460"/>
      <c r="P126" s="460"/>
      <c r="Q126" s="460"/>
      <c r="R126" s="460"/>
      <c r="S126" s="460"/>
    </row>
    <row r="127" spans="1:19" ht="14.25" customHeight="1">
      <c r="A127" s="324" t="s">
        <v>76</v>
      </c>
      <c r="B127" s="164">
        <v>553256</v>
      </c>
      <c r="C127" s="167">
        <v>185415</v>
      </c>
      <c r="D127" s="166">
        <v>33.513418742860402</v>
      </c>
      <c r="E127" s="167">
        <v>367841</v>
      </c>
      <c r="F127" s="168">
        <v>66.486581257139605</v>
      </c>
      <c r="G127" s="460"/>
      <c r="H127" s="460"/>
      <c r="I127" s="460"/>
      <c r="J127" s="460"/>
      <c r="K127" s="460"/>
      <c r="L127" s="460"/>
      <c r="M127" s="460"/>
      <c r="N127" s="460"/>
      <c r="O127" s="460"/>
      <c r="P127" s="460"/>
      <c r="Q127" s="460"/>
      <c r="R127" s="460"/>
      <c r="S127" s="460"/>
    </row>
    <row r="128" spans="1:19" ht="14.25" customHeight="1">
      <c r="A128" s="324" t="s">
        <v>77</v>
      </c>
      <c r="B128" s="170">
        <v>129855</v>
      </c>
      <c r="C128" s="173">
        <v>43485</v>
      </c>
      <c r="D128" s="172">
        <v>33.487351276423702</v>
      </c>
      <c r="E128" s="173">
        <v>86370</v>
      </c>
      <c r="F128" s="174">
        <v>66.512648723576305</v>
      </c>
      <c r="G128" s="460"/>
      <c r="H128" s="460"/>
      <c r="I128" s="460"/>
      <c r="J128" s="460"/>
      <c r="K128" s="460"/>
      <c r="L128" s="460"/>
      <c r="M128" s="460"/>
      <c r="N128" s="460"/>
      <c r="O128" s="460"/>
      <c r="P128" s="460"/>
      <c r="Q128" s="460"/>
      <c r="R128" s="460"/>
      <c r="S128" s="460"/>
    </row>
    <row r="129" spans="1:19" ht="14.25" customHeight="1">
      <c r="A129" s="331" t="s">
        <v>78</v>
      </c>
      <c r="B129" s="176">
        <v>683111</v>
      </c>
      <c r="C129" s="470">
        <v>228900</v>
      </c>
      <c r="D129" s="178">
        <v>33.508463485436501</v>
      </c>
      <c r="E129" s="471">
        <v>454211</v>
      </c>
      <c r="F129" s="180">
        <v>66.491536514563506</v>
      </c>
      <c r="G129" s="460"/>
      <c r="H129" s="460"/>
      <c r="I129" s="460"/>
      <c r="J129" s="460"/>
      <c r="K129" s="460"/>
      <c r="L129" s="460"/>
      <c r="M129" s="460"/>
      <c r="N129" s="460"/>
      <c r="O129" s="460"/>
      <c r="P129" s="460"/>
      <c r="Q129" s="460"/>
      <c r="R129" s="460"/>
      <c r="S129" s="460"/>
    </row>
    <row r="130" spans="1:19" ht="14.25" customHeight="1">
      <c r="A130" s="996" t="s">
        <v>79</v>
      </c>
      <c r="B130" s="996"/>
      <c r="C130" s="996"/>
      <c r="D130" s="996"/>
      <c r="E130" s="996"/>
      <c r="F130" s="996"/>
      <c r="H130" s="460"/>
      <c r="I130" s="460"/>
      <c r="J130" s="460"/>
      <c r="K130" s="460"/>
      <c r="L130" s="460"/>
      <c r="M130" s="460"/>
      <c r="N130" s="460"/>
      <c r="O130" s="460"/>
      <c r="P130" s="460"/>
      <c r="Q130" s="460"/>
      <c r="R130" s="460"/>
      <c r="S130" s="460"/>
    </row>
    <row r="131" spans="1:19" ht="23.25" customHeight="1">
      <c r="A131" s="995" t="s">
        <v>134</v>
      </c>
      <c r="B131" s="995"/>
      <c r="C131" s="995"/>
      <c r="D131" s="995"/>
      <c r="E131" s="995"/>
      <c r="F131" s="995"/>
      <c r="G131" s="127"/>
      <c r="H131" s="127"/>
      <c r="I131" s="127"/>
      <c r="J131" s="127"/>
      <c r="K131" s="127"/>
      <c r="L131" s="127"/>
      <c r="M131" s="460"/>
      <c r="N131" s="460"/>
      <c r="O131" s="460"/>
      <c r="P131" s="460"/>
      <c r="Q131" s="460"/>
      <c r="R131" s="460"/>
      <c r="S131" s="460"/>
    </row>
    <row r="132" spans="1:19" ht="14.25" customHeight="1">
      <c r="A132" s="972" t="s">
        <v>102</v>
      </c>
      <c r="B132" s="972"/>
      <c r="C132" s="972"/>
      <c r="D132" s="972"/>
      <c r="E132" s="972"/>
      <c r="F132" s="972"/>
      <c r="G132" s="127"/>
      <c r="H132" s="127"/>
      <c r="I132" s="127"/>
      <c r="J132" s="127"/>
      <c r="K132" s="127"/>
      <c r="L132" s="127"/>
      <c r="M132" s="460"/>
      <c r="N132" s="460"/>
      <c r="O132" s="460"/>
      <c r="P132" s="460"/>
      <c r="Q132" s="460"/>
      <c r="R132" s="460"/>
      <c r="S132" s="460"/>
    </row>
    <row r="133" spans="1:19" ht="37.5" customHeight="1">
      <c r="A133" s="972" t="s">
        <v>86</v>
      </c>
      <c r="B133" s="972"/>
      <c r="C133" s="972"/>
      <c r="D133" s="972"/>
      <c r="E133" s="972"/>
      <c r="F133" s="972"/>
    </row>
    <row r="135" spans="1:19" ht="24" customHeight="1">
      <c r="A135" s="956">
        <v>2021</v>
      </c>
      <c r="B135" s="956"/>
      <c r="C135" s="956"/>
      <c r="D135" s="956"/>
      <c r="E135" s="956"/>
      <c r="F135" s="956"/>
      <c r="G135" s="460"/>
      <c r="H135" s="460"/>
      <c r="I135" s="460"/>
      <c r="J135" s="460"/>
      <c r="K135" s="460"/>
      <c r="L135" s="460"/>
      <c r="M135" s="460"/>
      <c r="N135" s="460"/>
      <c r="O135" s="460"/>
      <c r="P135" s="460"/>
      <c r="Q135" s="460"/>
      <c r="R135" s="460"/>
    </row>
    <row r="136" spans="1:19" ht="14.25" customHeight="1">
      <c r="A136" s="128"/>
      <c r="B136" s="106"/>
      <c r="C136" s="106"/>
      <c r="D136" s="106"/>
      <c r="E136" s="140"/>
      <c r="F136" s="106"/>
    </row>
    <row r="137" spans="1:19" ht="30.75" customHeight="1">
      <c r="A137" s="1003" t="s">
        <v>170</v>
      </c>
      <c r="B137" s="1003"/>
      <c r="C137" s="1003"/>
      <c r="D137" s="1003"/>
      <c r="E137" s="1003"/>
      <c r="F137" s="1003"/>
      <c r="G137" s="460"/>
      <c r="H137" s="460"/>
      <c r="I137" s="460"/>
      <c r="J137" s="460"/>
      <c r="K137" s="460"/>
      <c r="L137" s="460"/>
      <c r="M137" s="460"/>
      <c r="N137" s="460"/>
      <c r="O137" s="460"/>
      <c r="P137" s="460"/>
      <c r="Q137" s="460"/>
      <c r="R137" s="460"/>
    </row>
    <row r="138" spans="1:19" ht="14.25" customHeight="1">
      <c r="A138" s="1004" t="s">
        <v>57</v>
      </c>
      <c r="B138" s="991" t="s">
        <v>164</v>
      </c>
      <c r="C138" s="991"/>
      <c r="D138" s="991"/>
      <c r="E138" s="991"/>
      <c r="F138" s="991"/>
      <c r="G138" s="460"/>
      <c r="H138" s="460"/>
      <c r="I138" s="460"/>
      <c r="J138" s="460"/>
      <c r="K138" s="460"/>
      <c r="L138" s="460"/>
      <c r="M138" s="460"/>
      <c r="N138" s="460"/>
      <c r="O138" s="460"/>
      <c r="P138" s="460"/>
      <c r="Q138" s="460"/>
      <c r="R138" s="460"/>
    </row>
    <row r="139" spans="1:19" ht="14.25" customHeight="1">
      <c r="A139" s="1004"/>
      <c r="B139" s="967" t="s">
        <v>58</v>
      </c>
      <c r="C139" s="968" t="s">
        <v>96</v>
      </c>
      <c r="D139" s="968"/>
      <c r="E139" s="968"/>
      <c r="F139" s="968"/>
      <c r="G139" s="460"/>
      <c r="H139" s="460"/>
      <c r="I139" s="460"/>
      <c r="J139" s="460"/>
      <c r="K139" s="460"/>
      <c r="L139" s="460"/>
      <c r="M139" s="460"/>
      <c r="N139" s="460"/>
      <c r="O139" s="460"/>
      <c r="P139" s="460"/>
      <c r="Q139" s="460"/>
      <c r="R139" s="460"/>
    </row>
    <row r="140" spans="1:19" ht="14.25" customHeight="1">
      <c r="A140" s="1004"/>
      <c r="B140" s="967"/>
      <c r="C140" s="969" t="s">
        <v>165</v>
      </c>
      <c r="D140" s="969"/>
      <c r="E140" s="998" t="s">
        <v>166</v>
      </c>
      <c r="F140" s="998"/>
      <c r="G140" s="460"/>
      <c r="H140" s="460"/>
      <c r="I140" s="460"/>
      <c r="J140" s="460"/>
      <c r="K140" s="460"/>
      <c r="L140" s="460"/>
      <c r="M140" s="460"/>
      <c r="N140" s="460"/>
      <c r="O140" s="460"/>
      <c r="P140" s="460"/>
      <c r="Q140" s="460"/>
      <c r="R140" s="460"/>
    </row>
    <row r="141" spans="1:19" ht="14.25" customHeight="1">
      <c r="A141" s="1004"/>
      <c r="B141" s="967"/>
      <c r="C141" s="967"/>
      <c r="D141" s="969"/>
      <c r="E141" s="998"/>
      <c r="F141" s="998"/>
      <c r="G141" s="460"/>
      <c r="H141" s="460"/>
      <c r="I141" s="460"/>
      <c r="J141" s="460"/>
      <c r="K141" s="460"/>
      <c r="L141" s="460"/>
      <c r="M141" s="460"/>
      <c r="N141" s="460"/>
      <c r="O141" s="460"/>
      <c r="P141" s="460"/>
      <c r="Q141" s="460"/>
      <c r="R141" s="460"/>
    </row>
    <row r="142" spans="1:19" ht="14.25" customHeight="1">
      <c r="A142" s="1004"/>
      <c r="B142" s="967"/>
      <c r="C142" s="967"/>
      <c r="D142" s="969"/>
      <c r="E142" s="998"/>
      <c r="F142" s="998"/>
      <c r="G142" s="460"/>
      <c r="H142" s="460"/>
      <c r="I142" s="460"/>
      <c r="J142" s="460"/>
      <c r="K142" s="460"/>
      <c r="L142" s="460"/>
      <c r="M142" s="460"/>
      <c r="N142" s="460"/>
      <c r="O142" s="460"/>
      <c r="P142" s="460"/>
      <c r="Q142" s="460"/>
      <c r="R142" s="460"/>
    </row>
    <row r="143" spans="1:19" ht="14.25" customHeight="1">
      <c r="A143" s="1004"/>
      <c r="B143" s="999" t="s">
        <v>59</v>
      </c>
      <c r="C143" s="999"/>
      <c r="D143" s="309" t="s">
        <v>99</v>
      </c>
      <c r="E143" s="145" t="s">
        <v>59</v>
      </c>
      <c r="F143" s="464" t="s">
        <v>99</v>
      </c>
      <c r="G143" s="460"/>
      <c r="H143" s="460"/>
      <c r="I143" s="460"/>
      <c r="J143" s="460"/>
      <c r="K143" s="460"/>
      <c r="L143" s="460"/>
      <c r="M143" s="460"/>
      <c r="N143" s="460"/>
      <c r="O143" s="460"/>
      <c r="P143" s="460"/>
      <c r="Q143" s="460"/>
      <c r="R143" s="460"/>
    </row>
    <row r="144" spans="1:19" ht="14.25" customHeight="1">
      <c r="A144" s="465" t="s">
        <v>60</v>
      </c>
      <c r="B144" s="148">
        <v>99803</v>
      </c>
      <c r="C144" s="466">
        <v>43866</v>
      </c>
      <c r="D144" s="150">
        <f>C144/B144*100</f>
        <v>43.952586595593317</v>
      </c>
      <c r="E144" s="466">
        <v>55937</v>
      </c>
      <c r="F144" s="433">
        <f>E144/B144*100</f>
        <v>56.047413404406676</v>
      </c>
      <c r="G144" s="460"/>
      <c r="H144" s="460"/>
      <c r="I144" s="460"/>
      <c r="J144" s="460"/>
      <c r="K144" s="460"/>
      <c r="L144" s="460"/>
      <c r="M144" s="460"/>
      <c r="N144" s="460"/>
      <c r="O144" s="460"/>
      <c r="P144" s="460"/>
      <c r="Q144" s="460"/>
      <c r="R144" s="460"/>
    </row>
    <row r="145" spans="1:18" ht="14.25" customHeight="1">
      <c r="A145" s="467" t="s">
        <v>61</v>
      </c>
      <c r="B145" s="154">
        <v>100886</v>
      </c>
      <c r="C145" s="157">
        <v>29618</v>
      </c>
      <c r="D145" s="156">
        <f>C145/B145*100</f>
        <v>29.357889102551393</v>
      </c>
      <c r="E145" s="157">
        <v>71268</v>
      </c>
      <c r="F145" s="158">
        <f>E145/B145*100</f>
        <v>70.642110897448603</v>
      </c>
      <c r="G145" s="460"/>
      <c r="H145" s="460"/>
      <c r="I145" s="460"/>
      <c r="J145" s="460"/>
      <c r="K145" s="460"/>
      <c r="L145" s="460"/>
      <c r="M145" s="460"/>
      <c r="N145" s="460"/>
      <c r="O145" s="460"/>
      <c r="P145" s="460"/>
      <c r="Q145" s="460"/>
      <c r="R145" s="460"/>
    </row>
    <row r="146" spans="1:18" ht="14.25" customHeight="1">
      <c r="A146" s="468" t="s">
        <v>62</v>
      </c>
      <c r="B146" s="160">
        <v>35076</v>
      </c>
      <c r="C146" s="151">
        <v>6945</v>
      </c>
      <c r="D146" s="161">
        <f>C146/B146*100</f>
        <v>19.799863154293533</v>
      </c>
      <c r="E146" s="151">
        <v>28131</v>
      </c>
      <c r="F146" s="152">
        <f>E146/B146*100</f>
        <v>80.200136845706467</v>
      </c>
      <c r="G146" s="460"/>
      <c r="H146" s="460"/>
      <c r="I146" s="460"/>
      <c r="J146" s="460"/>
      <c r="K146" s="460"/>
      <c r="L146" s="460"/>
      <c r="M146" s="460"/>
      <c r="N146" s="460"/>
      <c r="O146" s="460"/>
      <c r="P146" s="460"/>
      <c r="Q146" s="460"/>
      <c r="R146" s="460"/>
    </row>
    <row r="147" spans="1:18" ht="14.25" customHeight="1">
      <c r="A147" s="467" t="s">
        <v>63</v>
      </c>
      <c r="B147" s="154">
        <v>19178</v>
      </c>
      <c r="C147" s="157">
        <v>9638</v>
      </c>
      <c r="D147" s="156">
        <f>C147/B147*100</f>
        <v>50.255501095004696</v>
      </c>
      <c r="E147" s="157">
        <v>9540</v>
      </c>
      <c r="F147" s="158">
        <f>E147/B147*100</f>
        <v>49.744498904995304</v>
      </c>
      <c r="G147" s="460"/>
      <c r="H147" s="460"/>
      <c r="I147" s="460"/>
      <c r="J147" s="460"/>
      <c r="K147" s="460"/>
      <c r="L147" s="460"/>
      <c r="M147" s="460"/>
      <c r="N147" s="460"/>
      <c r="O147" s="460"/>
      <c r="P147" s="460"/>
      <c r="Q147" s="460"/>
      <c r="R147" s="460"/>
    </row>
    <row r="148" spans="1:18" ht="14.25" customHeight="1">
      <c r="A148" s="468" t="s">
        <v>64</v>
      </c>
      <c r="B148" s="160">
        <v>5843</v>
      </c>
      <c r="C148" s="151" t="s">
        <v>104</v>
      </c>
      <c r="D148" s="161" t="s">
        <v>104</v>
      </c>
      <c r="E148" s="151" t="s">
        <v>104</v>
      </c>
      <c r="F148" s="152" t="s">
        <v>104</v>
      </c>
      <c r="G148" s="460"/>
      <c r="H148" s="460"/>
      <c r="I148" s="460"/>
      <c r="J148" s="460"/>
      <c r="K148" s="460"/>
      <c r="L148" s="460"/>
      <c r="M148" s="460"/>
      <c r="N148" s="460"/>
      <c r="O148" s="460"/>
      <c r="P148" s="460"/>
      <c r="Q148" s="460"/>
      <c r="R148" s="460"/>
    </row>
    <row r="149" spans="1:18" ht="14.25" customHeight="1">
      <c r="A149" s="467" t="s">
        <v>65</v>
      </c>
      <c r="B149" s="154">
        <v>17982</v>
      </c>
      <c r="C149" s="157" t="s">
        <v>104</v>
      </c>
      <c r="D149" s="156" t="s">
        <v>104</v>
      </c>
      <c r="E149" s="157" t="s">
        <v>104</v>
      </c>
      <c r="F149" s="158" t="s">
        <v>104</v>
      </c>
      <c r="G149" s="460"/>
      <c r="H149" s="460"/>
      <c r="I149" s="460"/>
      <c r="J149" s="460"/>
      <c r="K149" s="460"/>
      <c r="L149" s="460"/>
      <c r="M149" s="460"/>
      <c r="N149" s="460"/>
      <c r="O149" s="460"/>
      <c r="P149" s="460"/>
      <c r="Q149" s="460"/>
      <c r="R149" s="460"/>
    </row>
    <row r="150" spans="1:18" ht="14.25" customHeight="1">
      <c r="A150" s="468" t="s">
        <v>66</v>
      </c>
      <c r="B150" s="160">
        <v>53738</v>
      </c>
      <c r="C150" s="151">
        <v>23298</v>
      </c>
      <c r="D150" s="161">
        <f>C150/B150*100</f>
        <v>43.354795489225502</v>
      </c>
      <c r="E150" s="151">
        <v>30440</v>
      </c>
      <c r="F150" s="152">
        <f>E150/B150*100</f>
        <v>56.645204510774491</v>
      </c>
      <c r="G150" s="460"/>
      <c r="H150" s="460"/>
      <c r="I150" s="460"/>
      <c r="J150" s="460"/>
      <c r="K150" s="460"/>
      <c r="L150" s="460"/>
      <c r="M150" s="460"/>
      <c r="N150" s="460"/>
      <c r="O150" s="460"/>
      <c r="P150" s="460"/>
      <c r="Q150" s="460"/>
      <c r="R150" s="460"/>
    </row>
    <row r="151" spans="1:18" ht="14.25" customHeight="1">
      <c r="A151" s="467" t="s">
        <v>67</v>
      </c>
      <c r="B151" s="154">
        <v>11288</v>
      </c>
      <c r="C151" s="157" t="s">
        <v>104</v>
      </c>
      <c r="D151" s="156" t="s">
        <v>104</v>
      </c>
      <c r="E151" s="157" t="s">
        <v>104</v>
      </c>
      <c r="F151" s="158" t="s">
        <v>104</v>
      </c>
      <c r="G151" s="460"/>
      <c r="H151" s="460"/>
      <c r="I151" s="460"/>
      <c r="J151" s="460"/>
      <c r="K151" s="460"/>
      <c r="L151" s="460"/>
      <c r="M151" s="460"/>
      <c r="N151" s="460"/>
      <c r="O151" s="460"/>
      <c r="P151" s="460"/>
      <c r="Q151" s="460"/>
      <c r="R151" s="460"/>
    </row>
    <row r="152" spans="1:18" ht="14.25" customHeight="1">
      <c r="A152" s="468" t="s">
        <v>68</v>
      </c>
      <c r="B152" s="160">
        <v>61661</v>
      </c>
      <c r="C152" s="151">
        <v>19161</v>
      </c>
      <c r="D152" s="161">
        <f t="shared" ref="D152:D158" si="0">C152/B152*100</f>
        <v>31.074747409221388</v>
      </c>
      <c r="E152" s="151">
        <v>42500</v>
      </c>
      <c r="F152" s="152">
        <f t="shared" ref="F152:F158" si="1">E152/B152*100</f>
        <v>68.925252590778612</v>
      </c>
      <c r="G152" s="460"/>
      <c r="H152" s="460"/>
      <c r="I152" s="460"/>
      <c r="J152" s="460"/>
      <c r="K152" s="460"/>
      <c r="L152" s="460"/>
      <c r="M152" s="460"/>
      <c r="N152" s="460"/>
      <c r="O152" s="460"/>
      <c r="P152" s="460"/>
      <c r="Q152" s="460"/>
      <c r="R152" s="460"/>
    </row>
    <row r="153" spans="1:18" ht="14.25" customHeight="1">
      <c r="A153" s="467" t="s">
        <v>69</v>
      </c>
      <c r="B153" s="154">
        <v>130477</v>
      </c>
      <c r="C153" s="157">
        <v>35077</v>
      </c>
      <c r="D153" s="156">
        <f t="shared" si="0"/>
        <v>26.883665320324656</v>
      </c>
      <c r="E153" s="157">
        <v>95400</v>
      </c>
      <c r="F153" s="158">
        <f t="shared" si="1"/>
        <v>73.116334679675347</v>
      </c>
      <c r="G153" s="460"/>
      <c r="H153" s="460"/>
      <c r="I153" s="460"/>
      <c r="J153" s="460"/>
      <c r="K153" s="460"/>
      <c r="L153" s="460"/>
      <c r="M153" s="460"/>
      <c r="N153" s="460"/>
      <c r="O153" s="460"/>
      <c r="P153" s="460"/>
      <c r="Q153" s="460"/>
      <c r="R153" s="460"/>
    </row>
    <row r="154" spans="1:18" ht="14.25" customHeight="1">
      <c r="A154" s="468" t="s">
        <v>70</v>
      </c>
      <c r="B154" s="160">
        <v>33813</v>
      </c>
      <c r="C154" s="151">
        <v>16674</v>
      </c>
      <c r="D154" s="161">
        <f t="shared" si="0"/>
        <v>49.312394641114366</v>
      </c>
      <c r="E154" s="151">
        <v>17139</v>
      </c>
      <c r="F154" s="152">
        <f t="shared" si="1"/>
        <v>50.687605358885634</v>
      </c>
      <c r="G154" s="460"/>
      <c r="H154" s="460"/>
      <c r="I154" s="460"/>
      <c r="J154" s="460"/>
      <c r="K154" s="460"/>
      <c r="L154" s="460"/>
      <c r="M154" s="460"/>
      <c r="N154" s="460"/>
      <c r="O154" s="460"/>
      <c r="P154" s="460"/>
      <c r="Q154" s="460"/>
      <c r="R154" s="460"/>
    </row>
    <row r="155" spans="1:18" ht="14.25" customHeight="1">
      <c r="A155" s="467" t="s">
        <v>71</v>
      </c>
      <c r="B155" s="154">
        <v>6927</v>
      </c>
      <c r="C155" s="157">
        <v>2162</v>
      </c>
      <c r="D155" s="156">
        <f t="shared" si="0"/>
        <v>31.211202540782445</v>
      </c>
      <c r="E155" s="157">
        <v>4765</v>
      </c>
      <c r="F155" s="158">
        <f t="shared" si="1"/>
        <v>68.788797459217548</v>
      </c>
      <c r="G155" s="460"/>
      <c r="H155" s="460"/>
      <c r="I155" s="460"/>
      <c r="J155" s="460"/>
      <c r="K155" s="460"/>
      <c r="L155" s="460"/>
      <c r="M155" s="460"/>
      <c r="N155" s="460"/>
      <c r="O155" s="460"/>
      <c r="P155" s="460"/>
      <c r="Q155" s="460"/>
      <c r="R155" s="460"/>
    </row>
    <row r="156" spans="1:18" ht="14.25" customHeight="1">
      <c r="A156" s="468" t="s">
        <v>72</v>
      </c>
      <c r="B156" s="160">
        <v>30774</v>
      </c>
      <c r="C156" s="151">
        <v>11410</v>
      </c>
      <c r="D156" s="161">
        <f t="shared" si="0"/>
        <v>37.076753103268992</v>
      </c>
      <c r="E156" s="151">
        <v>19364</v>
      </c>
      <c r="F156" s="152">
        <f t="shared" si="1"/>
        <v>62.923246896731008</v>
      </c>
      <c r="G156" s="460"/>
      <c r="H156" s="460"/>
      <c r="I156" s="460"/>
      <c r="J156" s="460"/>
      <c r="K156" s="460"/>
      <c r="L156" s="460"/>
      <c r="M156" s="460"/>
      <c r="N156" s="460"/>
      <c r="O156" s="460"/>
      <c r="P156" s="460"/>
      <c r="Q156" s="460"/>
      <c r="R156" s="460"/>
    </row>
    <row r="157" spans="1:18" ht="14.25" customHeight="1">
      <c r="A157" s="467" t="s">
        <v>73</v>
      </c>
      <c r="B157" s="154">
        <v>16136</v>
      </c>
      <c r="C157" s="157">
        <v>8240</v>
      </c>
      <c r="D157" s="156">
        <f t="shared" si="0"/>
        <v>51.065939514129902</v>
      </c>
      <c r="E157" s="157">
        <v>7896</v>
      </c>
      <c r="F157" s="158">
        <f t="shared" si="1"/>
        <v>48.934060485870106</v>
      </c>
      <c r="G157" s="460"/>
      <c r="H157" s="460"/>
      <c r="I157" s="460"/>
      <c r="J157" s="460"/>
      <c r="K157" s="460"/>
      <c r="L157" s="460"/>
      <c r="M157" s="460"/>
      <c r="N157" s="460"/>
      <c r="O157" s="460"/>
      <c r="P157" s="460"/>
      <c r="Q157" s="460"/>
      <c r="R157" s="460"/>
    </row>
    <row r="158" spans="1:18" ht="14.25" customHeight="1">
      <c r="A158" s="468" t="s">
        <v>74</v>
      </c>
      <c r="B158" s="160">
        <v>22071</v>
      </c>
      <c r="C158" s="151">
        <v>5659</v>
      </c>
      <c r="D158" s="161">
        <f t="shared" si="0"/>
        <v>25.63998006433782</v>
      </c>
      <c r="E158" s="151">
        <v>16412</v>
      </c>
      <c r="F158" s="152">
        <f t="shared" si="1"/>
        <v>74.36001993566218</v>
      </c>
      <c r="G158" s="460"/>
      <c r="H158" s="460"/>
      <c r="I158" s="460"/>
      <c r="J158" s="460"/>
      <c r="K158" s="460"/>
      <c r="L158" s="460"/>
      <c r="M158" s="460"/>
      <c r="N158" s="460"/>
      <c r="O158" s="460"/>
      <c r="P158" s="460"/>
      <c r="Q158" s="460"/>
      <c r="R158" s="460"/>
    </row>
    <row r="159" spans="1:18" ht="14.25" customHeight="1">
      <c r="A159" s="469" t="s">
        <v>75</v>
      </c>
      <c r="B159" s="154">
        <v>15895</v>
      </c>
      <c r="C159" s="157" t="s">
        <v>104</v>
      </c>
      <c r="D159" s="156" t="s">
        <v>104</v>
      </c>
      <c r="E159" s="157" t="s">
        <v>104</v>
      </c>
      <c r="F159" s="158" t="s">
        <v>104</v>
      </c>
      <c r="G159" s="460"/>
      <c r="H159" s="460"/>
      <c r="I159" s="460"/>
      <c r="J159" s="460"/>
      <c r="K159" s="460"/>
      <c r="L159" s="460"/>
      <c r="M159" s="460"/>
      <c r="N159" s="460"/>
      <c r="O159" s="460"/>
      <c r="P159" s="460"/>
      <c r="Q159" s="460"/>
      <c r="R159" s="460"/>
    </row>
    <row r="160" spans="1:18" ht="14.25" customHeight="1">
      <c r="A160" s="324" t="s">
        <v>76</v>
      </c>
      <c r="B160" s="164">
        <v>533201</v>
      </c>
      <c r="C160" s="167">
        <v>177513</v>
      </c>
      <c r="D160" s="166">
        <f>C160/B160*100</f>
        <v>33.291948064613528</v>
      </c>
      <c r="E160" s="167">
        <v>355688</v>
      </c>
      <c r="F160" s="168">
        <f>E160/B160*100</f>
        <v>66.708051935386464</v>
      </c>
      <c r="G160" s="460"/>
      <c r="H160" s="460"/>
      <c r="I160" s="460"/>
      <c r="J160" s="460"/>
      <c r="K160" s="460"/>
      <c r="L160" s="460"/>
      <c r="M160" s="460"/>
      <c r="N160" s="460"/>
      <c r="O160" s="460"/>
      <c r="P160" s="460"/>
      <c r="Q160" s="460"/>
      <c r="R160" s="460"/>
    </row>
    <row r="161" spans="1:18" ht="14.25" customHeight="1">
      <c r="A161" s="324" t="s">
        <v>77</v>
      </c>
      <c r="B161" s="170">
        <v>128347</v>
      </c>
      <c r="C161" s="173">
        <v>43167</v>
      </c>
      <c r="D161" s="172">
        <f>C161/B161*100</f>
        <v>33.633041676081248</v>
      </c>
      <c r="E161" s="173">
        <v>85180</v>
      </c>
      <c r="F161" s="174">
        <f>E161/B161*100</f>
        <v>66.366958323918752</v>
      </c>
      <c r="G161" s="460"/>
      <c r="H161" s="460"/>
      <c r="I161" s="460"/>
      <c r="J161" s="460"/>
      <c r="K161" s="460"/>
      <c r="L161" s="460"/>
      <c r="M161" s="460"/>
      <c r="N161" s="460"/>
      <c r="O161" s="460"/>
      <c r="P161" s="460"/>
      <c r="Q161" s="460"/>
      <c r="R161" s="460"/>
    </row>
    <row r="162" spans="1:18" ht="14.25" customHeight="1">
      <c r="A162" s="331" t="s">
        <v>78</v>
      </c>
      <c r="B162" s="176">
        <v>661548</v>
      </c>
      <c r="C162" s="470">
        <v>220680</v>
      </c>
      <c r="D162" s="178">
        <f>C162/B162*100</f>
        <v>33.358123673565636</v>
      </c>
      <c r="E162" s="471">
        <v>440868</v>
      </c>
      <c r="F162" s="180">
        <f>E162/B162*100</f>
        <v>66.641876326434371</v>
      </c>
      <c r="G162" s="460"/>
      <c r="H162" s="460"/>
      <c r="I162" s="460"/>
      <c r="J162" s="460"/>
      <c r="K162" s="460"/>
      <c r="L162" s="460"/>
      <c r="M162" s="460"/>
      <c r="N162" s="460"/>
      <c r="O162" s="460"/>
      <c r="P162" s="460"/>
      <c r="Q162" s="460"/>
      <c r="R162" s="460"/>
    </row>
    <row r="163" spans="1:18" ht="14.25" customHeight="1">
      <c r="A163" s="1001" t="s">
        <v>160</v>
      </c>
      <c r="B163" s="1001"/>
      <c r="C163" s="1001"/>
      <c r="D163" s="1001"/>
      <c r="E163" s="1001"/>
      <c r="F163" s="1001"/>
    </row>
    <row r="164" spans="1:18" ht="25.5" customHeight="1">
      <c r="A164" s="995" t="s">
        <v>134</v>
      </c>
      <c r="B164" s="995"/>
      <c r="C164" s="995"/>
      <c r="D164" s="995"/>
      <c r="E164" s="995"/>
      <c r="F164" s="995"/>
      <c r="G164" s="127"/>
      <c r="H164" s="127"/>
      <c r="I164" s="127"/>
      <c r="J164" s="127"/>
      <c r="K164" s="127"/>
      <c r="L164" s="127"/>
    </row>
    <row r="165" spans="1:18" ht="14.25" customHeight="1">
      <c r="A165" s="972" t="s">
        <v>102</v>
      </c>
      <c r="B165" s="972"/>
      <c r="C165" s="972"/>
      <c r="D165" s="972"/>
      <c r="E165" s="972"/>
      <c r="F165" s="972"/>
      <c r="G165" s="127"/>
      <c r="H165" s="127"/>
      <c r="I165" s="127"/>
      <c r="J165" s="127"/>
      <c r="K165" s="127"/>
      <c r="L165" s="127"/>
    </row>
    <row r="166" spans="1:18" ht="37.5" customHeight="1">
      <c r="A166" s="972" t="s">
        <v>88</v>
      </c>
      <c r="B166" s="972"/>
      <c r="C166" s="972"/>
      <c r="D166" s="972"/>
      <c r="E166" s="972"/>
      <c r="F166" s="972"/>
    </row>
    <row r="168" spans="1:18" ht="24" customHeight="1">
      <c r="A168" s="956">
        <v>2020</v>
      </c>
      <c r="B168" s="956"/>
      <c r="C168" s="956"/>
      <c r="D168" s="956"/>
      <c r="E168" s="956"/>
      <c r="F168" s="956"/>
      <c r="G168" s="956"/>
      <c r="H168" s="956"/>
      <c r="I168" s="956"/>
      <c r="J168" s="956"/>
      <c r="K168" s="956"/>
      <c r="L168" s="956"/>
      <c r="M168" s="956"/>
      <c r="N168" s="956"/>
      <c r="O168" s="956"/>
      <c r="P168" s="956"/>
      <c r="Q168" s="956"/>
      <c r="R168" s="956"/>
    </row>
    <row r="169" spans="1:18" ht="14.25" customHeight="1">
      <c r="A169" s="128"/>
      <c r="B169" s="106"/>
      <c r="C169" s="106"/>
      <c r="D169" s="106"/>
      <c r="E169" s="140"/>
      <c r="F169" s="106"/>
    </row>
    <row r="170" spans="1:18" ht="14.5">
      <c r="A170" s="1006" t="s">
        <v>171</v>
      </c>
      <c r="B170" s="1006"/>
      <c r="C170" s="1006"/>
      <c r="D170" s="1006"/>
      <c r="E170" s="1006"/>
      <c r="F170" s="1006"/>
      <c r="G170" s="1006"/>
      <c r="H170" s="1006"/>
      <c r="I170" s="1006"/>
      <c r="J170" s="1006"/>
      <c r="K170" s="1006"/>
      <c r="L170" s="1006"/>
      <c r="M170" s="1006"/>
      <c r="N170" s="1006"/>
      <c r="O170" s="1006"/>
      <c r="P170" s="1006"/>
      <c r="Q170" s="1006"/>
      <c r="R170" s="1006"/>
    </row>
    <row r="171" spans="1:18" ht="14.25" customHeight="1">
      <c r="A171" s="1004" t="s">
        <v>57</v>
      </c>
      <c r="B171" s="991" t="s">
        <v>164</v>
      </c>
      <c r="C171" s="991"/>
      <c r="D171" s="991"/>
      <c r="E171" s="991"/>
      <c r="F171" s="991"/>
      <c r="G171" s="991"/>
      <c r="H171" s="991"/>
      <c r="I171" s="991"/>
      <c r="J171" s="991"/>
      <c r="K171" s="991"/>
      <c r="L171" s="991"/>
      <c r="M171" s="991"/>
      <c r="N171" s="991"/>
      <c r="O171" s="991"/>
      <c r="P171" s="991"/>
      <c r="Q171" s="991"/>
      <c r="R171" s="991"/>
    </row>
    <row r="172" spans="1:18" ht="14.25" customHeight="1">
      <c r="A172" s="1004"/>
      <c r="B172" s="967" t="s">
        <v>58</v>
      </c>
      <c r="C172" s="968" t="s">
        <v>96</v>
      </c>
      <c r="D172" s="968"/>
      <c r="E172" s="968"/>
      <c r="F172" s="968"/>
      <c r="G172" s="968"/>
      <c r="H172" s="968"/>
      <c r="I172" s="968"/>
      <c r="J172" s="968"/>
      <c r="K172" s="968"/>
      <c r="L172" s="968"/>
      <c r="M172" s="968"/>
      <c r="N172" s="968"/>
      <c r="O172" s="968"/>
      <c r="P172" s="968"/>
      <c r="Q172" s="968"/>
      <c r="R172" s="968"/>
    </row>
    <row r="173" spans="1:18" ht="14.25" customHeight="1">
      <c r="A173" s="1004"/>
      <c r="B173" s="967"/>
      <c r="C173" s="969" t="s">
        <v>165</v>
      </c>
      <c r="D173" s="969"/>
      <c r="E173" s="968" t="s">
        <v>166</v>
      </c>
      <c r="F173" s="968"/>
      <c r="G173" s="968"/>
      <c r="H173" s="968"/>
      <c r="I173" s="968"/>
      <c r="J173" s="968"/>
      <c r="K173" s="968"/>
      <c r="L173" s="968"/>
      <c r="M173" s="968"/>
      <c r="N173" s="968"/>
      <c r="O173" s="968"/>
      <c r="P173" s="968"/>
      <c r="Q173" s="968"/>
      <c r="R173" s="968"/>
    </row>
    <row r="174" spans="1:18" ht="14.25" customHeight="1">
      <c r="A174" s="1004"/>
      <c r="B174" s="967"/>
      <c r="C174" s="967"/>
      <c r="D174" s="969"/>
      <c r="E174" s="969" t="s">
        <v>58</v>
      </c>
      <c r="F174" s="969"/>
      <c r="G174" s="1005" t="s">
        <v>96</v>
      </c>
      <c r="H174" s="1005"/>
      <c r="I174" s="1005"/>
      <c r="J174" s="1005"/>
      <c r="K174" s="1005"/>
      <c r="L174" s="1005"/>
      <c r="M174" s="1005"/>
      <c r="N174" s="1005"/>
      <c r="O174" s="1005"/>
      <c r="P174" s="1005"/>
      <c r="Q174" s="1005"/>
      <c r="R174" s="1005"/>
    </row>
    <row r="175" spans="1:18" ht="14.25" customHeight="1">
      <c r="A175" s="1004"/>
      <c r="B175" s="967"/>
      <c r="C175" s="967"/>
      <c r="D175" s="969"/>
      <c r="E175" s="969"/>
      <c r="F175" s="969"/>
      <c r="G175" s="969" t="s">
        <v>172</v>
      </c>
      <c r="H175" s="969"/>
      <c r="I175" s="969" t="s">
        <v>173</v>
      </c>
      <c r="J175" s="969"/>
      <c r="K175" s="969" t="s">
        <v>174</v>
      </c>
      <c r="L175" s="969"/>
      <c r="M175" s="969" t="s">
        <v>175</v>
      </c>
      <c r="N175" s="969"/>
      <c r="O175" s="969" t="s">
        <v>176</v>
      </c>
      <c r="P175" s="969"/>
      <c r="Q175" s="968" t="s">
        <v>177</v>
      </c>
      <c r="R175" s="968"/>
    </row>
    <row r="176" spans="1:18" ht="14.25" customHeight="1">
      <c r="A176" s="1004"/>
      <c r="B176" s="970" t="s">
        <v>59</v>
      </c>
      <c r="C176" s="970"/>
      <c r="D176" s="310" t="s">
        <v>99</v>
      </c>
      <c r="E176" s="145" t="s">
        <v>59</v>
      </c>
      <c r="F176" s="310" t="s">
        <v>99</v>
      </c>
      <c r="G176" s="145" t="s">
        <v>59</v>
      </c>
      <c r="H176" s="310" t="s">
        <v>99</v>
      </c>
      <c r="I176" s="145" t="s">
        <v>59</v>
      </c>
      <c r="J176" s="310" t="s">
        <v>99</v>
      </c>
      <c r="K176" s="145" t="s">
        <v>59</v>
      </c>
      <c r="L176" s="310" t="s">
        <v>99</v>
      </c>
      <c r="M176" s="350" t="s">
        <v>59</v>
      </c>
      <c r="N176" s="309" t="s">
        <v>99</v>
      </c>
      <c r="O176" s="350" t="s">
        <v>59</v>
      </c>
      <c r="P176" s="309" t="s">
        <v>99</v>
      </c>
      <c r="Q176" s="145" t="s">
        <v>59</v>
      </c>
      <c r="R176" s="464" t="s">
        <v>99</v>
      </c>
    </row>
    <row r="177" spans="1:18" ht="14.25" customHeight="1">
      <c r="A177" s="465" t="s">
        <v>60</v>
      </c>
      <c r="B177" s="148">
        <v>96434</v>
      </c>
      <c r="C177" s="466">
        <v>42181</v>
      </c>
      <c r="D177" s="150">
        <f t="shared" ref="D177:D195" si="2">C177/B177*100</f>
        <v>43.740796814401563</v>
      </c>
      <c r="E177" s="466">
        <v>54253</v>
      </c>
      <c r="F177" s="150">
        <f t="shared" ref="F177:F195" si="3">E177/B177*100</f>
        <v>56.259203185598437</v>
      </c>
      <c r="G177" s="466">
        <v>15496</v>
      </c>
      <c r="H177" s="150">
        <f t="shared" ref="H177:H195" si="4">G177/E177*100</f>
        <v>28.562475807789433</v>
      </c>
      <c r="I177" s="466">
        <v>22188</v>
      </c>
      <c r="J177" s="150">
        <f t="shared" ref="J177:J195" si="5">I177/E177*100</f>
        <v>40.89727756990397</v>
      </c>
      <c r="K177" s="466">
        <v>1260</v>
      </c>
      <c r="L177" s="150">
        <f t="shared" ref="L177:L195" si="6">K177/E177*100</f>
        <v>2.322452214624076</v>
      </c>
      <c r="M177" s="466">
        <v>2661</v>
      </c>
      <c r="N177" s="150">
        <f t="shared" ref="N177:N195" si="7">M177/E177*100</f>
        <v>4.9047978913608468</v>
      </c>
      <c r="O177" s="466">
        <v>207</v>
      </c>
      <c r="P177" s="150">
        <f t="shared" ref="P177:P186" si="8">O177/E177*100</f>
        <v>0.38154572097395534</v>
      </c>
      <c r="Q177" s="466">
        <v>12441</v>
      </c>
      <c r="R177" s="433">
        <f t="shared" ref="R177:R186" si="9">Q177/E177*100</f>
        <v>22.931450795347722</v>
      </c>
    </row>
    <row r="178" spans="1:18" ht="14.25" customHeight="1">
      <c r="A178" s="467" t="s">
        <v>61</v>
      </c>
      <c r="B178" s="154">
        <v>97317</v>
      </c>
      <c r="C178" s="157">
        <v>27873</v>
      </c>
      <c r="D178" s="156">
        <f t="shared" si="2"/>
        <v>28.64145010635346</v>
      </c>
      <c r="E178" s="157">
        <v>69444</v>
      </c>
      <c r="F178" s="156">
        <f t="shared" si="3"/>
        <v>71.35854989364654</v>
      </c>
      <c r="G178" s="157">
        <v>14898</v>
      </c>
      <c r="H178" s="156">
        <f t="shared" si="4"/>
        <v>21.453257300846726</v>
      </c>
      <c r="I178" s="157">
        <v>30894</v>
      </c>
      <c r="J178" s="156">
        <f t="shared" si="5"/>
        <v>44.487644720926212</v>
      </c>
      <c r="K178" s="157">
        <v>4270</v>
      </c>
      <c r="L178" s="156">
        <f t="shared" si="6"/>
        <v>6.1488393525718559</v>
      </c>
      <c r="M178" s="157">
        <v>3601</v>
      </c>
      <c r="N178" s="156">
        <f t="shared" si="7"/>
        <v>5.1854731870283972</v>
      </c>
      <c r="O178" s="157">
        <v>1973</v>
      </c>
      <c r="P178" s="156">
        <f t="shared" si="8"/>
        <v>2.841138183284373</v>
      </c>
      <c r="Q178" s="157">
        <v>13808</v>
      </c>
      <c r="R178" s="158">
        <f t="shared" si="9"/>
        <v>19.883647255342435</v>
      </c>
    </row>
    <row r="179" spans="1:18" ht="14.25" customHeight="1">
      <c r="A179" s="468" t="s">
        <v>62</v>
      </c>
      <c r="B179" s="160">
        <v>34098</v>
      </c>
      <c r="C179" s="151">
        <v>6749</v>
      </c>
      <c r="D179" s="161">
        <f t="shared" si="2"/>
        <v>19.792949733122178</v>
      </c>
      <c r="E179" s="151">
        <v>27349</v>
      </c>
      <c r="F179" s="161">
        <f t="shared" si="3"/>
        <v>80.207050266877815</v>
      </c>
      <c r="G179" s="151">
        <v>3201</v>
      </c>
      <c r="H179" s="161">
        <f t="shared" si="4"/>
        <v>11.704267066437529</v>
      </c>
      <c r="I179" s="151">
        <v>681</v>
      </c>
      <c r="J179" s="161">
        <f t="shared" si="5"/>
        <v>2.4900361987641229</v>
      </c>
      <c r="K179" s="151">
        <v>884</v>
      </c>
      <c r="L179" s="161">
        <f t="shared" si="6"/>
        <v>3.2322936853267028</v>
      </c>
      <c r="M179" s="151">
        <v>9226</v>
      </c>
      <c r="N179" s="161">
        <f t="shared" si="7"/>
        <v>33.734323009982084</v>
      </c>
      <c r="O179" s="151">
        <v>67</v>
      </c>
      <c r="P179" s="161">
        <f t="shared" si="8"/>
        <v>0.24498153497385647</v>
      </c>
      <c r="Q179" s="151">
        <v>13290</v>
      </c>
      <c r="R179" s="152">
        <f t="shared" si="9"/>
        <v>48.594098504515706</v>
      </c>
    </row>
    <row r="180" spans="1:18" ht="14.25" customHeight="1">
      <c r="A180" s="467" t="s">
        <v>63</v>
      </c>
      <c r="B180" s="154">
        <v>18500</v>
      </c>
      <c r="C180" s="157">
        <v>9184</v>
      </c>
      <c r="D180" s="156">
        <f t="shared" si="2"/>
        <v>49.643243243243248</v>
      </c>
      <c r="E180" s="157">
        <v>9316</v>
      </c>
      <c r="F180" s="156">
        <f t="shared" si="3"/>
        <v>50.356756756756759</v>
      </c>
      <c r="G180" s="157">
        <v>1647</v>
      </c>
      <c r="H180" s="156">
        <f t="shared" si="4"/>
        <v>17.679261485616145</v>
      </c>
      <c r="I180" s="157">
        <v>132</v>
      </c>
      <c r="J180" s="156">
        <f t="shared" si="5"/>
        <v>1.4169171318162301</v>
      </c>
      <c r="K180" s="157">
        <v>1216</v>
      </c>
      <c r="L180" s="156">
        <f t="shared" si="6"/>
        <v>13.052812365822241</v>
      </c>
      <c r="M180" s="157">
        <v>1875</v>
      </c>
      <c r="N180" s="156">
        <f t="shared" si="7"/>
        <v>20.126663804207816</v>
      </c>
      <c r="O180" s="157">
        <v>723</v>
      </c>
      <c r="P180" s="156">
        <f t="shared" si="8"/>
        <v>7.7608415629025336</v>
      </c>
      <c r="Q180" s="157">
        <v>3723</v>
      </c>
      <c r="R180" s="158">
        <f t="shared" si="9"/>
        <v>39.963503649635037</v>
      </c>
    </row>
    <row r="181" spans="1:18" ht="14.25" customHeight="1">
      <c r="A181" s="468" t="s">
        <v>64</v>
      </c>
      <c r="B181" s="160">
        <v>5714</v>
      </c>
      <c r="C181" s="151">
        <v>1955</v>
      </c>
      <c r="D181" s="161">
        <f t="shared" si="2"/>
        <v>34.214210710535525</v>
      </c>
      <c r="E181" s="151">
        <v>3759</v>
      </c>
      <c r="F181" s="161">
        <f t="shared" si="3"/>
        <v>65.785789289464475</v>
      </c>
      <c r="G181" s="151">
        <v>1144</v>
      </c>
      <c r="H181" s="161">
        <f t="shared" si="4"/>
        <v>30.433625964352224</v>
      </c>
      <c r="I181" s="151">
        <v>263</v>
      </c>
      <c r="J181" s="161">
        <f t="shared" si="5"/>
        <v>6.9965416334131421</v>
      </c>
      <c r="K181" s="151">
        <v>386</v>
      </c>
      <c r="L181" s="161">
        <f t="shared" si="6"/>
        <v>10.268688480978984</v>
      </c>
      <c r="M181" s="151">
        <v>680</v>
      </c>
      <c r="N181" s="161">
        <f t="shared" si="7"/>
        <v>18.089917531258312</v>
      </c>
      <c r="O181" s="151">
        <v>173</v>
      </c>
      <c r="P181" s="161">
        <f t="shared" si="8"/>
        <v>4.6022878425113056</v>
      </c>
      <c r="Q181" s="151">
        <v>1113</v>
      </c>
      <c r="R181" s="152">
        <f t="shared" si="9"/>
        <v>29.608938547486037</v>
      </c>
    </row>
    <row r="182" spans="1:18" ht="14.25" customHeight="1">
      <c r="A182" s="467" t="s">
        <v>65</v>
      </c>
      <c r="B182" s="154">
        <v>17629</v>
      </c>
      <c r="C182" s="157">
        <v>166</v>
      </c>
      <c r="D182" s="156">
        <f t="shared" si="2"/>
        <v>0.94163026830790186</v>
      </c>
      <c r="E182" s="157">
        <v>17463</v>
      </c>
      <c r="F182" s="156">
        <f t="shared" si="3"/>
        <v>99.058369731692096</v>
      </c>
      <c r="G182" s="157">
        <v>2411</v>
      </c>
      <c r="H182" s="156">
        <f t="shared" si="4"/>
        <v>13.806333390597263</v>
      </c>
      <c r="I182" s="157">
        <v>520</v>
      </c>
      <c r="J182" s="156">
        <f t="shared" si="5"/>
        <v>2.9777243314436235</v>
      </c>
      <c r="K182" s="157">
        <v>336</v>
      </c>
      <c r="L182" s="156">
        <f t="shared" si="6"/>
        <v>1.9240680295481876</v>
      </c>
      <c r="M182" s="157">
        <v>3171</v>
      </c>
      <c r="N182" s="156">
        <f t="shared" si="7"/>
        <v>18.158392028861019</v>
      </c>
      <c r="O182" s="157">
        <v>661</v>
      </c>
      <c r="P182" s="156">
        <f t="shared" si="8"/>
        <v>3.7851457367004522</v>
      </c>
      <c r="Q182" s="157">
        <v>10364</v>
      </c>
      <c r="R182" s="158">
        <f t="shared" si="9"/>
        <v>59.348336482849447</v>
      </c>
    </row>
    <row r="183" spans="1:18" ht="14.25" customHeight="1">
      <c r="A183" s="468" t="s">
        <v>66</v>
      </c>
      <c r="B183" s="160">
        <v>51302</v>
      </c>
      <c r="C183" s="151">
        <v>22160</v>
      </c>
      <c r="D183" s="161">
        <f t="shared" si="2"/>
        <v>43.195197068340413</v>
      </c>
      <c r="E183" s="151">
        <v>29142</v>
      </c>
      <c r="F183" s="161">
        <f t="shared" si="3"/>
        <v>56.80480293165958</v>
      </c>
      <c r="G183" s="151">
        <v>8932</v>
      </c>
      <c r="H183" s="161">
        <f t="shared" si="4"/>
        <v>30.649921076110083</v>
      </c>
      <c r="I183" s="151">
        <v>5898</v>
      </c>
      <c r="J183" s="161">
        <f t="shared" si="5"/>
        <v>20.238830553839819</v>
      </c>
      <c r="K183" s="151">
        <v>1331</v>
      </c>
      <c r="L183" s="161">
        <f t="shared" si="6"/>
        <v>4.567291194839064</v>
      </c>
      <c r="M183" s="151">
        <v>2939</v>
      </c>
      <c r="N183" s="161">
        <f t="shared" si="7"/>
        <v>10.085100542172809</v>
      </c>
      <c r="O183" s="151">
        <v>487</v>
      </c>
      <c r="P183" s="161">
        <f t="shared" si="8"/>
        <v>1.6711275821837897</v>
      </c>
      <c r="Q183" s="151">
        <v>9555</v>
      </c>
      <c r="R183" s="152">
        <f t="shared" si="9"/>
        <v>32.787729050854438</v>
      </c>
    </row>
    <row r="184" spans="1:18" ht="14.25" customHeight="1">
      <c r="A184" s="467" t="s">
        <v>67</v>
      </c>
      <c r="B184" s="154">
        <v>11206</v>
      </c>
      <c r="C184" s="157">
        <v>1299</v>
      </c>
      <c r="D184" s="156">
        <f t="shared" si="2"/>
        <v>11.592004283419596</v>
      </c>
      <c r="E184" s="157">
        <v>9907</v>
      </c>
      <c r="F184" s="156">
        <f t="shared" si="3"/>
        <v>88.407995716580402</v>
      </c>
      <c r="G184" s="157">
        <v>1417</v>
      </c>
      <c r="H184" s="156">
        <f t="shared" si="4"/>
        <v>14.303018068032705</v>
      </c>
      <c r="I184" s="157">
        <v>197</v>
      </c>
      <c r="J184" s="156">
        <f t="shared" si="5"/>
        <v>1.9884929847582518</v>
      </c>
      <c r="K184" s="157">
        <v>1178</v>
      </c>
      <c r="L184" s="156">
        <f t="shared" si="6"/>
        <v>11.890582416473201</v>
      </c>
      <c r="M184" s="157">
        <v>3265</v>
      </c>
      <c r="N184" s="156">
        <f t="shared" si="7"/>
        <v>32.956495407287775</v>
      </c>
      <c r="O184" s="157">
        <v>1204</v>
      </c>
      <c r="P184" s="156">
        <f t="shared" si="8"/>
        <v>12.153023114969214</v>
      </c>
      <c r="Q184" s="157">
        <v>2646</v>
      </c>
      <c r="R184" s="158">
        <f t="shared" si="9"/>
        <v>26.708388008478856</v>
      </c>
    </row>
    <row r="185" spans="1:18" ht="14.25" customHeight="1">
      <c r="A185" s="468" t="s">
        <v>68</v>
      </c>
      <c r="B185" s="160">
        <v>58547</v>
      </c>
      <c r="C185" s="151">
        <v>18024</v>
      </c>
      <c r="D185" s="161">
        <f t="shared" si="2"/>
        <v>30.785522742412081</v>
      </c>
      <c r="E185" s="151">
        <v>40523</v>
      </c>
      <c r="F185" s="161">
        <f t="shared" si="3"/>
        <v>69.21447725758793</v>
      </c>
      <c r="G185" s="151">
        <v>13718</v>
      </c>
      <c r="H185" s="161">
        <f t="shared" si="4"/>
        <v>33.852380129802825</v>
      </c>
      <c r="I185" s="151">
        <v>8435</v>
      </c>
      <c r="J185" s="161">
        <f t="shared" si="5"/>
        <v>20.815339436863017</v>
      </c>
      <c r="K185" s="151">
        <v>2548</v>
      </c>
      <c r="L185" s="161">
        <f t="shared" si="6"/>
        <v>6.2877871825876657</v>
      </c>
      <c r="M185" s="151">
        <v>4428</v>
      </c>
      <c r="N185" s="161">
        <f t="shared" si="7"/>
        <v>10.927127803963181</v>
      </c>
      <c r="O185" s="151">
        <v>5002</v>
      </c>
      <c r="P185" s="161">
        <f t="shared" si="8"/>
        <v>12.343607334106558</v>
      </c>
      <c r="Q185" s="151">
        <v>6392</v>
      </c>
      <c r="R185" s="152">
        <f t="shared" si="9"/>
        <v>15.773758112676751</v>
      </c>
    </row>
    <row r="186" spans="1:18" ht="14.25" customHeight="1">
      <c r="A186" s="467" t="s">
        <v>69</v>
      </c>
      <c r="B186" s="154">
        <v>124265</v>
      </c>
      <c r="C186" s="157">
        <v>33445</v>
      </c>
      <c r="D186" s="156">
        <f t="shared" si="2"/>
        <v>26.91425582424657</v>
      </c>
      <c r="E186" s="157">
        <v>90820</v>
      </c>
      <c r="F186" s="156">
        <f t="shared" si="3"/>
        <v>73.085744175753433</v>
      </c>
      <c r="G186" s="157">
        <v>18587</v>
      </c>
      <c r="H186" s="156">
        <f t="shared" si="4"/>
        <v>20.465756441312486</v>
      </c>
      <c r="I186" s="157">
        <v>29940</v>
      </c>
      <c r="J186" s="156">
        <f t="shared" si="5"/>
        <v>32.966306980841225</v>
      </c>
      <c r="K186" s="157">
        <v>10344</v>
      </c>
      <c r="L186" s="156">
        <f t="shared" si="6"/>
        <v>11.389561770535124</v>
      </c>
      <c r="M186" s="157">
        <v>13883</v>
      </c>
      <c r="N186" s="156">
        <f t="shared" si="7"/>
        <v>15.286280554943845</v>
      </c>
      <c r="O186" s="157">
        <v>5852</v>
      </c>
      <c r="P186" s="156">
        <f t="shared" si="8"/>
        <v>6.4435146443514641</v>
      </c>
      <c r="Q186" s="157">
        <v>12214</v>
      </c>
      <c r="R186" s="158">
        <f t="shared" si="9"/>
        <v>13.448579608015857</v>
      </c>
    </row>
    <row r="187" spans="1:18" ht="14.25" customHeight="1">
      <c r="A187" s="468" t="s">
        <v>70</v>
      </c>
      <c r="B187" s="160">
        <v>32960</v>
      </c>
      <c r="C187" s="151">
        <v>15976</v>
      </c>
      <c r="D187" s="161">
        <f t="shared" si="2"/>
        <v>48.470873786407765</v>
      </c>
      <c r="E187" s="151">
        <v>16984</v>
      </c>
      <c r="F187" s="161">
        <f t="shared" si="3"/>
        <v>51.529126213592235</v>
      </c>
      <c r="G187" s="151">
        <v>5292</v>
      </c>
      <c r="H187" s="161">
        <f t="shared" si="4"/>
        <v>31.158737635421573</v>
      </c>
      <c r="I187" s="151">
        <v>9007</v>
      </c>
      <c r="J187" s="161">
        <f t="shared" si="5"/>
        <v>53.032265661799336</v>
      </c>
      <c r="K187" s="151">
        <v>67</v>
      </c>
      <c r="L187" s="161">
        <f t="shared" si="6"/>
        <v>0.39448893075836078</v>
      </c>
      <c r="M187" s="151">
        <v>1233</v>
      </c>
      <c r="N187" s="161">
        <f t="shared" si="7"/>
        <v>7.2597739048516257</v>
      </c>
      <c r="O187" s="151" t="s">
        <v>104</v>
      </c>
      <c r="P187" s="161" t="s">
        <v>104</v>
      </c>
      <c r="Q187" s="151" t="s">
        <v>104</v>
      </c>
      <c r="R187" s="152" t="s">
        <v>104</v>
      </c>
    </row>
    <row r="188" spans="1:18" ht="14.25" customHeight="1">
      <c r="A188" s="467" t="s">
        <v>71</v>
      </c>
      <c r="B188" s="154">
        <v>6708</v>
      </c>
      <c r="C188" s="157">
        <v>2077</v>
      </c>
      <c r="D188" s="156">
        <f t="shared" si="2"/>
        <v>30.963029218843175</v>
      </c>
      <c r="E188" s="157">
        <v>4631</v>
      </c>
      <c r="F188" s="156">
        <f t="shared" si="3"/>
        <v>69.036970781156825</v>
      </c>
      <c r="G188" s="157">
        <v>680</v>
      </c>
      <c r="H188" s="156">
        <f t="shared" si="4"/>
        <v>14.683653638522998</v>
      </c>
      <c r="I188" s="157">
        <v>2849</v>
      </c>
      <c r="J188" s="156">
        <f t="shared" si="5"/>
        <v>61.520190023752974</v>
      </c>
      <c r="K188" s="157">
        <v>369</v>
      </c>
      <c r="L188" s="156">
        <f t="shared" si="6"/>
        <v>7.9680414597279201</v>
      </c>
      <c r="M188" s="157">
        <v>414</v>
      </c>
      <c r="N188" s="156">
        <f t="shared" si="7"/>
        <v>8.9397538328654704</v>
      </c>
      <c r="O188" s="157" t="s">
        <v>104</v>
      </c>
      <c r="P188" s="156" t="s">
        <v>104</v>
      </c>
      <c r="Q188" s="157" t="s">
        <v>104</v>
      </c>
      <c r="R188" s="158" t="s">
        <v>104</v>
      </c>
    </row>
    <row r="189" spans="1:18" ht="14.25" customHeight="1">
      <c r="A189" s="468" t="s">
        <v>72</v>
      </c>
      <c r="B189" s="160">
        <v>30191</v>
      </c>
      <c r="C189" s="151">
        <v>11192</v>
      </c>
      <c r="D189" s="161">
        <f t="shared" si="2"/>
        <v>37.070650193766355</v>
      </c>
      <c r="E189" s="151">
        <v>18999</v>
      </c>
      <c r="F189" s="161">
        <f t="shared" si="3"/>
        <v>62.929349806233645</v>
      </c>
      <c r="G189" s="151">
        <v>3186</v>
      </c>
      <c r="H189" s="161">
        <f t="shared" si="4"/>
        <v>16.769303647560399</v>
      </c>
      <c r="I189" s="151">
        <v>502</v>
      </c>
      <c r="J189" s="161">
        <f t="shared" si="5"/>
        <v>2.6422443286488764</v>
      </c>
      <c r="K189" s="151">
        <v>2374</v>
      </c>
      <c r="L189" s="161">
        <f t="shared" si="6"/>
        <v>12.495394494447076</v>
      </c>
      <c r="M189" s="151">
        <v>5792</v>
      </c>
      <c r="N189" s="161">
        <f t="shared" si="7"/>
        <v>30.485815042896995</v>
      </c>
      <c r="O189" s="151">
        <v>1689</v>
      </c>
      <c r="P189" s="161">
        <f t="shared" ref="P189:P195" si="10">O189/E189*100</f>
        <v>8.889941575872415</v>
      </c>
      <c r="Q189" s="151">
        <v>5456</v>
      </c>
      <c r="R189" s="152">
        <f t="shared" ref="R189:R195" si="11">Q189/E189*100</f>
        <v>28.717300910574238</v>
      </c>
    </row>
    <row r="190" spans="1:18" ht="14.25" customHeight="1">
      <c r="A190" s="467" t="s">
        <v>73</v>
      </c>
      <c r="B190" s="154">
        <v>16111</v>
      </c>
      <c r="C190" s="157">
        <v>8190</v>
      </c>
      <c r="D190" s="156">
        <f t="shared" si="2"/>
        <v>50.834833343678234</v>
      </c>
      <c r="E190" s="157">
        <v>7921</v>
      </c>
      <c r="F190" s="156">
        <f t="shared" si="3"/>
        <v>49.165166656321766</v>
      </c>
      <c r="G190" s="157">
        <v>1712</v>
      </c>
      <c r="H190" s="156">
        <f t="shared" si="4"/>
        <v>21.613432647393005</v>
      </c>
      <c r="I190" s="157">
        <v>316</v>
      </c>
      <c r="J190" s="156">
        <f t="shared" si="5"/>
        <v>3.9893952783739426</v>
      </c>
      <c r="K190" s="157">
        <v>760</v>
      </c>
      <c r="L190" s="156">
        <f t="shared" si="6"/>
        <v>9.5947481378613801</v>
      </c>
      <c r="M190" s="157">
        <v>2602</v>
      </c>
      <c r="N190" s="156">
        <f t="shared" si="7"/>
        <v>32.849387703572781</v>
      </c>
      <c r="O190" s="157">
        <v>339</v>
      </c>
      <c r="P190" s="156">
        <f t="shared" si="10"/>
        <v>4.2797626562302735</v>
      </c>
      <c r="Q190" s="157">
        <v>2192</v>
      </c>
      <c r="R190" s="158">
        <f t="shared" si="11"/>
        <v>27.673273576568612</v>
      </c>
    </row>
    <row r="191" spans="1:18" ht="14.25" customHeight="1">
      <c r="A191" s="468" t="s">
        <v>74</v>
      </c>
      <c r="B191" s="160">
        <v>21039</v>
      </c>
      <c r="C191" s="151">
        <v>5304</v>
      </c>
      <c r="D191" s="161">
        <f t="shared" si="2"/>
        <v>25.210323684585767</v>
      </c>
      <c r="E191" s="151">
        <v>15735</v>
      </c>
      <c r="F191" s="161">
        <f t="shared" si="3"/>
        <v>74.789676315414226</v>
      </c>
      <c r="G191" s="151">
        <v>7236</v>
      </c>
      <c r="H191" s="161">
        <f t="shared" si="4"/>
        <v>45.986653956148714</v>
      </c>
      <c r="I191" s="151">
        <v>369</v>
      </c>
      <c r="J191" s="161">
        <f t="shared" si="5"/>
        <v>2.3450905624404195</v>
      </c>
      <c r="K191" s="151">
        <v>1289</v>
      </c>
      <c r="L191" s="161">
        <f t="shared" si="6"/>
        <v>8.1919288210994612</v>
      </c>
      <c r="M191" s="151">
        <v>2418</v>
      </c>
      <c r="N191" s="161">
        <f t="shared" si="7"/>
        <v>15.367016205910392</v>
      </c>
      <c r="O191" s="151">
        <v>1204</v>
      </c>
      <c r="P191" s="161">
        <f t="shared" si="10"/>
        <v>7.6517318080711787</v>
      </c>
      <c r="Q191" s="151">
        <v>3219</v>
      </c>
      <c r="R191" s="152">
        <f t="shared" si="11"/>
        <v>20.457578646329839</v>
      </c>
    </row>
    <row r="192" spans="1:18" ht="14.25" customHeight="1">
      <c r="A192" s="469" t="s">
        <v>75</v>
      </c>
      <c r="B192" s="154">
        <v>15609</v>
      </c>
      <c r="C192" s="157">
        <v>5369</v>
      </c>
      <c r="D192" s="156">
        <f t="shared" si="2"/>
        <v>34.396822346082388</v>
      </c>
      <c r="E192" s="157">
        <v>10240</v>
      </c>
      <c r="F192" s="156">
        <f t="shared" si="3"/>
        <v>65.603177653917612</v>
      </c>
      <c r="G192" s="157">
        <v>2274</v>
      </c>
      <c r="H192" s="156">
        <f t="shared" si="4"/>
        <v>22.20703125</v>
      </c>
      <c r="I192" s="157">
        <v>787</v>
      </c>
      <c r="J192" s="156">
        <f t="shared" si="5"/>
        <v>7.685546875</v>
      </c>
      <c r="K192" s="157">
        <v>2321</v>
      </c>
      <c r="L192" s="156">
        <f t="shared" si="6"/>
        <v>22.666015625</v>
      </c>
      <c r="M192" s="157">
        <v>3019</v>
      </c>
      <c r="N192" s="156">
        <f t="shared" si="7"/>
        <v>29.482421874999996</v>
      </c>
      <c r="O192" s="157">
        <v>920</v>
      </c>
      <c r="P192" s="156">
        <f t="shared" si="10"/>
        <v>8.984375</v>
      </c>
      <c r="Q192" s="157">
        <v>919</v>
      </c>
      <c r="R192" s="158">
        <f t="shared" si="11"/>
        <v>8.974609375</v>
      </c>
    </row>
    <row r="193" spans="1:18" ht="14.25" customHeight="1">
      <c r="A193" s="324" t="s">
        <v>76</v>
      </c>
      <c r="B193" s="164">
        <v>511915</v>
      </c>
      <c r="C193" s="167">
        <v>169161</v>
      </c>
      <c r="D193" s="166">
        <f t="shared" si="2"/>
        <v>33.044743756287666</v>
      </c>
      <c r="E193" s="167">
        <v>342754</v>
      </c>
      <c r="F193" s="166">
        <f t="shared" si="3"/>
        <v>66.955256243712341</v>
      </c>
      <c r="G193" s="167">
        <v>88394</v>
      </c>
      <c r="H193" s="166">
        <f t="shared" si="4"/>
        <v>25.789341626939439</v>
      </c>
      <c r="I193" s="167">
        <v>110363</v>
      </c>
      <c r="J193" s="166">
        <f t="shared" si="5"/>
        <v>32.198894834195954</v>
      </c>
      <c r="K193" s="167">
        <v>22200</v>
      </c>
      <c r="L193" s="166">
        <f t="shared" si="6"/>
        <v>6.4769484820016681</v>
      </c>
      <c r="M193" s="167">
        <v>35428</v>
      </c>
      <c r="N193" s="166">
        <f t="shared" si="7"/>
        <v>10.336276163079059</v>
      </c>
      <c r="O193" s="167">
        <v>15666</v>
      </c>
      <c r="P193" s="166">
        <f t="shared" si="10"/>
        <v>4.5706249963530698</v>
      </c>
      <c r="Q193" s="167">
        <v>70703</v>
      </c>
      <c r="R193" s="168">
        <f t="shared" si="11"/>
        <v>20.627913897430812</v>
      </c>
    </row>
    <row r="194" spans="1:18" ht="14.25" customHeight="1">
      <c r="A194" s="324" t="s">
        <v>77</v>
      </c>
      <c r="B194" s="170">
        <v>125715</v>
      </c>
      <c r="C194" s="173">
        <v>41983</v>
      </c>
      <c r="D194" s="172">
        <f t="shared" si="2"/>
        <v>33.395378435349798</v>
      </c>
      <c r="E194" s="173">
        <v>83732</v>
      </c>
      <c r="F194" s="172">
        <f t="shared" si="3"/>
        <v>66.604621564650202</v>
      </c>
      <c r="G194" s="173">
        <v>13437</v>
      </c>
      <c r="H194" s="172">
        <f t="shared" si="4"/>
        <v>16.047628146945016</v>
      </c>
      <c r="I194" s="173">
        <v>2615</v>
      </c>
      <c r="J194" s="172">
        <f t="shared" si="5"/>
        <v>3.1230592843835092</v>
      </c>
      <c r="K194" s="173">
        <v>8733</v>
      </c>
      <c r="L194" s="172">
        <f t="shared" si="6"/>
        <v>10.429704294654375</v>
      </c>
      <c r="M194" s="173">
        <v>25779</v>
      </c>
      <c r="N194" s="172">
        <f t="shared" si="7"/>
        <v>30.787512540008599</v>
      </c>
      <c r="O194" s="173">
        <v>4942</v>
      </c>
      <c r="P194" s="172">
        <f t="shared" si="10"/>
        <v>5.9021640471982035</v>
      </c>
      <c r="Q194" s="173">
        <v>28226</v>
      </c>
      <c r="R194" s="174">
        <f t="shared" si="11"/>
        <v>33.7099316868103</v>
      </c>
    </row>
    <row r="195" spans="1:18" ht="14.25" customHeight="1">
      <c r="A195" s="331" t="s">
        <v>78</v>
      </c>
      <c r="B195" s="176">
        <v>637630</v>
      </c>
      <c r="C195" s="470">
        <v>211144</v>
      </c>
      <c r="D195" s="178">
        <f t="shared" si="2"/>
        <v>33.113874817684234</v>
      </c>
      <c r="E195" s="471">
        <v>426486</v>
      </c>
      <c r="F195" s="178">
        <f t="shared" si="3"/>
        <v>66.886125182315766</v>
      </c>
      <c r="G195" s="471">
        <v>101831</v>
      </c>
      <c r="H195" s="178">
        <f t="shared" si="4"/>
        <v>23.876750936724768</v>
      </c>
      <c r="I195" s="471">
        <v>112978</v>
      </c>
      <c r="J195" s="178">
        <f t="shared" si="5"/>
        <v>26.490435793906482</v>
      </c>
      <c r="K195" s="471">
        <v>30933</v>
      </c>
      <c r="L195" s="178">
        <f t="shared" si="6"/>
        <v>7.2529930642506431</v>
      </c>
      <c r="M195" s="471">
        <v>61207</v>
      </c>
      <c r="N195" s="178">
        <f t="shared" si="7"/>
        <v>14.3514675745511</v>
      </c>
      <c r="O195" s="471">
        <v>20608</v>
      </c>
      <c r="P195" s="178">
        <f t="shared" si="10"/>
        <v>4.8320460695075571</v>
      </c>
      <c r="Q195" s="471">
        <v>98929</v>
      </c>
      <c r="R195" s="180">
        <f t="shared" si="11"/>
        <v>23.196306561059448</v>
      </c>
    </row>
    <row r="196" spans="1:18" ht="14.25" customHeight="1">
      <c r="A196" s="996" t="s">
        <v>79</v>
      </c>
      <c r="B196" s="996"/>
      <c r="C196" s="996"/>
      <c r="D196" s="996"/>
      <c r="E196" s="996"/>
      <c r="F196" s="996"/>
      <c r="G196" s="996"/>
      <c r="H196" s="996"/>
      <c r="I196" s="996"/>
      <c r="J196" s="996"/>
      <c r="K196" s="996"/>
      <c r="L196" s="996"/>
      <c r="M196" s="996"/>
      <c r="N196" s="996"/>
      <c r="O196" s="996"/>
      <c r="P196" s="996"/>
      <c r="Q196" s="996"/>
      <c r="R196" s="996"/>
    </row>
    <row r="197" spans="1:18" ht="14.25" customHeight="1">
      <c r="A197" s="972" t="s">
        <v>102</v>
      </c>
      <c r="B197" s="972"/>
      <c r="C197" s="972"/>
      <c r="D197" s="972"/>
      <c r="E197" s="972"/>
      <c r="F197" s="972"/>
      <c r="G197" s="972"/>
      <c r="H197" s="972"/>
      <c r="I197" s="972"/>
      <c r="J197" s="972"/>
      <c r="K197" s="972"/>
      <c r="L197" s="972"/>
      <c r="M197" s="972"/>
      <c r="N197" s="972"/>
      <c r="O197" s="972"/>
      <c r="P197" s="972"/>
      <c r="Q197" s="972"/>
      <c r="R197" s="972"/>
    </row>
    <row r="198" spans="1:18" ht="14.25" customHeight="1">
      <c r="A198" s="972" t="s">
        <v>90</v>
      </c>
      <c r="B198" s="972"/>
      <c r="C198" s="972"/>
      <c r="D198" s="972"/>
      <c r="E198" s="972"/>
      <c r="F198" s="972"/>
      <c r="G198" s="972"/>
      <c r="H198" s="972"/>
      <c r="I198" s="972"/>
      <c r="J198" s="972"/>
      <c r="K198" s="972"/>
      <c r="L198" s="972"/>
      <c r="M198" s="972"/>
      <c r="N198" s="972"/>
      <c r="O198" s="972"/>
      <c r="P198" s="972"/>
      <c r="Q198" s="972"/>
      <c r="R198" s="972"/>
    </row>
    <row r="200" spans="1:18" ht="24" customHeight="1">
      <c r="A200" s="956">
        <v>2019</v>
      </c>
      <c r="B200" s="956"/>
      <c r="C200" s="956"/>
      <c r="D200" s="956"/>
      <c r="E200" s="956"/>
      <c r="F200" s="956"/>
      <c r="G200" s="956"/>
      <c r="H200" s="956"/>
      <c r="I200" s="956"/>
      <c r="J200" s="956"/>
      <c r="K200" s="956"/>
      <c r="L200" s="956"/>
      <c r="M200" s="956"/>
      <c r="N200" s="956"/>
      <c r="O200" s="956"/>
      <c r="P200" s="956"/>
      <c r="Q200" s="956"/>
      <c r="R200" s="956"/>
    </row>
    <row r="201" spans="1:18" ht="14.25" customHeight="1">
      <c r="A201" s="106"/>
      <c r="B201" s="106"/>
      <c r="C201" s="106"/>
      <c r="D201" s="106"/>
      <c r="E201" s="140"/>
      <c r="F201" s="106"/>
    </row>
    <row r="202" spans="1:18" ht="14.25" customHeight="1">
      <c r="A202" s="1003" t="s">
        <v>178</v>
      </c>
      <c r="B202" s="1003"/>
      <c r="C202" s="1003"/>
      <c r="D202" s="1003"/>
      <c r="E202" s="1003"/>
      <c r="F202" s="1003"/>
      <c r="G202" s="1003"/>
      <c r="H202" s="1003"/>
      <c r="I202" s="1003"/>
      <c r="J202" s="1003"/>
      <c r="K202" s="1003"/>
      <c r="L202" s="1003"/>
      <c r="M202" s="1003"/>
      <c r="N202" s="1003"/>
      <c r="O202" s="1003"/>
      <c r="P202" s="1003"/>
      <c r="Q202" s="1003"/>
      <c r="R202" s="1003"/>
    </row>
    <row r="203" spans="1:18" ht="14.25" customHeight="1">
      <c r="A203" s="1004" t="s">
        <v>57</v>
      </c>
      <c r="B203" s="991" t="s">
        <v>164</v>
      </c>
      <c r="C203" s="991"/>
      <c r="D203" s="991"/>
      <c r="E203" s="991"/>
      <c r="F203" s="991"/>
      <c r="G203" s="991"/>
      <c r="H203" s="991"/>
      <c r="I203" s="991"/>
      <c r="J203" s="991"/>
      <c r="K203" s="991"/>
      <c r="L203" s="991"/>
      <c r="M203" s="991"/>
      <c r="N203" s="991"/>
      <c r="O203" s="991"/>
      <c r="P203" s="991"/>
      <c r="Q203" s="991"/>
      <c r="R203" s="991"/>
    </row>
    <row r="204" spans="1:18" ht="14.25" customHeight="1">
      <c r="A204" s="1004"/>
      <c r="B204" s="967" t="s">
        <v>58</v>
      </c>
      <c r="C204" s="968" t="s">
        <v>96</v>
      </c>
      <c r="D204" s="968"/>
      <c r="E204" s="968"/>
      <c r="F204" s="968"/>
      <c r="G204" s="968"/>
      <c r="H204" s="968"/>
      <c r="I204" s="968"/>
      <c r="J204" s="968"/>
      <c r="K204" s="968"/>
      <c r="L204" s="968"/>
      <c r="M204" s="968"/>
      <c r="N204" s="968"/>
      <c r="O204" s="968"/>
      <c r="P204" s="968"/>
      <c r="Q204" s="968"/>
      <c r="R204" s="968"/>
    </row>
    <row r="205" spans="1:18" ht="14.25" customHeight="1">
      <c r="A205" s="1004"/>
      <c r="B205" s="967"/>
      <c r="C205" s="969" t="s">
        <v>165</v>
      </c>
      <c r="D205" s="969"/>
      <c r="E205" s="968" t="s">
        <v>166</v>
      </c>
      <c r="F205" s="968"/>
      <c r="G205" s="968"/>
      <c r="H205" s="968"/>
      <c r="I205" s="968"/>
      <c r="J205" s="968"/>
      <c r="K205" s="968"/>
      <c r="L205" s="968"/>
      <c r="M205" s="968"/>
      <c r="N205" s="968"/>
      <c r="O205" s="968"/>
      <c r="P205" s="968"/>
      <c r="Q205" s="968"/>
      <c r="R205" s="968"/>
    </row>
    <row r="206" spans="1:18" ht="14.25" customHeight="1">
      <c r="A206" s="1004"/>
      <c r="B206" s="967"/>
      <c r="C206" s="967"/>
      <c r="D206" s="969"/>
      <c r="E206" s="969" t="s">
        <v>58</v>
      </c>
      <c r="F206" s="969"/>
      <c r="G206" s="1005" t="s">
        <v>96</v>
      </c>
      <c r="H206" s="1005"/>
      <c r="I206" s="1005"/>
      <c r="J206" s="1005"/>
      <c r="K206" s="1005"/>
      <c r="L206" s="1005"/>
      <c r="M206" s="1005"/>
      <c r="N206" s="1005"/>
      <c r="O206" s="1005"/>
      <c r="P206" s="1005"/>
      <c r="Q206" s="1005"/>
      <c r="R206" s="1005"/>
    </row>
    <row r="207" spans="1:18" ht="14.25" customHeight="1">
      <c r="A207" s="1004"/>
      <c r="B207" s="967"/>
      <c r="C207" s="967"/>
      <c r="D207" s="969"/>
      <c r="E207" s="969"/>
      <c r="F207" s="969"/>
      <c r="G207" s="969" t="s">
        <v>172</v>
      </c>
      <c r="H207" s="969"/>
      <c r="I207" s="969" t="s">
        <v>173</v>
      </c>
      <c r="J207" s="969"/>
      <c r="K207" s="969" t="s">
        <v>174</v>
      </c>
      <c r="L207" s="969"/>
      <c r="M207" s="969" t="s">
        <v>175</v>
      </c>
      <c r="N207" s="969"/>
      <c r="O207" s="969" t="s">
        <v>176</v>
      </c>
      <c r="P207" s="969"/>
      <c r="Q207" s="968" t="s">
        <v>177</v>
      </c>
      <c r="R207" s="968"/>
    </row>
    <row r="208" spans="1:18" ht="14.25" customHeight="1">
      <c r="A208" s="1004"/>
      <c r="B208" s="970" t="s">
        <v>59</v>
      </c>
      <c r="C208" s="970"/>
      <c r="D208" s="310" t="s">
        <v>99</v>
      </c>
      <c r="E208" s="145" t="s">
        <v>59</v>
      </c>
      <c r="F208" s="310" t="s">
        <v>99</v>
      </c>
      <c r="G208" s="145" t="s">
        <v>59</v>
      </c>
      <c r="H208" s="310" t="s">
        <v>99</v>
      </c>
      <c r="I208" s="145" t="s">
        <v>59</v>
      </c>
      <c r="J208" s="310" t="s">
        <v>99</v>
      </c>
      <c r="K208" s="145" t="s">
        <v>59</v>
      </c>
      <c r="L208" s="310" t="s">
        <v>99</v>
      </c>
      <c r="M208" s="350" t="s">
        <v>59</v>
      </c>
      <c r="N208" s="309" t="s">
        <v>99</v>
      </c>
      <c r="O208" s="350" t="s">
        <v>59</v>
      </c>
      <c r="P208" s="309" t="s">
        <v>99</v>
      </c>
      <c r="Q208" s="145" t="s">
        <v>59</v>
      </c>
      <c r="R208" s="464" t="s">
        <v>99</v>
      </c>
    </row>
    <row r="209" spans="1:18" ht="14.25" customHeight="1">
      <c r="A209" s="465" t="s">
        <v>60</v>
      </c>
      <c r="B209" s="148">
        <v>92336</v>
      </c>
      <c r="C209" s="466">
        <v>40306</v>
      </c>
      <c r="D209" s="150">
        <f t="shared" ref="D209:D227" si="12">C209/B209*100</f>
        <v>43.651446889620516</v>
      </c>
      <c r="E209" s="466">
        <v>52030</v>
      </c>
      <c r="F209" s="150">
        <f t="shared" ref="F209:F227" si="13">E209/B209*100</f>
        <v>56.348553110379484</v>
      </c>
      <c r="G209" s="466">
        <v>14989</v>
      </c>
      <c r="H209" s="150">
        <f t="shared" ref="H209:H227" si="14">G209/E209*100</f>
        <v>28.808379780895638</v>
      </c>
      <c r="I209" s="466">
        <v>21318</v>
      </c>
      <c r="J209" s="150">
        <f t="shared" ref="J209:J227" si="15">I209/E209*100</f>
        <v>40.972515856236782</v>
      </c>
      <c r="K209" s="466">
        <v>1219</v>
      </c>
      <c r="L209" s="150">
        <f t="shared" ref="L209:L227" si="16">K209/E209*100</f>
        <v>2.3428791082068039</v>
      </c>
      <c r="M209" s="466">
        <v>2554</v>
      </c>
      <c r="N209" s="150">
        <f t="shared" ref="N209:N227" si="17">M209/E209*100</f>
        <v>4.9087065154718434</v>
      </c>
      <c r="O209" s="466">
        <v>196</v>
      </c>
      <c r="P209" s="150">
        <f t="shared" ref="P209:P227" si="18">O209/E209*100</f>
        <v>0.37670574668460505</v>
      </c>
      <c r="Q209" s="466">
        <v>11754</v>
      </c>
      <c r="R209" s="433">
        <f t="shared" ref="R209:R227" si="19">Q209/E209*100</f>
        <v>22.590812992504326</v>
      </c>
    </row>
    <row r="210" spans="1:18" ht="14.25" customHeight="1">
      <c r="A210" s="467" t="s">
        <v>61</v>
      </c>
      <c r="B210" s="154">
        <v>91903</v>
      </c>
      <c r="C210" s="157">
        <v>25887</v>
      </c>
      <c r="D210" s="156">
        <f t="shared" si="12"/>
        <v>28.167742075884355</v>
      </c>
      <c r="E210" s="157">
        <v>66016</v>
      </c>
      <c r="F210" s="156">
        <f t="shared" si="13"/>
        <v>71.832257924115638</v>
      </c>
      <c r="G210" s="157">
        <v>14127</v>
      </c>
      <c r="H210" s="156">
        <f t="shared" si="14"/>
        <v>21.399357731459041</v>
      </c>
      <c r="I210" s="157">
        <v>29563</v>
      </c>
      <c r="J210" s="156">
        <f t="shared" si="15"/>
        <v>44.78156810470189</v>
      </c>
      <c r="K210" s="157">
        <v>4112</v>
      </c>
      <c r="L210" s="156">
        <f t="shared" si="16"/>
        <v>6.2287930198739696</v>
      </c>
      <c r="M210" s="157">
        <v>3234</v>
      </c>
      <c r="N210" s="156">
        <f t="shared" si="17"/>
        <v>4.8988124091129421</v>
      </c>
      <c r="O210" s="157">
        <v>1770</v>
      </c>
      <c r="P210" s="156">
        <f t="shared" si="18"/>
        <v>2.6811682016480853</v>
      </c>
      <c r="Q210" s="157">
        <v>13210</v>
      </c>
      <c r="R210" s="158">
        <f t="shared" si="19"/>
        <v>20.010300533204074</v>
      </c>
    </row>
    <row r="211" spans="1:18" ht="14.25" customHeight="1">
      <c r="A211" s="468" t="s">
        <v>62</v>
      </c>
      <c r="B211" s="160">
        <v>32558</v>
      </c>
      <c r="C211" s="151">
        <v>6605</v>
      </c>
      <c r="D211" s="161">
        <f t="shared" si="12"/>
        <v>20.286872658025679</v>
      </c>
      <c r="E211" s="151">
        <v>25953</v>
      </c>
      <c r="F211" s="161">
        <f t="shared" si="13"/>
        <v>79.713127341974328</v>
      </c>
      <c r="G211" s="151">
        <v>3193</v>
      </c>
      <c r="H211" s="161">
        <f t="shared" si="14"/>
        <v>12.30300928601703</v>
      </c>
      <c r="I211" s="151">
        <v>671</v>
      </c>
      <c r="J211" s="161">
        <f t="shared" si="15"/>
        <v>2.5854429160405346</v>
      </c>
      <c r="K211" s="151">
        <v>902</v>
      </c>
      <c r="L211" s="161">
        <f t="shared" si="16"/>
        <v>3.4755134281200633</v>
      </c>
      <c r="M211" s="151">
        <v>8800</v>
      </c>
      <c r="N211" s="161">
        <f t="shared" si="17"/>
        <v>33.907448079220124</v>
      </c>
      <c r="O211" s="151">
        <v>71</v>
      </c>
      <c r="P211" s="161">
        <f t="shared" si="18"/>
        <v>0.27357145609370787</v>
      </c>
      <c r="Q211" s="151">
        <v>12316</v>
      </c>
      <c r="R211" s="152">
        <f t="shared" si="19"/>
        <v>47.455014834508532</v>
      </c>
    </row>
    <row r="212" spans="1:18" ht="14.25" customHeight="1">
      <c r="A212" s="467" t="s">
        <v>63</v>
      </c>
      <c r="B212" s="154">
        <v>17494</v>
      </c>
      <c r="C212" s="157">
        <v>8608</v>
      </c>
      <c r="D212" s="156">
        <f t="shared" si="12"/>
        <v>49.205441865782554</v>
      </c>
      <c r="E212" s="157">
        <v>8886</v>
      </c>
      <c r="F212" s="156">
        <f t="shared" si="13"/>
        <v>50.794558134217446</v>
      </c>
      <c r="G212" s="157">
        <v>1583</v>
      </c>
      <c r="H212" s="156">
        <f t="shared" si="14"/>
        <v>17.814539725410757</v>
      </c>
      <c r="I212" s="157">
        <v>140</v>
      </c>
      <c r="J212" s="156">
        <f t="shared" si="15"/>
        <v>1.5755120414134591</v>
      </c>
      <c r="K212" s="157">
        <v>1166</v>
      </c>
      <c r="L212" s="156">
        <f t="shared" si="16"/>
        <v>13.121764573486383</v>
      </c>
      <c r="M212" s="157">
        <v>2181</v>
      </c>
      <c r="N212" s="156">
        <f t="shared" si="17"/>
        <v>24.544226873733962</v>
      </c>
      <c r="O212" s="157">
        <v>708</v>
      </c>
      <c r="P212" s="156">
        <f t="shared" si="18"/>
        <v>7.9675894665766371</v>
      </c>
      <c r="Q212" s="157">
        <v>3108</v>
      </c>
      <c r="R212" s="158">
        <f t="shared" si="19"/>
        <v>34.976367319378795</v>
      </c>
    </row>
    <row r="213" spans="1:18" ht="14.25" customHeight="1">
      <c r="A213" s="468" t="s">
        <v>64</v>
      </c>
      <c r="B213" s="160">
        <v>5314</v>
      </c>
      <c r="C213" s="151">
        <v>1832</v>
      </c>
      <c r="D213" s="161">
        <f t="shared" si="12"/>
        <v>34.47497177267595</v>
      </c>
      <c r="E213" s="151">
        <v>3482</v>
      </c>
      <c r="F213" s="161">
        <f t="shared" si="13"/>
        <v>65.525028227324043</v>
      </c>
      <c r="G213" s="151">
        <v>1099</v>
      </c>
      <c r="H213" s="161">
        <f t="shared" si="14"/>
        <v>31.562320505456633</v>
      </c>
      <c r="I213" s="151">
        <v>254</v>
      </c>
      <c r="J213" s="161">
        <f t="shared" si="15"/>
        <v>7.2946582423894322</v>
      </c>
      <c r="K213" s="151">
        <v>352</v>
      </c>
      <c r="L213" s="161">
        <f t="shared" si="16"/>
        <v>10.109132682366456</v>
      </c>
      <c r="M213" s="151">
        <v>664</v>
      </c>
      <c r="N213" s="161">
        <f t="shared" si="17"/>
        <v>19.069500287191268</v>
      </c>
      <c r="O213" s="151">
        <v>161</v>
      </c>
      <c r="P213" s="161">
        <f t="shared" si="18"/>
        <v>4.623779437105112</v>
      </c>
      <c r="Q213" s="151">
        <v>952</v>
      </c>
      <c r="R213" s="152">
        <f t="shared" si="19"/>
        <v>27.340608845491097</v>
      </c>
    </row>
    <row r="214" spans="1:18" ht="14.25" customHeight="1">
      <c r="A214" s="467" t="s">
        <v>65</v>
      </c>
      <c r="B214" s="154">
        <v>16590</v>
      </c>
      <c r="C214" s="157">
        <v>123</v>
      </c>
      <c r="D214" s="156">
        <f t="shared" si="12"/>
        <v>0.74141048824593125</v>
      </c>
      <c r="E214" s="157">
        <v>16467</v>
      </c>
      <c r="F214" s="156">
        <f t="shared" si="13"/>
        <v>99.258589511754067</v>
      </c>
      <c r="G214" s="157">
        <v>2336</v>
      </c>
      <c r="H214" s="156">
        <f t="shared" si="14"/>
        <v>14.18594765288152</v>
      </c>
      <c r="I214" s="157">
        <v>496</v>
      </c>
      <c r="J214" s="156">
        <f t="shared" si="15"/>
        <v>3.0120847756118296</v>
      </c>
      <c r="K214" s="157">
        <v>298</v>
      </c>
      <c r="L214" s="156">
        <f t="shared" si="16"/>
        <v>1.8096799659925913</v>
      </c>
      <c r="M214" s="157">
        <v>3103</v>
      </c>
      <c r="N214" s="156">
        <f t="shared" si="17"/>
        <v>18.843748102265138</v>
      </c>
      <c r="O214" s="157">
        <v>586</v>
      </c>
      <c r="P214" s="156">
        <f t="shared" si="18"/>
        <v>3.5586324163478471</v>
      </c>
      <c r="Q214" s="157">
        <v>9648</v>
      </c>
      <c r="R214" s="158">
        <f t="shared" si="19"/>
        <v>58.589907086901071</v>
      </c>
    </row>
    <row r="215" spans="1:18" ht="14.25" customHeight="1">
      <c r="A215" s="468" t="s">
        <v>66</v>
      </c>
      <c r="B215" s="160">
        <v>49481</v>
      </c>
      <c r="C215" s="151">
        <v>21384</v>
      </c>
      <c r="D215" s="161">
        <f t="shared" si="12"/>
        <v>43.216588185364081</v>
      </c>
      <c r="E215" s="151">
        <v>28097</v>
      </c>
      <c r="F215" s="161">
        <f t="shared" si="13"/>
        <v>56.783411814635919</v>
      </c>
      <c r="G215" s="151">
        <v>8646</v>
      </c>
      <c r="H215" s="161">
        <f t="shared" si="14"/>
        <v>30.771968537566284</v>
      </c>
      <c r="I215" s="151">
        <v>5830</v>
      </c>
      <c r="J215" s="161">
        <f t="shared" si="15"/>
        <v>20.749546214898388</v>
      </c>
      <c r="K215" s="151">
        <v>1276</v>
      </c>
      <c r="L215" s="161">
        <f t="shared" si="16"/>
        <v>4.5414101149588921</v>
      </c>
      <c r="M215" s="151">
        <v>2892</v>
      </c>
      <c r="N215" s="161">
        <f t="shared" si="17"/>
        <v>10.292913834217178</v>
      </c>
      <c r="O215" s="151">
        <v>399</v>
      </c>
      <c r="P215" s="161">
        <f t="shared" si="18"/>
        <v>1.4200804356336976</v>
      </c>
      <c r="Q215" s="151">
        <v>9054</v>
      </c>
      <c r="R215" s="152">
        <f t="shared" si="19"/>
        <v>32.224080862725557</v>
      </c>
    </row>
    <row r="216" spans="1:18" ht="14.25" customHeight="1">
      <c r="A216" s="467" t="s">
        <v>67</v>
      </c>
      <c r="B216" s="154">
        <v>10852</v>
      </c>
      <c r="C216" s="157">
        <v>1272</v>
      </c>
      <c r="D216" s="156">
        <f t="shared" si="12"/>
        <v>11.72134168816808</v>
      </c>
      <c r="E216" s="157">
        <v>9580</v>
      </c>
      <c r="F216" s="156">
        <f t="shared" si="13"/>
        <v>88.278658311831919</v>
      </c>
      <c r="G216" s="157">
        <v>1354</v>
      </c>
      <c r="H216" s="156">
        <f t="shared" si="14"/>
        <v>14.133611691022965</v>
      </c>
      <c r="I216" s="157">
        <v>186</v>
      </c>
      <c r="J216" s="156">
        <f t="shared" si="15"/>
        <v>1.9415448851774531</v>
      </c>
      <c r="K216" s="157">
        <v>1145</v>
      </c>
      <c r="L216" s="156">
        <f t="shared" si="16"/>
        <v>11.951983298538622</v>
      </c>
      <c r="M216" s="157">
        <v>3143</v>
      </c>
      <c r="N216" s="156">
        <f t="shared" si="17"/>
        <v>32.807933194154487</v>
      </c>
      <c r="O216" s="157">
        <v>1146</v>
      </c>
      <c r="P216" s="156">
        <f t="shared" si="18"/>
        <v>11.962421711899792</v>
      </c>
      <c r="Q216" s="157">
        <v>2606</v>
      </c>
      <c r="R216" s="158">
        <f t="shared" si="19"/>
        <v>27.202505219206678</v>
      </c>
    </row>
    <row r="217" spans="1:18" ht="14.25" customHeight="1">
      <c r="A217" s="468" t="s">
        <v>68</v>
      </c>
      <c r="B217" s="160">
        <v>55097</v>
      </c>
      <c r="C217" s="151">
        <v>16840</v>
      </c>
      <c r="D217" s="161">
        <f t="shared" si="12"/>
        <v>30.564277546871882</v>
      </c>
      <c r="E217" s="151">
        <v>38257</v>
      </c>
      <c r="F217" s="161">
        <f t="shared" si="13"/>
        <v>69.435722453128122</v>
      </c>
      <c r="G217" s="151">
        <v>13092</v>
      </c>
      <c r="H217" s="161">
        <f t="shared" si="14"/>
        <v>34.221188279269157</v>
      </c>
      <c r="I217" s="151">
        <v>7755</v>
      </c>
      <c r="J217" s="161">
        <f t="shared" si="15"/>
        <v>20.270800115011632</v>
      </c>
      <c r="K217" s="151">
        <v>2431</v>
      </c>
      <c r="L217" s="161">
        <f t="shared" si="16"/>
        <v>6.3543926601667673</v>
      </c>
      <c r="M217" s="151">
        <v>4240</v>
      </c>
      <c r="N217" s="161">
        <f t="shared" si="17"/>
        <v>11.082939069974122</v>
      </c>
      <c r="O217" s="151">
        <v>4653</v>
      </c>
      <c r="P217" s="161">
        <f t="shared" si="18"/>
        <v>12.162480069006978</v>
      </c>
      <c r="Q217" s="151">
        <v>6086</v>
      </c>
      <c r="R217" s="152">
        <f t="shared" si="19"/>
        <v>15.908199806571346</v>
      </c>
    </row>
    <row r="218" spans="1:18" ht="14.25" customHeight="1">
      <c r="A218" s="467" t="s">
        <v>69</v>
      </c>
      <c r="B218" s="154">
        <v>119264</v>
      </c>
      <c r="C218" s="157">
        <v>32175</v>
      </c>
      <c r="D218" s="156">
        <f t="shared" si="12"/>
        <v>26.977964851086668</v>
      </c>
      <c r="E218" s="157">
        <v>87089</v>
      </c>
      <c r="F218" s="156">
        <f t="shared" si="13"/>
        <v>73.022035148913332</v>
      </c>
      <c r="G218" s="157">
        <v>18058</v>
      </c>
      <c r="H218" s="156">
        <f t="shared" si="14"/>
        <v>20.735110059823857</v>
      </c>
      <c r="I218" s="157">
        <v>29252</v>
      </c>
      <c r="J218" s="156">
        <f t="shared" si="15"/>
        <v>33.588627725659961</v>
      </c>
      <c r="K218" s="157">
        <v>9771</v>
      </c>
      <c r="L218" s="156">
        <f t="shared" si="16"/>
        <v>11.219557004903031</v>
      </c>
      <c r="M218" s="157">
        <v>13508</v>
      </c>
      <c r="N218" s="156">
        <f t="shared" si="17"/>
        <v>15.510569647142578</v>
      </c>
      <c r="O218" s="157">
        <v>5382</v>
      </c>
      <c r="P218" s="156">
        <f t="shared" si="18"/>
        <v>6.1798849452858571</v>
      </c>
      <c r="Q218" s="157">
        <v>11118</v>
      </c>
      <c r="R218" s="158">
        <f t="shared" si="19"/>
        <v>12.766250617184719</v>
      </c>
    </row>
    <row r="219" spans="1:18" ht="14.25" customHeight="1">
      <c r="A219" s="468" t="s">
        <v>70</v>
      </c>
      <c r="B219" s="160">
        <v>31758</v>
      </c>
      <c r="C219" s="151">
        <v>15046</v>
      </c>
      <c r="D219" s="161">
        <f t="shared" si="12"/>
        <v>47.377038856351156</v>
      </c>
      <c r="E219" s="151">
        <v>16712</v>
      </c>
      <c r="F219" s="161">
        <f t="shared" si="13"/>
        <v>52.622961143648851</v>
      </c>
      <c r="G219" s="151">
        <v>5030</v>
      </c>
      <c r="H219" s="161">
        <f t="shared" si="14"/>
        <v>30.098133078027768</v>
      </c>
      <c r="I219" s="151">
        <v>8900</v>
      </c>
      <c r="J219" s="161">
        <f t="shared" si="15"/>
        <v>53.255146002872188</v>
      </c>
      <c r="K219" s="151">
        <v>61</v>
      </c>
      <c r="L219" s="161">
        <f t="shared" si="16"/>
        <v>0.365007180469124</v>
      </c>
      <c r="M219" s="151">
        <v>1324</v>
      </c>
      <c r="N219" s="161">
        <f t="shared" si="17"/>
        <v>7.9224509334609863</v>
      </c>
      <c r="O219" s="151">
        <v>111</v>
      </c>
      <c r="P219" s="161">
        <f t="shared" si="18"/>
        <v>0.66419339396840593</v>
      </c>
      <c r="Q219" s="151">
        <v>1286</v>
      </c>
      <c r="R219" s="152">
        <f t="shared" si="19"/>
        <v>7.6950694112015317</v>
      </c>
    </row>
    <row r="220" spans="1:18" ht="14.25" customHeight="1">
      <c r="A220" s="467" t="s">
        <v>71</v>
      </c>
      <c r="B220" s="154">
        <v>6544</v>
      </c>
      <c r="C220" s="157">
        <v>2048</v>
      </c>
      <c r="D220" s="156">
        <f t="shared" si="12"/>
        <v>31.295843520782395</v>
      </c>
      <c r="E220" s="157">
        <v>4496</v>
      </c>
      <c r="F220" s="156">
        <f t="shared" si="13"/>
        <v>68.704156479217602</v>
      </c>
      <c r="G220" s="157">
        <v>700</v>
      </c>
      <c r="H220" s="156">
        <f t="shared" si="14"/>
        <v>15.569395017793594</v>
      </c>
      <c r="I220" s="157">
        <v>2774</v>
      </c>
      <c r="J220" s="156">
        <f t="shared" si="15"/>
        <v>61.69928825622776</v>
      </c>
      <c r="K220" s="157">
        <v>375</v>
      </c>
      <c r="L220" s="156">
        <f t="shared" si="16"/>
        <v>8.3407473309608537</v>
      </c>
      <c r="M220" s="157">
        <v>394</v>
      </c>
      <c r="N220" s="156">
        <f t="shared" si="17"/>
        <v>8.7633451957295367</v>
      </c>
      <c r="O220" s="157">
        <v>0</v>
      </c>
      <c r="P220" s="156">
        <f t="shared" si="18"/>
        <v>0</v>
      </c>
      <c r="Q220" s="157">
        <v>253</v>
      </c>
      <c r="R220" s="158">
        <f t="shared" si="19"/>
        <v>5.6272241992882561</v>
      </c>
    </row>
    <row r="221" spans="1:18" ht="14.25" customHeight="1">
      <c r="A221" s="468" t="s">
        <v>72</v>
      </c>
      <c r="B221" s="160">
        <v>28820</v>
      </c>
      <c r="C221" s="151">
        <v>10653</v>
      </c>
      <c r="D221" s="161">
        <f t="shared" si="12"/>
        <v>36.96391394864677</v>
      </c>
      <c r="E221" s="151">
        <v>18167</v>
      </c>
      <c r="F221" s="161">
        <f t="shared" si="13"/>
        <v>63.036086051353223</v>
      </c>
      <c r="G221" s="151">
        <v>3029</v>
      </c>
      <c r="H221" s="161">
        <f t="shared" si="14"/>
        <v>16.673088567182255</v>
      </c>
      <c r="I221" s="151">
        <v>465</v>
      </c>
      <c r="J221" s="161">
        <f t="shared" si="15"/>
        <v>2.5595860626410527</v>
      </c>
      <c r="K221" s="151">
        <v>2327</v>
      </c>
      <c r="L221" s="161">
        <f t="shared" si="16"/>
        <v>12.808939285517699</v>
      </c>
      <c r="M221" s="151">
        <v>5816</v>
      </c>
      <c r="N221" s="161">
        <f t="shared" si="17"/>
        <v>32.014091484559913</v>
      </c>
      <c r="O221" s="151">
        <v>1572</v>
      </c>
      <c r="P221" s="161">
        <f t="shared" si="18"/>
        <v>8.6530522375736219</v>
      </c>
      <c r="Q221" s="151">
        <v>4958</v>
      </c>
      <c r="R221" s="152">
        <f t="shared" si="19"/>
        <v>27.291242362525459</v>
      </c>
    </row>
    <row r="222" spans="1:18" ht="14.25" customHeight="1">
      <c r="A222" s="467" t="s">
        <v>73</v>
      </c>
      <c r="B222" s="154">
        <v>15985</v>
      </c>
      <c r="C222" s="157">
        <v>8067</v>
      </c>
      <c r="D222" s="156">
        <f t="shared" si="12"/>
        <v>50.466061933062242</v>
      </c>
      <c r="E222" s="157">
        <v>7918</v>
      </c>
      <c r="F222" s="156">
        <f t="shared" si="13"/>
        <v>49.533938066937758</v>
      </c>
      <c r="G222" s="157">
        <v>1624</v>
      </c>
      <c r="H222" s="156">
        <f t="shared" si="14"/>
        <v>20.51022985602425</v>
      </c>
      <c r="I222" s="157">
        <v>319</v>
      </c>
      <c r="J222" s="156">
        <f t="shared" si="15"/>
        <v>4.0287951502904775</v>
      </c>
      <c r="K222" s="157">
        <v>816</v>
      </c>
      <c r="L222" s="156">
        <f t="shared" si="16"/>
        <v>10.305632735539277</v>
      </c>
      <c r="M222" s="157">
        <v>2622</v>
      </c>
      <c r="N222" s="156">
        <f t="shared" si="17"/>
        <v>33.114422834049002</v>
      </c>
      <c r="O222" s="157">
        <v>338</v>
      </c>
      <c r="P222" s="156">
        <f t="shared" si="18"/>
        <v>4.2687547360444551</v>
      </c>
      <c r="Q222" s="157">
        <v>2199</v>
      </c>
      <c r="R222" s="158">
        <f t="shared" si="19"/>
        <v>27.772164688052538</v>
      </c>
    </row>
    <row r="223" spans="1:18" ht="14.25" customHeight="1">
      <c r="A223" s="468" t="s">
        <v>74</v>
      </c>
      <c r="B223" s="160">
        <v>20289</v>
      </c>
      <c r="C223" s="151">
        <v>5122</v>
      </c>
      <c r="D223" s="161">
        <f t="shared" si="12"/>
        <v>25.245206762284983</v>
      </c>
      <c r="E223" s="151">
        <v>15167</v>
      </c>
      <c r="F223" s="161">
        <f t="shared" si="13"/>
        <v>74.75479323771502</v>
      </c>
      <c r="G223" s="151">
        <v>6893</v>
      </c>
      <c r="H223" s="161">
        <f t="shared" si="14"/>
        <v>45.44735280543285</v>
      </c>
      <c r="I223" s="151">
        <v>326</v>
      </c>
      <c r="J223" s="161">
        <f t="shared" si="15"/>
        <v>2.1494033098173668</v>
      </c>
      <c r="K223" s="151">
        <v>1286</v>
      </c>
      <c r="L223" s="161">
        <f t="shared" si="16"/>
        <v>8.4789345289114522</v>
      </c>
      <c r="M223" s="151">
        <v>2330</v>
      </c>
      <c r="N223" s="161">
        <f t="shared" si="17"/>
        <v>15.362299729676272</v>
      </c>
      <c r="O223" s="151">
        <v>1161</v>
      </c>
      <c r="P223" s="161">
        <f t="shared" si="18"/>
        <v>7.6547768180919098</v>
      </c>
      <c r="Q223" s="151">
        <v>3171</v>
      </c>
      <c r="R223" s="152">
        <f t="shared" si="19"/>
        <v>20.907232808070152</v>
      </c>
    </row>
    <row r="224" spans="1:18" ht="14.25" customHeight="1">
      <c r="A224" s="469" t="s">
        <v>75</v>
      </c>
      <c r="B224" s="154">
        <v>15415</v>
      </c>
      <c r="C224" s="157">
        <v>5205</v>
      </c>
      <c r="D224" s="156">
        <f t="shared" si="12"/>
        <v>33.765812520272462</v>
      </c>
      <c r="E224" s="157">
        <v>10210</v>
      </c>
      <c r="F224" s="156">
        <f t="shared" si="13"/>
        <v>66.234187479727538</v>
      </c>
      <c r="G224" s="157">
        <v>2270</v>
      </c>
      <c r="H224" s="156">
        <f t="shared" si="14"/>
        <v>22.233104799216456</v>
      </c>
      <c r="I224" s="157">
        <v>763</v>
      </c>
      <c r="J224" s="156">
        <f t="shared" si="15"/>
        <v>7.4730656219392744</v>
      </c>
      <c r="K224" s="157">
        <v>2337</v>
      </c>
      <c r="L224" s="156">
        <f t="shared" si="16"/>
        <v>22.889324191968658</v>
      </c>
      <c r="M224" s="157">
        <v>2985</v>
      </c>
      <c r="N224" s="156">
        <f t="shared" si="17"/>
        <v>29.236043095004899</v>
      </c>
      <c r="O224" s="157">
        <v>916</v>
      </c>
      <c r="P224" s="156">
        <f t="shared" si="18"/>
        <v>8.9715964740450538</v>
      </c>
      <c r="Q224" s="157">
        <v>939</v>
      </c>
      <c r="R224" s="158">
        <f t="shared" si="19"/>
        <v>9.1968658178256604</v>
      </c>
    </row>
    <row r="225" spans="1:18" ht="14.25" customHeight="1">
      <c r="A225" s="324" t="s">
        <v>76</v>
      </c>
      <c r="B225" s="164">
        <v>488576</v>
      </c>
      <c r="C225" s="167">
        <v>160763</v>
      </c>
      <c r="D225" s="166">
        <f t="shared" si="12"/>
        <v>32.904399724914853</v>
      </c>
      <c r="E225" s="167">
        <v>327813</v>
      </c>
      <c r="F225" s="166">
        <f t="shared" si="13"/>
        <v>67.095600275085147</v>
      </c>
      <c r="G225" s="167">
        <v>84970</v>
      </c>
      <c r="H225" s="166">
        <f t="shared" si="14"/>
        <v>25.920265517230863</v>
      </c>
      <c r="I225" s="167">
        <v>106468</v>
      </c>
      <c r="J225" s="166">
        <f t="shared" si="15"/>
        <v>32.478272673749977</v>
      </c>
      <c r="K225" s="167">
        <v>21181</v>
      </c>
      <c r="L225" s="166">
        <f t="shared" si="16"/>
        <v>6.4613056834231717</v>
      </c>
      <c r="M225" s="167">
        <v>34243</v>
      </c>
      <c r="N225" s="166">
        <f t="shared" si="17"/>
        <v>10.445894458120941</v>
      </c>
      <c r="O225" s="167">
        <v>14419</v>
      </c>
      <c r="P225" s="166">
        <f t="shared" si="18"/>
        <v>4.3985442920201461</v>
      </c>
      <c r="Q225" s="167">
        <v>66532</v>
      </c>
      <c r="R225" s="168">
        <f t="shared" si="19"/>
        <v>20.29571737545491</v>
      </c>
    </row>
    <row r="226" spans="1:18" ht="14.25" customHeight="1">
      <c r="A226" s="324" t="s">
        <v>77</v>
      </c>
      <c r="B226" s="170">
        <v>121124</v>
      </c>
      <c r="C226" s="173">
        <v>40410</v>
      </c>
      <c r="D226" s="172">
        <f t="shared" si="12"/>
        <v>33.362504540801162</v>
      </c>
      <c r="E226" s="173">
        <v>80714</v>
      </c>
      <c r="F226" s="172">
        <f t="shared" si="13"/>
        <v>66.637495459198831</v>
      </c>
      <c r="G226" s="173">
        <v>13053</v>
      </c>
      <c r="H226" s="172">
        <f t="shared" si="14"/>
        <v>16.17191565279877</v>
      </c>
      <c r="I226" s="173">
        <v>2544</v>
      </c>
      <c r="J226" s="172">
        <f t="shared" si="15"/>
        <v>3.1518695641400503</v>
      </c>
      <c r="K226" s="173">
        <v>8693</v>
      </c>
      <c r="L226" s="172">
        <f t="shared" si="16"/>
        <v>10.770126619917239</v>
      </c>
      <c r="M226" s="173">
        <v>25547</v>
      </c>
      <c r="N226" s="172">
        <f t="shared" si="17"/>
        <v>31.651262482345071</v>
      </c>
      <c r="O226" s="173">
        <v>4751</v>
      </c>
      <c r="P226" s="172">
        <f t="shared" si="18"/>
        <v>5.8862155264266418</v>
      </c>
      <c r="Q226" s="173">
        <v>26126</v>
      </c>
      <c r="R226" s="174">
        <f t="shared" si="19"/>
        <v>32.368610154372227</v>
      </c>
    </row>
    <row r="227" spans="1:18" ht="14.25" customHeight="1">
      <c r="A227" s="331" t="s">
        <v>78</v>
      </c>
      <c r="B227" s="176">
        <v>609700</v>
      </c>
      <c r="C227" s="470">
        <v>201173</v>
      </c>
      <c r="D227" s="178">
        <f t="shared" si="12"/>
        <v>32.995407577497133</v>
      </c>
      <c r="E227" s="471">
        <v>408527</v>
      </c>
      <c r="F227" s="178">
        <f t="shared" si="13"/>
        <v>67.004592422502867</v>
      </c>
      <c r="G227" s="471">
        <v>98023</v>
      </c>
      <c r="H227" s="178">
        <f t="shared" si="14"/>
        <v>23.994252521865139</v>
      </c>
      <c r="I227" s="471">
        <v>109012</v>
      </c>
      <c r="J227" s="178">
        <f t="shared" si="15"/>
        <v>26.684160410450225</v>
      </c>
      <c r="K227" s="471">
        <v>29874</v>
      </c>
      <c r="L227" s="178">
        <f t="shared" si="16"/>
        <v>7.3126133646001357</v>
      </c>
      <c r="M227" s="471">
        <v>59790</v>
      </c>
      <c r="N227" s="178">
        <f t="shared" si="17"/>
        <v>14.635507567431283</v>
      </c>
      <c r="O227" s="471">
        <v>19170</v>
      </c>
      <c r="P227" s="178">
        <f t="shared" si="18"/>
        <v>4.6924683068683342</v>
      </c>
      <c r="Q227" s="471">
        <v>92658</v>
      </c>
      <c r="R227" s="180">
        <f t="shared" si="19"/>
        <v>22.680997828784879</v>
      </c>
    </row>
    <row r="228" spans="1:18" ht="14.25" customHeight="1">
      <c r="A228" s="1001" t="s">
        <v>79</v>
      </c>
      <c r="B228" s="1001"/>
      <c r="C228" s="1001"/>
      <c r="D228" s="1001"/>
      <c r="E228" s="1001"/>
      <c r="F228" s="1001"/>
      <c r="G228" s="1001"/>
      <c r="H228" s="1001"/>
      <c r="I228" s="1001"/>
      <c r="J228" s="1001"/>
      <c r="K228" s="1001"/>
      <c r="L228" s="1001"/>
      <c r="M228" s="1001"/>
      <c r="N228" s="1001"/>
      <c r="O228" s="1001"/>
      <c r="P228" s="1001"/>
      <c r="Q228" s="1001"/>
      <c r="R228" s="1001"/>
    </row>
    <row r="229" spans="1:18" ht="14.25" customHeight="1">
      <c r="A229" s="972" t="s">
        <v>92</v>
      </c>
      <c r="B229" s="972"/>
      <c r="C229" s="972"/>
      <c r="D229" s="972"/>
      <c r="E229" s="972"/>
      <c r="F229" s="972"/>
      <c r="G229" s="972"/>
      <c r="H229" s="972"/>
      <c r="I229" s="972"/>
      <c r="J229" s="972"/>
      <c r="K229" s="972"/>
      <c r="L229" s="972"/>
      <c r="M229" s="972"/>
      <c r="N229" s="972"/>
      <c r="O229" s="972"/>
      <c r="P229" s="972"/>
      <c r="Q229" s="972"/>
      <c r="R229" s="972"/>
    </row>
  </sheetData>
  <mergeCells count="104">
    <mergeCell ref="A3:F3"/>
    <mergeCell ref="A5:F5"/>
    <mergeCell ref="A6:A11"/>
    <mergeCell ref="B6:F6"/>
    <mergeCell ref="B7:B10"/>
    <mergeCell ref="C7:F7"/>
    <mergeCell ref="C8:D10"/>
    <mergeCell ref="E8:F10"/>
    <mergeCell ref="B11:C11"/>
    <mergeCell ref="A31:F31"/>
    <mergeCell ref="A32:F32"/>
    <mergeCell ref="A33:F33"/>
    <mergeCell ref="A34:F34"/>
    <mergeCell ref="A36:F36"/>
    <mergeCell ref="A38:F38"/>
    <mergeCell ref="A39:A44"/>
    <mergeCell ref="B39:F39"/>
    <mergeCell ref="B40:B43"/>
    <mergeCell ref="C40:F40"/>
    <mergeCell ref="C41:D43"/>
    <mergeCell ref="E41:F43"/>
    <mergeCell ref="B44:C44"/>
    <mergeCell ref="A64:F64"/>
    <mergeCell ref="A65:F65"/>
    <mergeCell ref="A66:F66"/>
    <mergeCell ref="A67:F67"/>
    <mergeCell ref="A69:F69"/>
    <mergeCell ref="A71:F71"/>
    <mergeCell ref="A72:A77"/>
    <mergeCell ref="B72:F72"/>
    <mergeCell ref="B73:B76"/>
    <mergeCell ref="C73:F73"/>
    <mergeCell ref="C74:D76"/>
    <mergeCell ref="E74:F76"/>
    <mergeCell ref="B77:C77"/>
    <mergeCell ref="A97:F97"/>
    <mergeCell ref="A98:F98"/>
    <mergeCell ref="A99:F99"/>
    <mergeCell ref="A100:F100"/>
    <mergeCell ref="A102:F102"/>
    <mergeCell ref="A104:F104"/>
    <mergeCell ref="A105:A110"/>
    <mergeCell ref="B105:F105"/>
    <mergeCell ref="B106:B109"/>
    <mergeCell ref="C106:F106"/>
    <mergeCell ref="C107:D109"/>
    <mergeCell ref="E107:F109"/>
    <mergeCell ref="B110:C110"/>
    <mergeCell ref="A130:F130"/>
    <mergeCell ref="A131:F131"/>
    <mergeCell ref="A132:F132"/>
    <mergeCell ref="A133:F133"/>
    <mergeCell ref="A135:F135"/>
    <mergeCell ref="A137:F137"/>
    <mergeCell ref="A138:A143"/>
    <mergeCell ref="B138:F138"/>
    <mergeCell ref="B139:B142"/>
    <mergeCell ref="C139:F139"/>
    <mergeCell ref="C140:D142"/>
    <mergeCell ref="E140:F142"/>
    <mergeCell ref="B143:C143"/>
    <mergeCell ref="A163:F163"/>
    <mergeCell ref="A164:F164"/>
    <mergeCell ref="A165:F165"/>
    <mergeCell ref="A166:F166"/>
    <mergeCell ref="A168:R168"/>
    <mergeCell ref="A170:R170"/>
    <mergeCell ref="A171:A176"/>
    <mergeCell ref="B171:R171"/>
    <mergeCell ref="B172:B175"/>
    <mergeCell ref="C172:R172"/>
    <mergeCell ref="C173:D175"/>
    <mergeCell ref="E173:R173"/>
    <mergeCell ref="E174:F175"/>
    <mergeCell ref="G174:R174"/>
    <mergeCell ref="G175:H175"/>
    <mergeCell ref="I175:J175"/>
    <mergeCell ref="K175:L175"/>
    <mergeCell ref="M175:N175"/>
    <mergeCell ref="O175:P175"/>
    <mergeCell ref="Q175:R175"/>
    <mergeCell ref="B176:C176"/>
    <mergeCell ref="A228:R228"/>
    <mergeCell ref="A229:R229"/>
    <mergeCell ref="A196:R196"/>
    <mergeCell ref="A197:R197"/>
    <mergeCell ref="A198:R198"/>
    <mergeCell ref="A200:R200"/>
    <mergeCell ref="A202:R202"/>
    <mergeCell ref="A203:A208"/>
    <mergeCell ref="B203:R203"/>
    <mergeCell ref="B204:B207"/>
    <mergeCell ref="C204:R204"/>
    <mergeCell ref="C205:D207"/>
    <mergeCell ref="E205:R205"/>
    <mergeCell ref="E206:F207"/>
    <mergeCell ref="G206:R206"/>
    <mergeCell ref="G207:H207"/>
    <mergeCell ref="I207:J207"/>
    <mergeCell ref="K207:L207"/>
    <mergeCell ref="M207:N207"/>
    <mergeCell ref="O207:P207"/>
    <mergeCell ref="Q207:R207"/>
    <mergeCell ref="B208:C208"/>
  </mergeCells>
  <hyperlinks>
    <hyperlink ref="A1" location="Inhalt!A9" display="Zurück zum Inhalt" xr:uid="{00000000-0004-0000-0600-000000000000}"/>
  </hyperlink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7"/>
  <sheetViews>
    <sheetView showGridLines="0" zoomScale="80" zoomScaleNormal="80" workbookViewId="0"/>
  </sheetViews>
  <sheetFormatPr baseColWidth="10" defaultColWidth="11" defaultRowHeight="14.25" customHeight="1"/>
  <cols>
    <col min="1" max="1" width="24" style="1" customWidth="1"/>
    <col min="2" max="5" width="11.08203125" style="1" customWidth="1"/>
    <col min="6" max="16384" width="11" style="1"/>
  </cols>
  <sheetData>
    <row r="1" spans="1:18" ht="14.25" customHeight="1">
      <c r="A1" s="107" t="s">
        <v>55</v>
      </c>
      <c r="B1" s="128"/>
    </row>
    <row r="3" spans="1:18" ht="68.25" customHeight="1">
      <c r="A3" s="1003" t="s">
        <v>179</v>
      </c>
      <c r="B3" s="1003"/>
      <c r="C3" s="1003"/>
      <c r="D3" s="1003"/>
      <c r="E3" s="1003"/>
      <c r="F3" s="473"/>
      <c r="G3" s="473"/>
      <c r="H3" s="474"/>
      <c r="I3" s="474"/>
      <c r="J3" s="474"/>
      <c r="K3" s="474"/>
      <c r="L3" s="474"/>
      <c r="M3" s="474"/>
      <c r="N3" s="474"/>
      <c r="O3" s="474"/>
      <c r="P3" s="474"/>
      <c r="Q3" s="474"/>
      <c r="R3" s="474"/>
    </row>
    <row r="4" spans="1:18" ht="28.5" customHeight="1">
      <c r="A4" s="1008" t="s">
        <v>180</v>
      </c>
      <c r="B4" s="968" t="s">
        <v>181</v>
      </c>
      <c r="C4" s="968"/>
      <c r="D4" s="968"/>
      <c r="E4" s="968"/>
      <c r="F4" s="475"/>
      <c r="G4" s="475"/>
      <c r="H4" s="476"/>
    </row>
    <row r="5" spans="1:18" ht="14.25" customHeight="1">
      <c r="A5" s="1008"/>
      <c r="B5" s="1009" t="s">
        <v>76</v>
      </c>
      <c r="C5" s="1009"/>
      <c r="D5" s="1010" t="s">
        <v>77</v>
      </c>
      <c r="E5" s="1010"/>
      <c r="F5" s="475"/>
      <c r="G5" s="475"/>
      <c r="H5" s="476"/>
    </row>
    <row r="6" spans="1:18" ht="30.75" customHeight="1">
      <c r="A6" s="1008"/>
      <c r="B6" s="477" t="s">
        <v>182</v>
      </c>
      <c r="C6" s="310" t="s">
        <v>183</v>
      </c>
      <c r="D6" s="477" t="s">
        <v>182</v>
      </c>
      <c r="E6" s="464" t="s">
        <v>183</v>
      </c>
      <c r="F6" s="478"/>
      <c r="G6" s="478"/>
      <c r="H6" s="476"/>
    </row>
    <row r="7" spans="1:18" ht="14.25" customHeight="1">
      <c r="A7" s="479">
        <v>2023</v>
      </c>
      <c r="B7" s="480">
        <v>37500</v>
      </c>
      <c r="C7" s="481">
        <v>37500</v>
      </c>
      <c r="D7" s="480">
        <v>4600</v>
      </c>
      <c r="E7" s="481">
        <v>4600</v>
      </c>
      <c r="F7" s="202"/>
      <c r="G7" s="202"/>
      <c r="H7" s="476"/>
      <c r="I7" s="482"/>
      <c r="J7" s="482"/>
      <c r="K7" s="482"/>
      <c r="L7" s="482"/>
      <c r="M7" s="482"/>
      <c r="N7" s="482"/>
    </row>
    <row r="8" spans="1:18" ht="14.25" customHeight="1">
      <c r="A8" s="483">
        <v>2024</v>
      </c>
      <c r="B8" s="484">
        <v>65000</v>
      </c>
      <c r="C8" s="485">
        <v>70200</v>
      </c>
      <c r="D8" s="484">
        <v>6500</v>
      </c>
      <c r="E8" s="485">
        <v>7700</v>
      </c>
      <c r="F8" s="202"/>
      <c r="G8" s="202"/>
      <c r="H8" s="476"/>
      <c r="I8" s="482"/>
      <c r="J8" s="482"/>
      <c r="K8" s="482"/>
      <c r="L8" s="482"/>
      <c r="M8" s="482"/>
      <c r="N8" s="482"/>
    </row>
    <row r="9" spans="1:18" ht="14.25" customHeight="1">
      <c r="A9" s="486">
        <v>2025</v>
      </c>
      <c r="B9" s="487">
        <v>90900</v>
      </c>
      <c r="C9" s="488">
        <v>98300</v>
      </c>
      <c r="D9" s="487">
        <v>8400</v>
      </c>
      <c r="E9" s="489">
        <v>10200</v>
      </c>
      <c r="F9" s="202"/>
      <c r="G9" s="202"/>
      <c r="H9" s="476"/>
      <c r="I9" s="482"/>
      <c r="J9" s="482"/>
      <c r="K9" s="482"/>
      <c r="L9" s="482"/>
      <c r="M9" s="482"/>
      <c r="N9" s="482"/>
    </row>
    <row r="10" spans="1:18" ht="14.25" customHeight="1">
      <c r="A10" s="483">
        <v>2026</v>
      </c>
      <c r="B10" s="484">
        <v>115200</v>
      </c>
      <c r="C10" s="485">
        <v>124800</v>
      </c>
      <c r="D10" s="484">
        <v>10800</v>
      </c>
      <c r="E10" s="485">
        <v>13100</v>
      </c>
      <c r="F10" s="202"/>
      <c r="G10" s="202"/>
      <c r="H10" s="476"/>
      <c r="I10" s="482"/>
      <c r="J10" s="482"/>
      <c r="K10" s="482"/>
      <c r="L10" s="482"/>
      <c r="M10" s="482"/>
      <c r="N10" s="482"/>
    </row>
    <row r="11" spans="1:18" ht="14.25" customHeight="1">
      <c r="A11" s="486">
        <v>2027</v>
      </c>
      <c r="B11" s="487">
        <v>140800</v>
      </c>
      <c r="C11" s="490">
        <v>152700</v>
      </c>
      <c r="D11" s="487">
        <v>13900</v>
      </c>
      <c r="E11" s="489">
        <v>16800</v>
      </c>
      <c r="F11" s="202"/>
      <c r="G11" s="202"/>
      <c r="H11" s="476"/>
      <c r="I11" s="482"/>
      <c r="J11" s="482"/>
      <c r="K11" s="482"/>
      <c r="L11" s="482"/>
      <c r="M11" s="482"/>
      <c r="N11" s="482"/>
    </row>
    <row r="12" spans="1:18" ht="14.25" customHeight="1">
      <c r="A12" s="483">
        <v>2028</v>
      </c>
      <c r="B12" s="484">
        <v>165300</v>
      </c>
      <c r="C12" s="485">
        <v>179800</v>
      </c>
      <c r="D12" s="484">
        <v>17400</v>
      </c>
      <c r="E12" s="491">
        <v>20800</v>
      </c>
      <c r="F12" s="202"/>
      <c r="G12" s="202"/>
      <c r="H12" s="476"/>
      <c r="I12" s="482"/>
      <c r="J12" s="482"/>
      <c r="K12" s="482"/>
      <c r="L12" s="482"/>
      <c r="M12" s="482"/>
      <c r="N12" s="482"/>
    </row>
    <row r="13" spans="1:18" ht="14.25" customHeight="1">
      <c r="A13" s="486">
        <v>2029</v>
      </c>
      <c r="B13" s="487">
        <v>191000</v>
      </c>
      <c r="C13" s="488">
        <v>208200</v>
      </c>
      <c r="D13" s="487">
        <v>21700</v>
      </c>
      <c r="E13" s="492">
        <v>25800</v>
      </c>
      <c r="F13" s="202"/>
      <c r="G13" s="202"/>
      <c r="H13" s="476"/>
      <c r="I13" s="482"/>
      <c r="J13" s="482"/>
      <c r="K13" s="482"/>
      <c r="L13" s="482"/>
      <c r="M13" s="482"/>
      <c r="N13" s="482"/>
    </row>
    <row r="14" spans="1:18" ht="14.25" customHeight="1">
      <c r="A14" s="483">
        <v>2030</v>
      </c>
      <c r="B14" s="484">
        <v>219400</v>
      </c>
      <c r="C14" s="485">
        <v>239000</v>
      </c>
      <c r="D14" s="484">
        <v>26800</v>
      </c>
      <c r="E14" s="491">
        <v>31400</v>
      </c>
      <c r="F14" s="202"/>
      <c r="G14" s="202"/>
      <c r="H14" s="476"/>
      <c r="I14" s="482"/>
      <c r="J14" s="482"/>
      <c r="K14" s="482"/>
      <c r="L14" s="482"/>
      <c r="M14" s="482"/>
      <c r="N14" s="482"/>
    </row>
    <row r="15" spans="1:18" ht="14.25" customHeight="1">
      <c r="A15" s="486">
        <v>2031</v>
      </c>
      <c r="B15" s="487">
        <v>234100</v>
      </c>
      <c r="C15" s="488">
        <v>255900</v>
      </c>
      <c r="D15" s="487">
        <v>30600</v>
      </c>
      <c r="E15" s="492">
        <v>35700</v>
      </c>
      <c r="F15" s="202"/>
      <c r="G15" s="202"/>
      <c r="H15" s="476"/>
      <c r="I15" s="482"/>
      <c r="J15" s="482"/>
      <c r="K15" s="482"/>
      <c r="L15" s="482"/>
      <c r="M15" s="482"/>
      <c r="N15" s="482"/>
    </row>
    <row r="16" spans="1:18" ht="14.25" customHeight="1">
      <c r="A16" s="483">
        <v>2032</v>
      </c>
      <c r="B16" s="484">
        <v>248000</v>
      </c>
      <c r="C16" s="485">
        <v>271900</v>
      </c>
      <c r="D16" s="484">
        <v>34400</v>
      </c>
      <c r="E16" s="491">
        <v>39900</v>
      </c>
      <c r="F16" s="202"/>
      <c r="G16" s="202"/>
      <c r="H16" s="476"/>
      <c r="I16" s="482"/>
      <c r="J16" s="482"/>
      <c r="K16" s="482"/>
      <c r="L16" s="482"/>
      <c r="M16" s="482"/>
      <c r="N16" s="482"/>
    </row>
    <row r="17" spans="1:14" ht="14.25" customHeight="1">
      <c r="A17" s="486">
        <v>2033</v>
      </c>
      <c r="B17" s="487">
        <v>261300</v>
      </c>
      <c r="C17" s="488">
        <v>287000</v>
      </c>
      <c r="D17" s="487">
        <v>38000</v>
      </c>
      <c r="E17" s="492">
        <v>44000</v>
      </c>
      <c r="F17" s="149"/>
      <c r="G17" s="202"/>
      <c r="H17" s="476"/>
      <c r="I17" s="482"/>
      <c r="J17" s="482"/>
      <c r="K17" s="482"/>
      <c r="L17" s="482"/>
      <c r="M17" s="482"/>
      <c r="N17" s="482"/>
    </row>
    <row r="18" spans="1:14" ht="17.25" customHeight="1">
      <c r="A18" s="493">
        <v>2034</v>
      </c>
      <c r="B18" s="485">
        <v>273900</v>
      </c>
      <c r="C18" s="494">
        <v>301400</v>
      </c>
      <c r="D18" s="485">
        <v>41700</v>
      </c>
      <c r="E18" s="491">
        <v>48000</v>
      </c>
      <c r="F18" s="495"/>
      <c r="G18" s="495"/>
      <c r="H18" s="476"/>
    </row>
    <row r="19" spans="1:14" ht="18" customHeight="1">
      <c r="A19" s="496">
        <v>2035</v>
      </c>
      <c r="B19" s="497">
        <v>286000</v>
      </c>
      <c r="C19" s="498">
        <v>315200</v>
      </c>
      <c r="D19" s="497">
        <v>45200</v>
      </c>
      <c r="E19" s="499">
        <v>51800</v>
      </c>
      <c r="F19" s="127"/>
      <c r="G19" s="127"/>
      <c r="H19" s="476"/>
    </row>
    <row r="20" spans="1:14" ht="54.75" customHeight="1">
      <c r="A20" s="1012" t="s">
        <v>184</v>
      </c>
      <c r="B20" s="1012"/>
      <c r="C20" s="1012"/>
      <c r="D20" s="1012"/>
      <c r="E20" s="1012"/>
      <c r="F20" s="127"/>
      <c r="G20" s="127"/>
      <c r="H20" s="476"/>
    </row>
    <row r="21" spans="1:14" ht="53.25" customHeight="1">
      <c r="A21" s="995" t="s">
        <v>185</v>
      </c>
      <c r="B21" s="995"/>
      <c r="C21" s="995"/>
      <c r="D21" s="995"/>
      <c r="E21" s="995"/>
      <c r="H21" s="476"/>
    </row>
    <row r="22" spans="1:14" ht="45.75" customHeight="1">
      <c r="A22" s="960" t="s">
        <v>423</v>
      </c>
      <c r="B22" s="960"/>
      <c r="C22" s="960"/>
      <c r="D22" s="960"/>
      <c r="E22" s="960"/>
      <c r="F22" s="500"/>
      <c r="G22" s="500"/>
    </row>
    <row r="23" spans="1:14" ht="14.25" customHeight="1">
      <c r="A23" s="1013"/>
      <c r="B23" s="1013"/>
      <c r="C23" s="1013"/>
      <c r="D23" s="1013"/>
      <c r="E23" s="1013"/>
      <c r="F23" s="476"/>
      <c r="G23" s="476"/>
      <c r="H23" s="476"/>
      <c r="I23" s="476"/>
      <c r="J23" s="476"/>
      <c r="K23" s="476"/>
    </row>
    <row r="24" spans="1:14" ht="69" customHeight="1">
      <c r="A24" s="1014" t="s">
        <v>186</v>
      </c>
      <c r="B24" s="1014"/>
      <c r="C24" s="1014"/>
      <c r="D24" s="1014"/>
      <c r="E24" s="1014"/>
      <c r="F24" s="476"/>
      <c r="G24" s="476"/>
      <c r="H24" s="476"/>
      <c r="I24" s="476"/>
      <c r="J24" s="476"/>
      <c r="K24" s="476"/>
    </row>
    <row r="25" spans="1:14" ht="27.75" customHeight="1">
      <c r="A25" s="1008" t="s">
        <v>180</v>
      </c>
      <c r="B25" s="968" t="s">
        <v>187</v>
      </c>
      <c r="C25" s="968"/>
      <c r="D25" s="968"/>
      <c r="E25" s="968"/>
      <c r="F25" s="476"/>
      <c r="G25" s="476"/>
      <c r="H25" s="476"/>
      <c r="I25" s="476"/>
      <c r="J25" s="476"/>
      <c r="K25" s="476"/>
    </row>
    <row r="26" spans="1:14" ht="14.25" customHeight="1">
      <c r="A26" s="1008"/>
      <c r="B26" s="1009" t="s">
        <v>76</v>
      </c>
      <c r="C26" s="1009"/>
      <c r="D26" s="1010" t="s">
        <v>77</v>
      </c>
      <c r="E26" s="1010"/>
      <c r="F26" s="473"/>
      <c r="G26" s="473"/>
      <c r="H26" s="476"/>
      <c r="I26" s="476"/>
      <c r="J26" s="476"/>
      <c r="K26" s="476"/>
    </row>
    <row r="27" spans="1:14" ht="30.75" customHeight="1">
      <c r="A27" s="1008"/>
      <c r="B27" s="477" t="s">
        <v>188</v>
      </c>
      <c r="C27" s="310" t="s">
        <v>189</v>
      </c>
      <c r="D27" s="501" t="s">
        <v>188</v>
      </c>
      <c r="E27" s="464" t="s">
        <v>189</v>
      </c>
      <c r="F27" s="476"/>
      <c r="G27" s="476"/>
      <c r="H27" s="476"/>
      <c r="I27" s="476"/>
      <c r="J27" s="476"/>
      <c r="K27" s="476"/>
    </row>
    <row r="28" spans="1:14" ht="14.25" customHeight="1">
      <c r="A28" s="479">
        <v>2023</v>
      </c>
      <c r="B28" s="113">
        <v>15500</v>
      </c>
      <c r="C28" s="199">
        <v>17800</v>
      </c>
      <c r="D28" s="113">
        <v>0</v>
      </c>
      <c r="E28" s="199">
        <v>0</v>
      </c>
      <c r="F28" s="476"/>
      <c r="G28" s="476"/>
      <c r="H28" s="476"/>
      <c r="I28" s="476"/>
      <c r="J28" s="476"/>
      <c r="K28" s="476"/>
    </row>
    <row r="29" spans="1:14" ht="14.25" customHeight="1">
      <c r="A29" s="483">
        <v>2024</v>
      </c>
      <c r="B29" s="115">
        <v>21500</v>
      </c>
      <c r="C29" s="210">
        <v>31300</v>
      </c>
      <c r="D29" s="115">
        <v>0</v>
      </c>
      <c r="E29" s="210">
        <v>0</v>
      </c>
      <c r="F29" s="476"/>
      <c r="G29" s="476"/>
      <c r="H29" s="476"/>
      <c r="I29" s="476"/>
      <c r="J29" s="476"/>
      <c r="K29" s="476"/>
    </row>
    <row r="30" spans="1:14" ht="14.25" customHeight="1">
      <c r="A30" s="486">
        <v>2025</v>
      </c>
      <c r="B30" s="117">
        <v>26200</v>
      </c>
      <c r="C30" s="502">
        <v>40300</v>
      </c>
      <c r="D30" s="117">
        <v>0</v>
      </c>
      <c r="E30" s="219">
        <v>0</v>
      </c>
      <c r="F30" s="476"/>
      <c r="G30" s="476"/>
      <c r="H30" s="476"/>
      <c r="I30" s="476"/>
      <c r="J30" s="476"/>
      <c r="K30" s="476"/>
    </row>
    <row r="31" spans="1:14" ht="14.25" customHeight="1">
      <c r="A31" s="483">
        <v>2026</v>
      </c>
      <c r="B31" s="115">
        <v>29500</v>
      </c>
      <c r="C31" s="210">
        <v>48000</v>
      </c>
      <c r="D31" s="115">
        <v>0</v>
      </c>
      <c r="E31" s="210">
        <v>0</v>
      </c>
      <c r="F31" s="476"/>
      <c r="G31" s="476"/>
      <c r="H31" s="476"/>
      <c r="I31" s="476"/>
      <c r="J31" s="476"/>
      <c r="K31" s="476"/>
    </row>
    <row r="32" spans="1:14" ht="14.25" customHeight="1">
      <c r="A32" s="486">
        <v>2027</v>
      </c>
      <c r="B32" s="117">
        <v>34300</v>
      </c>
      <c r="C32" s="202">
        <v>57400</v>
      </c>
      <c r="D32" s="117">
        <v>0</v>
      </c>
      <c r="E32" s="219">
        <v>0</v>
      </c>
      <c r="F32" s="476"/>
      <c r="G32" s="476"/>
      <c r="H32" s="476"/>
      <c r="I32" s="476"/>
      <c r="J32" s="476"/>
      <c r="K32" s="476"/>
    </row>
    <row r="33" spans="1:11" ht="14.25" customHeight="1">
      <c r="A33" s="483">
        <v>2028</v>
      </c>
      <c r="B33" s="115">
        <v>38200</v>
      </c>
      <c r="C33" s="210">
        <v>66000</v>
      </c>
      <c r="D33" s="115">
        <v>0</v>
      </c>
      <c r="E33" s="258">
        <v>0</v>
      </c>
      <c r="F33" s="476"/>
      <c r="G33" s="476"/>
      <c r="H33" s="476"/>
      <c r="I33" s="476"/>
      <c r="J33" s="476"/>
      <c r="K33" s="476"/>
    </row>
    <row r="34" spans="1:11" ht="14.25" customHeight="1">
      <c r="A34" s="486">
        <v>2029</v>
      </c>
      <c r="B34" s="117">
        <v>43400</v>
      </c>
      <c r="C34" s="502">
        <v>75900</v>
      </c>
      <c r="D34" s="117">
        <v>0</v>
      </c>
      <c r="E34" s="256">
        <v>0</v>
      </c>
      <c r="F34" s="476"/>
      <c r="G34" s="476"/>
      <c r="H34" s="476"/>
      <c r="I34" s="476"/>
      <c r="J34" s="476"/>
      <c r="K34" s="476"/>
    </row>
    <row r="35" spans="1:11" ht="14.25" customHeight="1">
      <c r="A35" s="483">
        <v>2030</v>
      </c>
      <c r="B35" s="115">
        <v>51200</v>
      </c>
      <c r="C35" s="210">
        <v>88400</v>
      </c>
      <c r="D35" s="115">
        <v>0</v>
      </c>
      <c r="E35" s="258">
        <v>0</v>
      </c>
      <c r="F35" s="476"/>
      <c r="G35" s="476"/>
      <c r="H35" s="476"/>
      <c r="I35" s="476"/>
      <c r="J35" s="476"/>
      <c r="K35" s="476"/>
    </row>
    <row r="36" spans="1:11" ht="14.25" customHeight="1">
      <c r="A36" s="486">
        <v>2031</v>
      </c>
      <c r="B36" s="117">
        <v>45300</v>
      </c>
      <c r="C36" s="502">
        <v>86800</v>
      </c>
      <c r="D36" s="117">
        <v>0</v>
      </c>
      <c r="E36" s="256">
        <v>0</v>
      </c>
      <c r="F36" s="476"/>
      <c r="G36" s="476"/>
      <c r="H36" s="476"/>
      <c r="I36" s="476"/>
      <c r="J36" s="476"/>
      <c r="K36" s="476"/>
    </row>
    <row r="37" spans="1:11" ht="14.25" customHeight="1">
      <c r="A37" s="483">
        <v>2032</v>
      </c>
      <c r="B37" s="115">
        <v>38600</v>
      </c>
      <c r="C37" s="210">
        <v>84300</v>
      </c>
      <c r="D37" s="115">
        <v>0</v>
      </c>
      <c r="E37" s="258">
        <v>0</v>
      </c>
      <c r="F37" s="476"/>
      <c r="G37" s="476"/>
      <c r="H37" s="476"/>
      <c r="I37" s="476"/>
      <c r="J37" s="476"/>
      <c r="K37" s="476"/>
    </row>
    <row r="38" spans="1:11" ht="14.25" customHeight="1">
      <c r="A38" s="486">
        <v>2033</v>
      </c>
      <c r="B38" s="117">
        <v>31200</v>
      </c>
      <c r="C38" s="502">
        <v>80900</v>
      </c>
      <c r="D38" s="117">
        <v>0</v>
      </c>
      <c r="E38" s="256">
        <v>0</v>
      </c>
      <c r="F38" s="476"/>
      <c r="G38" s="476"/>
      <c r="H38" s="476"/>
      <c r="I38" s="476"/>
      <c r="J38" s="476"/>
      <c r="K38" s="476"/>
    </row>
    <row r="39" spans="1:11" ht="14.25" customHeight="1">
      <c r="A39" s="493">
        <v>2034</v>
      </c>
      <c r="B39" s="210">
        <v>23100</v>
      </c>
      <c r="C39" s="503">
        <v>76700</v>
      </c>
      <c r="D39" s="115">
        <v>0</v>
      </c>
      <c r="E39" s="258">
        <v>0</v>
      </c>
      <c r="F39" s="476"/>
      <c r="G39" s="476"/>
      <c r="H39" s="476"/>
      <c r="I39" s="476"/>
      <c r="J39" s="476"/>
      <c r="K39" s="476"/>
    </row>
    <row r="40" spans="1:11" ht="14.25" customHeight="1">
      <c r="A40" s="496">
        <v>2035</v>
      </c>
      <c r="B40" s="504">
        <v>14400</v>
      </c>
      <c r="C40" s="505">
        <v>71800</v>
      </c>
      <c r="D40" s="504">
        <v>0</v>
      </c>
      <c r="E40" s="506">
        <v>0</v>
      </c>
      <c r="F40" s="476"/>
      <c r="G40" s="476"/>
      <c r="H40" s="476"/>
      <c r="I40" s="476"/>
      <c r="J40" s="476"/>
      <c r="K40" s="476"/>
    </row>
    <row r="41" spans="1:11" ht="44.25" customHeight="1">
      <c r="A41" s="1011" t="s">
        <v>190</v>
      </c>
      <c r="B41" s="1011"/>
      <c r="C41" s="1011"/>
      <c r="D41" s="1011"/>
      <c r="E41" s="1011"/>
      <c r="F41" s="476"/>
      <c r="G41" s="476"/>
      <c r="H41" s="476"/>
      <c r="I41" s="476"/>
      <c r="J41" s="476"/>
      <c r="K41" s="476"/>
    </row>
    <row r="42" spans="1:11" ht="81" customHeight="1">
      <c r="A42" s="995" t="s">
        <v>191</v>
      </c>
      <c r="B42" s="995"/>
      <c r="C42" s="995"/>
      <c r="D42" s="995"/>
      <c r="E42" s="995"/>
      <c r="F42" s="476"/>
      <c r="G42" s="476"/>
      <c r="H42" s="476"/>
      <c r="I42" s="476"/>
      <c r="J42" s="476"/>
      <c r="K42" s="476"/>
    </row>
    <row r="43" spans="1:11" ht="38.25" customHeight="1">
      <c r="A43" s="960" t="s">
        <v>423</v>
      </c>
      <c r="B43" s="960"/>
      <c r="C43" s="960"/>
      <c r="D43" s="960"/>
      <c r="E43" s="960"/>
      <c r="F43" s="476"/>
      <c r="G43" s="476"/>
      <c r="H43" s="476"/>
      <c r="I43" s="476"/>
      <c r="J43" s="476"/>
      <c r="K43" s="476"/>
    </row>
    <row r="44" spans="1:11" ht="14.25" customHeight="1">
      <c r="A44" s="507"/>
      <c r="B44" s="476"/>
      <c r="C44" s="476"/>
      <c r="D44" s="476"/>
      <c r="E44" s="476"/>
      <c r="F44" s="476"/>
      <c r="G44" s="476"/>
      <c r="H44" s="476"/>
      <c r="I44" s="476"/>
      <c r="J44" s="476"/>
      <c r="K44" s="476"/>
    </row>
    <row r="45" spans="1:11" ht="14.25" customHeight="1">
      <c r="A45" s="508"/>
      <c r="B45" s="476"/>
      <c r="C45" s="476"/>
      <c r="D45" s="476"/>
      <c r="E45" s="476"/>
      <c r="F45" s="476"/>
      <c r="G45" s="476"/>
      <c r="H45" s="476"/>
      <c r="I45" s="476"/>
      <c r="J45" s="476"/>
      <c r="K45" s="476"/>
    </row>
    <row r="46" spans="1:11" ht="14.25" customHeight="1">
      <c r="A46" s="508"/>
      <c r="B46" s="476"/>
      <c r="C46" s="476"/>
      <c r="D46" s="476"/>
      <c r="E46" s="476"/>
      <c r="F46" s="476"/>
      <c r="G46" s="476"/>
      <c r="H46" s="476"/>
      <c r="I46" s="476"/>
      <c r="J46" s="476"/>
      <c r="K46" s="476"/>
    </row>
    <row r="47" spans="1:11" ht="14.25" customHeight="1">
      <c r="A47" s="509"/>
      <c r="B47" s="476"/>
      <c r="C47" s="476"/>
      <c r="D47" s="476"/>
      <c r="E47" s="476"/>
      <c r="F47" s="476"/>
      <c r="G47" s="476"/>
      <c r="H47" s="476"/>
      <c r="I47" s="476"/>
      <c r="J47" s="476"/>
      <c r="K47" s="476"/>
    </row>
  </sheetData>
  <mergeCells count="17">
    <mergeCell ref="A3:E3"/>
    <mergeCell ref="A4:A6"/>
    <mergeCell ref="B4:E4"/>
    <mergeCell ref="B5:C5"/>
    <mergeCell ref="D5:E5"/>
    <mergeCell ref="A20:E20"/>
    <mergeCell ref="A21:E21"/>
    <mergeCell ref="A22:E22"/>
    <mergeCell ref="A23:E23"/>
    <mergeCell ref="A24:E24"/>
    <mergeCell ref="A42:E42"/>
    <mergeCell ref="A43:E43"/>
    <mergeCell ref="A25:A27"/>
    <mergeCell ref="B25:E25"/>
    <mergeCell ref="B26:C26"/>
    <mergeCell ref="D26:E26"/>
    <mergeCell ref="A41:E41"/>
  </mergeCells>
  <hyperlinks>
    <hyperlink ref="A1" location="Inhalt!A9" display="Zurück zum Inhalt" xr:uid="{00000000-0004-0000-0700-000000000000}"/>
  </hyperlink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65"/>
  <sheetViews>
    <sheetView showGridLines="0" zoomScale="80" zoomScaleNormal="80" workbookViewId="0"/>
  </sheetViews>
  <sheetFormatPr baseColWidth="10" defaultColWidth="11" defaultRowHeight="14.25" customHeight="1"/>
  <cols>
    <col min="1" max="2" width="23.5" style="106" customWidth="1"/>
    <col min="3" max="16384" width="11" style="106"/>
  </cols>
  <sheetData>
    <row r="1" spans="1:3" ht="14.25" customHeight="1">
      <c r="A1" s="107" t="s">
        <v>55</v>
      </c>
    </row>
    <row r="2" spans="1:3" ht="14.25" customHeight="1">
      <c r="A2" s="108"/>
    </row>
    <row r="3" spans="1:3" customFormat="1" ht="23.5">
      <c r="A3" s="1015">
        <v>2025</v>
      </c>
      <c r="B3" s="1015"/>
    </row>
    <row r="4" spans="1:3" customFormat="1" ht="14">
      <c r="A4" s="141"/>
      <c r="B4" s="141"/>
    </row>
    <row r="5" spans="1:3" customFormat="1" ht="51" customHeight="1">
      <c r="A5" s="957" t="s">
        <v>192</v>
      </c>
      <c r="B5" s="957"/>
    </row>
    <row r="6" spans="1:3" customFormat="1" ht="40.5" customHeight="1">
      <c r="A6" s="1018" t="s">
        <v>57</v>
      </c>
      <c r="B6" s="510" t="s">
        <v>193</v>
      </c>
    </row>
    <row r="7" spans="1:3" customFormat="1" ht="15" thickBot="1">
      <c r="A7" s="1018"/>
      <c r="B7" s="511" t="s">
        <v>59</v>
      </c>
      <c r="C7" s="741"/>
    </row>
    <row r="8" spans="1:3" customFormat="1" ht="14">
      <c r="A8" s="512" t="s">
        <v>60</v>
      </c>
      <c r="B8" s="513">
        <v>4789</v>
      </c>
    </row>
    <row r="9" spans="1:3" customFormat="1" ht="14">
      <c r="A9" s="514" t="s">
        <v>61</v>
      </c>
      <c r="B9" s="515">
        <v>4570</v>
      </c>
    </row>
    <row r="10" spans="1:3" customFormat="1" ht="14">
      <c r="A10" s="516" t="s">
        <v>62</v>
      </c>
      <c r="B10" s="513">
        <v>2955</v>
      </c>
    </row>
    <row r="11" spans="1:3" customFormat="1" ht="14">
      <c r="A11" s="514" t="s">
        <v>63</v>
      </c>
      <c r="B11" s="515">
        <v>1414</v>
      </c>
    </row>
    <row r="12" spans="1:3" customFormat="1" ht="14">
      <c r="A12" s="516" t="s">
        <v>194</v>
      </c>
      <c r="B12" s="513">
        <v>463</v>
      </c>
    </row>
    <row r="13" spans="1:3" customFormat="1" ht="14">
      <c r="A13" s="514" t="s">
        <v>65</v>
      </c>
      <c r="B13" s="515">
        <v>778</v>
      </c>
    </row>
    <row r="14" spans="1:3" customFormat="1" ht="14">
      <c r="A14" s="516" t="s">
        <v>66</v>
      </c>
      <c r="B14" s="513">
        <v>2345</v>
      </c>
    </row>
    <row r="15" spans="1:3" customFormat="1" ht="14">
      <c r="A15" s="517" t="s">
        <v>67</v>
      </c>
      <c r="B15" s="515">
        <v>435</v>
      </c>
    </row>
    <row r="16" spans="1:3" customFormat="1" ht="14">
      <c r="A16" s="516" t="s">
        <v>68</v>
      </c>
      <c r="B16" s="513">
        <v>3012</v>
      </c>
    </row>
    <row r="17" spans="1:3" customFormat="1" ht="14">
      <c r="A17" s="517" t="s">
        <v>69</v>
      </c>
      <c r="B17" s="515">
        <v>8176</v>
      </c>
    </row>
    <row r="18" spans="1:3" customFormat="1" ht="14">
      <c r="A18" s="516" t="s">
        <v>70</v>
      </c>
      <c r="B18" s="513">
        <v>1977</v>
      </c>
    </row>
    <row r="19" spans="1:3" customFormat="1" ht="14">
      <c r="A19" s="514" t="s">
        <v>71</v>
      </c>
      <c r="B19" s="515">
        <v>346</v>
      </c>
    </row>
    <row r="20" spans="1:3" customFormat="1" ht="14">
      <c r="A20" s="516" t="s">
        <v>72</v>
      </c>
      <c r="B20" s="513">
        <v>2381</v>
      </c>
    </row>
    <row r="21" spans="1:3" customFormat="1" ht="14">
      <c r="A21" s="517" t="s">
        <v>73</v>
      </c>
      <c r="B21" s="515">
        <v>1164</v>
      </c>
    </row>
    <row r="22" spans="1:3" customFormat="1" ht="14">
      <c r="A22" s="516" t="s">
        <v>74</v>
      </c>
      <c r="B22" s="513">
        <v>1263</v>
      </c>
    </row>
    <row r="23" spans="1:3" customFormat="1" ht="14.5" thickBot="1">
      <c r="A23" s="514" t="s">
        <v>75</v>
      </c>
      <c r="B23" s="515">
        <v>844</v>
      </c>
    </row>
    <row r="24" spans="1:3" customFormat="1" ht="14">
      <c r="A24" s="518" t="s">
        <v>76</v>
      </c>
      <c r="B24" s="519">
        <v>27719</v>
      </c>
    </row>
    <row r="25" spans="1:3" customFormat="1" ht="14">
      <c r="A25" s="520" t="s">
        <v>77</v>
      </c>
      <c r="B25" s="521">
        <f>B10+B11+B20+B21+B23+B15</f>
        <v>9193</v>
      </c>
    </row>
    <row r="26" spans="1:3" customFormat="1" ht="14">
      <c r="A26" s="522" t="s">
        <v>78</v>
      </c>
      <c r="B26" s="523">
        <f>B24+B25</f>
        <v>36912</v>
      </c>
      <c r="C26" s="863"/>
    </row>
    <row r="27" spans="1:3" customFormat="1" ht="27" customHeight="1">
      <c r="A27" s="965" t="s">
        <v>195</v>
      </c>
      <c r="B27" s="965"/>
    </row>
    <row r="28" spans="1:3" customFormat="1" ht="40.5" customHeight="1">
      <c r="A28" s="992" t="s">
        <v>196</v>
      </c>
      <c r="B28" s="992"/>
    </row>
    <row r="29" spans="1:3" customFormat="1" ht="14.5">
      <c r="A29" s="1017"/>
      <c r="B29" s="1017"/>
    </row>
    <row r="30" spans="1:3" customFormat="1" ht="51" customHeight="1">
      <c r="A30" s="957" t="s">
        <v>197</v>
      </c>
      <c r="B30" s="957"/>
    </row>
    <row r="31" spans="1:3" customFormat="1" ht="40.5" customHeight="1">
      <c r="A31" s="1018" t="s">
        <v>57</v>
      </c>
      <c r="B31" s="524" t="s">
        <v>198</v>
      </c>
    </row>
    <row r="32" spans="1:3" customFormat="1" ht="15" thickBot="1">
      <c r="A32" s="1018"/>
      <c r="B32" s="525" t="s">
        <v>59</v>
      </c>
      <c r="C32" s="741"/>
    </row>
    <row r="33" spans="1:2" customFormat="1" ht="14">
      <c r="A33" s="512" t="s">
        <v>60</v>
      </c>
      <c r="B33" s="513">
        <v>4374</v>
      </c>
    </row>
    <row r="34" spans="1:2" customFormat="1" ht="14">
      <c r="A34" s="514" t="s">
        <v>61</v>
      </c>
      <c r="B34" s="515">
        <v>3403</v>
      </c>
    </row>
    <row r="35" spans="1:2" customFormat="1" ht="14">
      <c r="A35" s="516" t="s">
        <v>62</v>
      </c>
      <c r="B35" s="513">
        <v>2929</v>
      </c>
    </row>
    <row r="36" spans="1:2" customFormat="1" ht="14">
      <c r="A36" s="514" t="s">
        <v>63</v>
      </c>
      <c r="B36" s="515">
        <v>1447</v>
      </c>
    </row>
    <row r="37" spans="1:2" customFormat="1" ht="14">
      <c r="A37" s="516" t="s">
        <v>64</v>
      </c>
      <c r="B37" s="513">
        <v>417</v>
      </c>
    </row>
    <row r="38" spans="1:2" customFormat="1" ht="14">
      <c r="A38" s="514" t="s">
        <v>65</v>
      </c>
      <c r="B38" s="515">
        <v>955</v>
      </c>
    </row>
    <row r="39" spans="1:2" customFormat="1" ht="14">
      <c r="A39" s="516" t="s">
        <v>66</v>
      </c>
      <c r="B39" s="513">
        <v>2504</v>
      </c>
    </row>
    <row r="40" spans="1:2" customFormat="1" ht="14">
      <c r="A40" s="517" t="s">
        <v>67</v>
      </c>
      <c r="B40" s="515">
        <v>532</v>
      </c>
    </row>
    <row r="41" spans="1:2" customFormat="1" ht="14">
      <c r="A41" s="516" t="s">
        <v>68</v>
      </c>
      <c r="B41" s="513">
        <v>3007</v>
      </c>
    </row>
    <row r="42" spans="1:2" customFormat="1" ht="14">
      <c r="A42" s="517" t="s">
        <v>69</v>
      </c>
      <c r="B42" s="515">
        <v>6967</v>
      </c>
    </row>
    <row r="43" spans="1:2" customFormat="1" ht="14">
      <c r="A43" s="516" t="s">
        <v>70</v>
      </c>
      <c r="B43" s="513">
        <v>1731</v>
      </c>
    </row>
    <row r="44" spans="1:2" customFormat="1" ht="14">
      <c r="A44" s="514" t="s">
        <v>199</v>
      </c>
      <c r="B44" s="526" t="s">
        <v>204</v>
      </c>
    </row>
    <row r="45" spans="1:2" customFormat="1" ht="14">
      <c r="A45" s="516" t="s">
        <v>72</v>
      </c>
      <c r="B45" s="513">
        <v>2634</v>
      </c>
    </row>
    <row r="46" spans="1:2" customFormat="1" ht="14">
      <c r="A46" s="517" t="s">
        <v>73</v>
      </c>
      <c r="B46" s="515">
        <v>1128</v>
      </c>
    </row>
    <row r="47" spans="1:2" customFormat="1" ht="14">
      <c r="A47" s="516" t="s">
        <v>74</v>
      </c>
      <c r="B47" s="513">
        <v>1407</v>
      </c>
    </row>
    <row r="48" spans="1:2" customFormat="1" ht="14">
      <c r="A48" s="514" t="s">
        <v>75</v>
      </c>
      <c r="B48" s="515">
        <v>887</v>
      </c>
    </row>
    <row r="49" spans="1:2" customFormat="1" ht="14">
      <c r="A49" s="518" t="s">
        <v>76</v>
      </c>
      <c r="B49" s="519">
        <f>B51-B50</f>
        <v>24765</v>
      </c>
    </row>
    <row r="50" spans="1:2" customFormat="1" ht="14">
      <c r="A50" s="520" t="s">
        <v>77</v>
      </c>
      <c r="B50" s="521">
        <f>B35+B36+B40+B45+B46+B48</f>
        <v>9557</v>
      </c>
    </row>
    <row r="51" spans="1:2" customFormat="1" ht="14">
      <c r="A51" s="522" t="s">
        <v>78</v>
      </c>
      <c r="B51" s="523">
        <f>SUM(B33:B48)</f>
        <v>34322</v>
      </c>
    </row>
    <row r="52" spans="1:2" customFormat="1" ht="27.75" customHeight="1">
      <c r="A52" s="965" t="s">
        <v>200</v>
      </c>
      <c r="B52" s="965"/>
    </row>
    <row r="53" spans="1:2" customFormat="1" ht="41.25" customHeight="1">
      <c r="A53" s="992" t="s">
        <v>201</v>
      </c>
      <c r="B53" s="992"/>
    </row>
    <row r="54" spans="1:2" ht="14.25" customHeight="1">
      <c r="A54" s="108"/>
    </row>
    <row r="55" spans="1:2" s="109" customFormat="1" ht="23.5">
      <c r="A55" s="1015">
        <v>2024</v>
      </c>
      <c r="B55" s="1015"/>
    </row>
    <row r="56" spans="1:2" s="109" customFormat="1" ht="14.5">
      <c r="A56" s="141"/>
      <c r="B56" s="141"/>
    </row>
    <row r="57" spans="1:2" s="109" customFormat="1" ht="51" customHeight="1">
      <c r="A57" s="957" t="s">
        <v>202</v>
      </c>
      <c r="B57" s="957"/>
    </row>
    <row r="58" spans="1:2" s="109" customFormat="1" ht="40.5" customHeight="1">
      <c r="A58" s="1018" t="s">
        <v>57</v>
      </c>
      <c r="B58" s="510" t="s">
        <v>193</v>
      </c>
    </row>
    <row r="59" spans="1:2" s="109" customFormat="1" ht="14.5">
      <c r="A59" s="1018"/>
      <c r="B59" s="511" t="s">
        <v>59</v>
      </c>
    </row>
    <row r="60" spans="1:2" s="109" customFormat="1" ht="14.5">
      <c r="A60" s="512" t="s">
        <v>60</v>
      </c>
      <c r="B60" s="513">
        <v>4818</v>
      </c>
    </row>
    <row r="61" spans="1:2" s="109" customFormat="1" ht="14.5">
      <c r="A61" s="514" t="s">
        <v>61</v>
      </c>
      <c r="B61" s="515">
        <v>4508</v>
      </c>
    </row>
    <row r="62" spans="1:2" s="109" customFormat="1" ht="14.5">
      <c r="A62" s="516" t="s">
        <v>62</v>
      </c>
      <c r="B62" s="513">
        <v>3442</v>
      </c>
    </row>
    <row r="63" spans="1:2" s="109" customFormat="1" ht="14.5">
      <c r="A63" s="514" t="s">
        <v>63</v>
      </c>
      <c r="B63" s="515">
        <v>1667</v>
      </c>
    </row>
    <row r="64" spans="1:2" s="109" customFormat="1" ht="14.5">
      <c r="A64" s="516" t="s">
        <v>194</v>
      </c>
      <c r="B64" s="513">
        <v>486</v>
      </c>
    </row>
    <row r="65" spans="1:2" s="109" customFormat="1" ht="14.5">
      <c r="A65" s="514" t="s">
        <v>65</v>
      </c>
      <c r="B65" s="515">
        <v>942</v>
      </c>
    </row>
    <row r="66" spans="1:2" s="109" customFormat="1" ht="14.5">
      <c r="A66" s="516" t="s">
        <v>66</v>
      </c>
      <c r="B66" s="513">
        <v>2584</v>
      </c>
    </row>
    <row r="67" spans="1:2" s="109" customFormat="1" ht="14.5">
      <c r="A67" s="517" t="s">
        <v>67</v>
      </c>
      <c r="B67" s="515">
        <v>538</v>
      </c>
    </row>
    <row r="68" spans="1:2" s="109" customFormat="1" ht="14.5">
      <c r="A68" s="516" t="s">
        <v>68</v>
      </c>
      <c r="B68" s="513">
        <v>3283</v>
      </c>
    </row>
    <row r="69" spans="1:2" s="109" customFormat="1" ht="14.5">
      <c r="A69" s="517" t="s">
        <v>69</v>
      </c>
      <c r="B69" s="515">
        <v>8747</v>
      </c>
    </row>
    <row r="70" spans="1:2" s="109" customFormat="1" ht="14.5">
      <c r="A70" s="516" t="s">
        <v>70</v>
      </c>
      <c r="B70" s="513">
        <v>2139</v>
      </c>
    </row>
    <row r="71" spans="1:2" s="109" customFormat="1" ht="14.5">
      <c r="A71" s="514" t="s">
        <v>71</v>
      </c>
      <c r="B71" s="515">
        <v>343</v>
      </c>
    </row>
    <row r="72" spans="1:2" s="109" customFormat="1" ht="14.5">
      <c r="A72" s="516" t="s">
        <v>72</v>
      </c>
      <c r="B72" s="513">
        <v>2734</v>
      </c>
    </row>
    <row r="73" spans="1:2" s="109" customFormat="1" ht="14.5">
      <c r="A73" s="517" t="s">
        <v>73</v>
      </c>
      <c r="B73" s="515">
        <v>1203</v>
      </c>
    </row>
    <row r="74" spans="1:2" s="109" customFormat="1" ht="14.5">
      <c r="A74" s="516" t="s">
        <v>74</v>
      </c>
      <c r="B74" s="513">
        <v>1458</v>
      </c>
    </row>
    <row r="75" spans="1:2" s="109" customFormat="1" ht="14.5">
      <c r="A75" s="514" t="s">
        <v>75</v>
      </c>
      <c r="B75" s="515">
        <v>925</v>
      </c>
    </row>
    <row r="76" spans="1:2" s="109" customFormat="1" ht="14.5">
      <c r="A76" s="518" t="s">
        <v>76</v>
      </c>
      <c r="B76" s="519">
        <f>B78-B77</f>
        <v>29308</v>
      </c>
    </row>
    <row r="77" spans="1:2" s="109" customFormat="1" ht="14.5">
      <c r="A77" s="520" t="s">
        <v>77</v>
      </c>
      <c r="B77" s="521">
        <f>SUM(B62,B63,B67,B72,B73,B75)</f>
        <v>10509</v>
      </c>
    </row>
    <row r="78" spans="1:2" s="109" customFormat="1" ht="14.5">
      <c r="A78" s="522" t="s">
        <v>78</v>
      </c>
      <c r="B78" s="523">
        <f>SUM(B60:B75)</f>
        <v>39817</v>
      </c>
    </row>
    <row r="79" spans="1:2" s="109" customFormat="1" ht="27" customHeight="1">
      <c r="A79" s="965" t="s">
        <v>195</v>
      </c>
      <c r="B79" s="965"/>
    </row>
    <row r="80" spans="1:2" s="109" customFormat="1" ht="40.5" customHeight="1">
      <c r="A80" s="992" t="s">
        <v>201</v>
      </c>
      <c r="B80" s="992"/>
    </row>
    <row r="81" spans="1:2" s="109" customFormat="1" ht="14.5">
      <c r="A81" s="1017"/>
      <c r="B81" s="1017"/>
    </row>
    <row r="82" spans="1:2" s="109" customFormat="1" ht="51" customHeight="1">
      <c r="A82" s="957" t="s">
        <v>203</v>
      </c>
      <c r="B82" s="957"/>
    </row>
    <row r="83" spans="1:2" s="109" customFormat="1" ht="40.5" customHeight="1">
      <c r="A83" s="1018" t="s">
        <v>57</v>
      </c>
      <c r="B83" s="524" t="s">
        <v>198</v>
      </c>
    </row>
    <row r="84" spans="1:2" s="109" customFormat="1" ht="14.5">
      <c r="A84" s="1018"/>
      <c r="B84" s="525" t="s">
        <v>59</v>
      </c>
    </row>
    <row r="85" spans="1:2" s="109" customFormat="1" ht="14.5">
      <c r="A85" s="512" t="s">
        <v>60</v>
      </c>
      <c r="B85" s="513">
        <v>4552</v>
      </c>
    </row>
    <row r="86" spans="1:2" s="109" customFormat="1" ht="14.5">
      <c r="A86" s="514" t="s">
        <v>61</v>
      </c>
      <c r="B86" s="515">
        <v>3392</v>
      </c>
    </row>
    <row r="87" spans="1:2" s="109" customFormat="1" ht="14.5">
      <c r="A87" s="516" t="s">
        <v>62</v>
      </c>
      <c r="B87" s="513">
        <v>3216</v>
      </c>
    </row>
    <row r="88" spans="1:2" s="109" customFormat="1" ht="14.5">
      <c r="A88" s="514" t="s">
        <v>63</v>
      </c>
      <c r="B88" s="515">
        <v>1513</v>
      </c>
    </row>
    <row r="89" spans="1:2" s="109" customFormat="1" ht="14.5">
      <c r="A89" s="516" t="s">
        <v>64</v>
      </c>
      <c r="B89" s="513">
        <v>390</v>
      </c>
    </row>
    <row r="90" spans="1:2" s="109" customFormat="1" ht="14.5">
      <c r="A90" s="514" t="s">
        <v>65</v>
      </c>
      <c r="B90" s="515">
        <v>1012</v>
      </c>
    </row>
    <row r="91" spans="1:2" s="109" customFormat="1" ht="14.5">
      <c r="A91" s="516" t="s">
        <v>66</v>
      </c>
      <c r="B91" s="513">
        <v>2558</v>
      </c>
    </row>
    <row r="92" spans="1:2" s="109" customFormat="1" ht="14.5">
      <c r="A92" s="517" t="s">
        <v>67</v>
      </c>
      <c r="B92" s="515">
        <v>585</v>
      </c>
    </row>
    <row r="93" spans="1:2" s="109" customFormat="1" ht="14.5">
      <c r="A93" s="516" t="s">
        <v>68</v>
      </c>
      <c r="B93" s="513">
        <v>2916</v>
      </c>
    </row>
    <row r="94" spans="1:2" s="109" customFormat="1" ht="14.5">
      <c r="A94" s="517" t="s">
        <v>69</v>
      </c>
      <c r="B94" s="515">
        <v>6778</v>
      </c>
    </row>
    <row r="95" spans="1:2" s="109" customFormat="1" ht="14.5">
      <c r="A95" s="516" t="s">
        <v>70</v>
      </c>
      <c r="B95" s="513">
        <v>1502</v>
      </c>
    </row>
    <row r="96" spans="1:2" s="109" customFormat="1" ht="14.5">
      <c r="A96" s="514" t="s">
        <v>199</v>
      </c>
      <c r="B96" s="526" t="s">
        <v>204</v>
      </c>
    </row>
    <row r="97" spans="1:2" s="109" customFormat="1" ht="14.5">
      <c r="A97" s="516" t="s">
        <v>72</v>
      </c>
      <c r="B97" s="513">
        <v>2566</v>
      </c>
    </row>
    <row r="98" spans="1:2" s="109" customFormat="1" ht="14.5">
      <c r="A98" s="517" t="s">
        <v>73</v>
      </c>
      <c r="B98" s="515">
        <v>1170</v>
      </c>
    </row>
    <row r="99" spans="1:2" s="109" customFormat="1" ht="14.5">
      <c r="A99" s="516" t="s">
        <v>74</v>
      </c>
      <c r="B99" s="513">
        <v>1434</v>
      </c>
    </row>
    <row r="100" spans="1:2" s="109" customFormat="1" ht="14.5">
      <c r="A100" s="514" t="s">
        <v>75</v>
      </c>
      <c r="B100" s="515">
        <v>845</v>
      </c>
    </row>
    <row r="101" spans="1:2" s="109" customFormat="1" ht="14.5">
      <c r="A101" s="518" t="s">
        <v>76</v>
      </c>
      <c r="B101" s="519">
        <f>B103-B102</f>
        <v>24534</v>
      </c>
    </row>
    <row r="102" spans="1:2" s="109" customFormat="1" ht="14.5">
      <c r="A102" s="520" t="s">
        <v>77</v>
      </c>
      <c r="B102" s="521">
        <f>SUM(B87,B88,B92,B97,B98,B100)</f>
        <v>9895</v>
      </c>
    </row>
    <row r="103" spans="1:2" s="109" customFormat="1" ht="14.5">
      <c r="A103" s="522" t="s">
        <v>78</v>
      </c>
      <c r="B103" s="523">
        <f>SUM(B85:B100)</f>
        <v>34429</v>
      </c>
    </row>
    <row r="104" spans="1:2" s="109" customFormat="1" ht="27.75" customHeight="1">
      <c r="A104" s="965" t="s">
        <v>200</v>
      </c>
      <c r="B104" s="965"/>
    </row>
    <row r="105" spans="1:2" s="109" customFormat="1" ht="41.25" customHeight="1">
      <c r="A105" s="992" t="s">
        <v>205</v>
      </c>
      <c r="B105" s="992"/>
    </row>
    <row r="106" spans="1:2" ht="14.25" customHeight="1">
      <c r="A106" s="108"/>
    </row>
    <row r="107" spans="1:2" s="109" customFormat="1" ht="24.75" customHeight="1">
      <c r="A107" s="1015">
        <v>2023</v>
      </c>
      <c r="B107" s="1015"/>
    </row>
    <row r="108" spans="1:2" s="109" customFormat="1" ht="14.5">
      <c r="A108" s="141"/>
      <c r="B108" s="141"/>
    </row>
    <row r="109" spans="1:2" s="109" customFormat="1" ht="51" customHeight="1">
      <c r="A109" s="957" t="s">
        <v>206</v>
      </c>
      <c r="B109" s="957"/>
    </row>
    <row r="110" spans="1:2" s="109" customFormat="1" ht="40.5" customHeight="1">
      <c r="A110" s="1018" t="s">
        <v>57</v>
      </c>
      <c r="B110" s="510" t="s">
        <v>193</v>
      </c>
    </row>
    <row r="111" spans="1:2" s="109" customFormat="1" ht="14.5">
      <c r="A111" s="1018"/>
      <c r="B111" s="511" t="s">
        <v>59</v>
      </c>
    </row>
    <row r="112" spans="1:2" s="109" customFormat="1" ht="14.5">
      <c r="A112" s="512" t="s">
        <v>60</v>
      </c>
      <c r="B112" s="513">
        <v>5135</v>
      </c>
    </row>
    <row r="113" spans="1:2" s="109" customFormat="1" ht="14.5">
      <c r="A113" s="514" t="s">
        <v>61</v>
      </c>
      <c r="B113" s="515">
        <v>4945</v>
      </c>
    </row>
    <row r="114" spans="1:2" s="109" customFormat="1" ht="14.5">
      <c r="A114" s="516" t="s">
        <v>62</v>
      </c>
      <c r="B114" s="513">
        <v>3587</v>
      </c>
    </row>
    <row r="115" spans="1:2" s="109" customFormat="1" ht="14.5">
      <c r="A115" s="514" t="s">
        <v>63</v>
      </c>
      <c r="B115" s="515">
        <v>1666</v>
      </c>
    </row>
    <row r="116" spans="1:2" s="109" customFormat="1" ht="14.5">
      <c r="A116" s="516" t="s">
        <v>194</v>
      </c>
      <c r="B116" s="513">
        <v>443</v>
      </c>
    </row>
    <row r="117" spans="1:2" s="109" customFormat="1" ht="14.5">
      <c r="A117" s="514" t="s">
        <v>65</v>
      </c>
      <c r="B117" s="515">
        <v>1037</v>
      </c>
    </row>
    <row r="118" spans="1:2" s="109" customFormat="1" ht="14.5">
      <c r="A118" s="516" t="s">
        <v>66</v>
      </c>
      <c r="B118" s="513">
        <v>2928</v>
      </c>
    </row>
    <row r="119" spans="1:2" s="109" customFormat="1" ht="14.5">
      <c r="A119" s="517" t="s">
        <v>67</v>
      </c>
      <c r="B119" s="515">
        <v>612</v>
      </c>
    </row>
    <row r="120" spans="1:2" s="109" customFormat="1" ht="14.5">
      <c r="A120" s="516" t="s">
        <v>68</v>
      </c>
      <c r="B120" s="513">
        <v>3368</v>
      </c>
    </row>
    <row r="121" spans="1:2" s="109" customFormat="1" ht="14.5">
      <c r="A121" s="517" t="s">
        <v>69</v>
      </c>
      <c r="B121" s="515">
        <v>8930</v>
      </c>
    </row>
    <row r="122" spans="1:2" s="109" customFormat="1" ht="14.5">
      <c r="A122" s="516" t="s">
        <v>70</v>
      </c>
      <c r="B122" s="513">
        <v>2168</v>
      </c>
    </row>
    <row r="123" spans="1:2" s="109" customFormat="1" ht="14.5">
      <c r="A123" s="514" t="s">
        <v>207</v>
      </c>
      <c r="B123" s="515">
        <v>501</v>
      </c>
    </row>
    <row r="124" spans="1:2" s="109" customFormat="1" ht="14.5">
      <c r="A124" s="516" t="s">
        <v>72</v>
      </c>
      <c r="B124" s="513">
        <v>2886</v>
      </c>
    </row>
    <row r="125" spans="1:2" s="109" customFormat="1" ht="14.5">
      <c r="A125" s="517" t="s">
        <v>73</v>
      </c>
      <c r="B125" s="515">
        <v>1287</v>
      </c>
    </row>
    <row r="126" spans="1:2" s="109" customFormat="1" ht="14.5">
      <c r="A126" s="516" t="s">
        <v>74</v>
      </c>
      <c r="B126" s="513">
        <v>1410</v>
      </c>
    </row>
    <row r="127" spans="1:2" s="109" customFormat="1" ht="14.5">
      <c r="A127" s="514" t="s">
        <v>75</v>
      </c>
      <c r="B127" s="515">
        <v>1027</v>
      </c>
    </row>
    <row r="128" spans="1:2" s="109" customFormat="1" ht="14.5">
      <c r="A128" s="518" t="s">
        <v>76</v>
      </c>
      <c r="B128" s="519">
        <v>30865</v>
      </c>
    </row>
    <row r="129" spans="1:2" s="109" customFormat="1" ht="14.5">
      <c r="A129" s="520" t="s">
        <v>77</v>
      </c>
      <c r="B129" s="521">
        <v>11065</v>
      </c>
    </row>
    <row r="130" spans="1:2" s="109" customFormat="1" ht="14.5">
      <c r="A130" s="522" t="s">
        <v>78</v>
      </c>
      <c r="B130" s="523">
        <v>41930</v>
      </c>
    </row>
    <row r="131" spans="1:2" s="109" customFormat="1" ht="27" customHeight="1">
      <c r="A131" s="965" t="s">
        <v>195</v>
      </c>
      <c r="B131" s="965"/>
    </row>
    <row r="132" spans="1:2" s="109" customFormat="1" ht="37.5" customHeight="1">
      <c r="A132" s="965" t="s">
        <v>208</v>
      </c>
      <c r="B132" s="965"/>
    </row>
    <row r="133" spans="1:2" s="109" customFormat="1" ht="40.5" customHeight="1">
      <c r="A133" s="992" t="s">
        <v>205</v>
      </c>
      <c r="B133" s="992"/>
    </row>
    <row r="134" spans="1:2" s="109" customFormat="1" ht="14.5">
      <c r="A134" s="1017"/>
      <c r="B134" s="1017"/>
    </row>
    <row r="135" spans="1:2" s="109" customFormat="1" ht="51" customHeight="1">
      <c r="A135" s="957" t="s">
        <v>209</v>
      </c>
      <c r="B135" s="957"/>
    </row>
    <row r="136" spans="1:2" s="109" customFormat="1" ht="40.5" customHeight="1">
      <c r="A136" s="1018" t="s">
        <v>57</v>
      </c>
      <c r="B136" s="524" t="s">
        <v>198</v>
      </c>
    </row>
    <row r="137" spans="1:2" s="109" customFormat="1" ht="14.5">
      <c r="A137" s="1018"/>
      <c r="B137" s="525" t="s">
        <v>59</v>
      </c>
    </row>
    <row r="138" spans="1:2" s="109" customFormat="1" ht="14.5">
      <c r="A138" s="512" t="s">
        <v>60</v>
      </c>
      <c r="B138" s="513">
        <v>4284</v>
      </c>
    </row>
    <row r="139" spans="1:2" s="109" customFormat="1" ht="14.5">
      <c r="A139" s="514" t="s">
        <v>61</v>
      </c>
      <c r="B139" s="515">
        <v>3488</v>
      </c>
    </row>
    <row r="140" spans="1:2" s="109" customFormat="1" ht="14.5">
      <c r="A140" s="516" t="s">
        <v>62</v>
      </c>
      <c r="B140" s="513">
        <v>2933</v>
      </c>
    </row>
    <row r="141" spans="1:2" s="109" customFormat="1" ht="14.5">
      <c r="A141" s="514" t="s">
        <v>63</v>
      </c>
      <c r="B141" s="515">
        <v>1509</v>
      </c>
    </row>
    <row r="142" spans="1:2" s="109" customFormat="1" ht="14.5">
      <c r="A142" s="516" t="s">
        <v>64</v>
      </c>
      <c r="B142" s="513">
        <v>372</v>
      </c>
    </row>
    <row r="143" spans="1:2" s="109" customFormat="1" ht="14.5">
      <c r="A143" s="514" t="s">
        <v>65</v>
      </c>
      <c r="B143" s="515">
        <v>1109</v>
      </c>
    </row>
    <row r="144" spans="1:2" s="109" customFormat="1" ht="14.5">
      <c r="A144" s="516" t="s">
        <v>66</v>
      </c>
      <c r="B144" s="513">
        <v>2662</v>
      </c>
    </row>
    <row r="145" spans="1:2" s="109" customFormat="1" ht="14.5">
      <c r="A145" s="517" t="s">
        <v>67</v>
      </c>
      <c r="B145" s="515">
        <v>644</v>
      </c>
    </row>
    <row r="146" spans="1:2" s="109" customFormat="1" ht="14.5">
      <c r="A146" s="516" t="s">
        <v>68</v>
      </c>
      <c r="B146" s="513">
        <v>2931</v>
      </c>
    </row>
    <row r="147" spans="1:2" s="109" customFormat="1" ht="14.5">
      <c r="A147" s="517" t="s">
        <v>69</v>
      </c>
      <c r="B147" s="515">
        <v>6454</v>
      </c>
    </row>
    <row r="148" spans="1:2" s="109" customFormat="1" ht="14.5">
      <c r="A148" s="516" t="s">
        <v>70</v>
      </c>
      <c r="B148" s="513">
        <v>1400</v>
      </c>
    </row>
    <row r="149" spans="1:2" s="109" customFormat="1" ht="14.5">
      <c r="A149" s="514" t="s">
        <v>199</v>
      </c>
      <c r="B149" s="515">
        <v>347</v>
      </c>
    </row>
    <row r="150" spans="1:2" s="109" customFormat="1" ht="14.5">
      <c r="A150" s="516" t="s">
        <v>72</v>
      </c>
      <c r="B150" s="513">
        <v>2236</v>
      </c>
    </row>
    <row r="151" spans="1:2" s="109" customFormat="1" ht="14.5">
      <c r="A151" s="517" t="s">
        <v>73</v>
      </c>
      <c r="B151" s="515">
        <v>1125</v>
      </c>
    </row>
    <row r="152" spans="1:2" s="109" customFormat="1" ht="14.5">
      <c r="A152" s="516" t="s">
        <v>74</v>
      </c>
      <c r="B152" s="513">
        <v>1263</v>
      </c>
    </row>
    <row r="153" spans="1:2" s="109" customFormat="1" ht="14.5">
      <c r="A153" s="514" t="s">
        <v>75</v>
      </c>
      <c r="B153" s="515">
        <v>754</v>
      </c>
    </row>
    <row r="154" spans="1:2" s="109" customFormat="1" ht="14.5">
      <c r="A154" s="518" t="s">
        <v>76</v>
      </c>
      <c r="B154" s="519">
        <v>24310</v>
      </c>
    </row>
    <row r="155" spans="1:2" s="109" customFormat="1" ht="14.5">
      <c r="A155" s="520" t="s">
        <v>77</v>
      </c>
      <c r="B155" s="521">
        <v>9201</v>
      </c>
    </row>
    <row r="156" spans="1:2" s="109" customFormat="1" ht="14.5">
      <c r="A156" s="522" t="s">
        <v>78</v>
      </c>
      <c r="B156" s="523">
        <v>33511</v>
      </c>
    </row>
    <row r="157" spans="1:2" s="109" customFormat="1" ht="39.75" customHeight="1">
      <c r="A157" s="965" t="s">
        <v>210</v>
      </c>
      <c r="B157" s="965"/>
    </row>
    <row r="158" spans="1:2" s="109" customFormat="1" ht="41.25" customHeight="1">
      <c r="A158" s="992" t="s">
        <v>211</v>
      </c>
      <c r="B158" s="992"/>
    </row>
    <row r="159" spans="1:2" s="109" customFormat="1" ht="22.5" customHeight="1">
      <c r="A159" s="349"/>
      <c r="B159" s="349"/>
    </row>
    <row r="160" spans="1:2" ht="24" customHeight="1">
      <c r="A160" s="1015">
        <v>2022</v>
      </c>
      <c r="B160" s="1015"/>
    </row>
    <row r="162" spans="1:2" ht="51" customHeight="1">
      <c r="A162" s="957" t="s">
        <v>212</v>
      </c>
      <c r="B162" s="957"/>
    </row>
    <row r="163" spans="1:2" ht="40.5" customHeight="1">
      <c r="A163" s="1004" t="s">
        <v>57</v>
      </c>
      <c r="B163" s="527" t="s">
        <v>193</v>
      </c>
    </row>
    <row r="164" spans="1:2" ht="14.25" customHeight="1">
      <c r="A164" s="1004"/>
      <c r="B164" s="528" t="s">
        <v>59</v>
      </c>
    </row>
    <row r="165" spans="1:2" ht="14.25" customHeight="1">
      <c r="A165" s="512" t="s">
        <v>60</v>
      </c>
      <c r="B165" s="513">
        <v>5547</v>
      </c>
    </row>
    <row r="166" spans="1:2" ht="14.25" customHeight="1">
      <c r="A166" s="514" t="s">
        <v>61</v>
      </c>
      <c r="B166" s="515">
        <v>4203</v>
      </c>
    </row>
    <row r="167" spans="1:2" ht="14.25" customHeight="1">
      <c r="A167" s="516" t="s">
        <v>62</v>
      </c>
      <c r="B167" s="513">
        <v>3960</v>
      </c>
    </row>
    <row r="168" spans="1:2" ht="14.25" customHeight="1">
      <c r="A168" s="514" t="s">
        <v>63</v>
      </c>
      <c r="B168" s="515">
        <v>1745</v>
      </c>
    </row>
    <row r="169" spans="1:2" ht="14.25" customHeight="1">
      <c r="A169" s="516" t="s">
        <v>194</v>
      </c>
      <c r="B169" s="513">
        <v>378</v>
      </c>
    </row>
    <row r="170" spans="1:2" ht="14.25" customHeight="1">
      <c r="A170" s="514" t="s">
        <v>65</v>
      </c>
      <c r="B170" s="515">
        <v>1243</v>
      </c>
    </row>
    <row r="171" spans="1:2" ht="14.25" customHeight="1">
      <c r="A171" s="516" t="s">
        <v>66</v>
      </c>
      <c r="B171" s="513">
        <v>2874</v>
      </c>
    </row>
    <row r="172" spans="1:2" ht="14.25" customHeight="1">
      <c r="A172" s="517" t="s">
        <v>67</v>
      </c>
      <c r="B172" s="515">
        <v>692</v>
      </c>
    </row>
    <row r="173" spans="1:2" ht="14.25" customHeight="1">
      <c r="A173" s="516" t="s">
        <v>68</v>
      </c>
      <c r="B173" s="513">
        <v>3228</v>
      </c>
    </row>
    <row r="174" spans="1:2" ht="14.25" customHeight="1">
      <c r="A174" s="517" t="s">
        <v>69</v>
      </c>
      <c r="B174" s="515">
        <v>9561</v>
      </c>
    </row>
    <row r="175" spans="1:2" ht="14.25" customHeight="1">
      <c r="A175" s="516" t="s">
        <v>70</v>
      </c>
      <c r="B175" s="513">
        <v>2225</v>
      </c>
    </row>
    <row r="176" spans="1:2" ht="14.25" customHeight="1">
      <c r="A176" s="514" t="s">
        <v>71</v>
      </c>
      <c r="B176" s="515">
        <v>501</v>
      </c>
    </row>
    <row r="177" spans="1:2" ht="14.25" customHeight="1">
      <c r="A177" s="516" t="s">
        <v>72</v>
      </c>
      <c r="B177" s="513">
        <v>3524</v>
      </c>
    </row>
    <row r="178" spans="1:2" ht="14.25" customHeight="1">
      <c r="A178" s="517" t="s">
        <v>73</v>
      </c>
      <c r="B178" s="515">
        <v>1401</v>
      </c>
    </row>
    <row r="179" spans="1:2" ht="14.25" customHeight="1">
      <c r="A179" s="516" t="s">
        <v>74</v>
      </c>
      <c r="B179" s="513">
        <v>1479</v>
      </c>
    </row>
    <row r="180" spans="1:2" ht="14.25" customHeight="1">
      <c r="A180" s="514" t="s">
        <v>75</v>
      </c>
      <c r="B180" s="515">
        <v>1140</v>
      </c>
    </row>
    <row r="181" spans="1:2" ht="14.25" customHeight="1">
      <c r="A181" s="518" t="s">
        <v>76</v>
      </c>
      <c r="B181" s="519">
        <f>B165+B166+B169+B170+B171+B173+B174+B175+B176+B179</f>
        <v>31239</v>
      </c>
    </row>
    <row r="182" spans="1:2" ht="14.25" customHeight="1">
      <c r="A182" s="520" t="s">
        <v>77</v>
      </c>
      <c r="B182" s="521">
        <f>B167+B168+B172+B177+B178+B180</f>
        <v>12462</v>
      </c>
    </row>
    <row r="183" spans="1:2" ht="14.25" customHeight="1">
      <c r="A183" s="522" t="s">
        <v>78</v>
      </c>
      <c r="B183" s="523">
        <v>43701</v>
      </c>
    </row>
    <row r="184" spans="1:2" ht="30" customHeight="1">
      <c r="A184" s="965" t="s">
        <v>195</v>
      </c>
      <c r="B184" s="965"/>
    </row>
    <row r="185" spans="1:2" ht="37.5" customHeight="1">
      <c r="A185" s="992" t="s">
        <v>205</v>
      </c>
      <c r="B185" s="992"/>
    </row>
    <row r="187" spans="1:2" ht="51" customHeight="1">
      <c r="A187" s="957" t="s">
        <v>213</v>
      </c>
      <c r="B187" s="957"/>
    </row>
    <row r="188" spans="1:2" ht="40.5" customHeight="1">
      <c r="A188" s="1004" t="s">
        <v>57</v>
      </c>
      <c r="B188" s="527" t="s">
        <v>198</v>
      </c>
    </row>
    <row r="189" spans="1:2" ht="14.25" customHeight="1">
      <c r="A189" s="1004"/>
      <c r="B189" s="528" t="s">
        <v>59</v>
      </c>
    </row>
    <row r="190" spans="1:2" ht="14.25" customHeight="1">
      <c r="A190" s="512" t="s">
        <v>60</v>
      </c>
      <c r="B190" s="529">
        <v>4007</v>
      </c>
    </row>
    <row r="191" spans="1:2" ht="14.25" customHeight="1">
      <c r="A191" s="514" t="s">
        <v>61</v>
      </c>
      <c r="B191" s="530">
        <v>3361</v>
      </c>
    </row>
    <row r="192" spans="1:2" ht="14.25" customHeight="1">
      <c r="A192" s="516" t="s">
        <v>62</v>
      </c>
      <c r="B192" s="529">
        <v>2902</v>
      </c>
    </row>
    <row r="193" spans="1:2" ht="14.25" customHeight="1">
      <c r="A193" s="514" t="s">
        <v>63</v>
      </c>
      <c r="B193" s="530">
        <v>1554</v>
      </c>
    </row>
    <row r="194" spans="1:2" ht="14.25" customHeight="1">
      <c r="A194" s="516" t="s">
        <v>64</v>
      </c>
      <c r="B194" s="529">
        <v>371</v>
      </c>
    </row>
    <row r="195" spans="1:2" ht="14.25" customHeight="1">
      <c r="A195" s="514" t="s">
        <v>65</v>
      </c>
      <c r="B195" s="530">
        <v>1061</v>
      </c>
    </row>
    <row r="196" spans="1:2" ht="14.25" customHeight="1">
      <c r="A196" s="516" t="s">
        <v>66</v>
      </c>
      <c r="B196" s="529">
        <v>2243</v>
      </c>
    </row>
    <row r="197" spans="1:2" ht="14.25" customHeight="1">
      <c r="A197" s="517" t="s">
        <v>67</v>
      </c>
      <c r="B197" s="530">
        <v>711</v>
      </c>
    </row>
    <row r="198" spans="1:2" ht="14.25" customHeight="1">
      <c r="A198" s="516" t="s">
        <v>68</v>
      </c>
      <c r="B198" s="529">
        <v>2574</v>
      </c>
    </row>
    <row r="199" spans="1:2" ht="14.25" customHeight="1">
      <c r="A199" s="517" t="s">
        <v>69</v>
      </c>
      <c r="B199" s="530">
        <v>6557</v>
      </c>
    </row>
    <row r="200" spans="1:2" ht="14.25" customHeight="1">
      <c r="A200" s="516" t="s">
        <v>70</v>
      </c>
      <c r="B200" s="529">
        <v>1418</v>
      </c>
    </row>
    <row r="201" spans="1:2" ht="14.25" customHeight="1">
      <c r="A201" s="514" t="s">
        <v>71</v>
      </c>
      <c r="B201" s="530">
        <v>373</v>
      </c>
    </row>
    <row r="202" spans="1:2" ht="14.25" customHeight="1">
      <c r="A202" s="516" t="s">
        <v>72</v>
      </c>
      <c r="B202" s="529">
        <v>2011</v>
      </c>
    </row>
    <row r="203" spans="1:2" ht="14.25" customHeight="1">
      <c r="A203" s="517" t="s">
        <v>73</v>
      </c>
      <c r="B203" s="530">
        <v>1032</v>
      </c>
    </row>
    <row r="204" spans="1:2" ht="14.25" customHeight="1">
      <c r="A204" s="516" t="s">
        <v>74</v>
      </c>
      <c r="B204" s="529">
        <v>1179</v>
      </c>
    </row>
    <row r="205" spans="1:2" ht="14.25" customHeight="1">
      <c r="A205" s="514" t="s">
        <v>75</v>
      </c>
      <c r="B205" s="530">
        <v>761</v>
      </c>
    </row>
    <row r="206" spans="1:2" ht="14.25" customHeight="1">
      <c r="A206" s="518" t="s">
        <v>76</v>
      </c>
      <c r="B206" s="519">
        <f>B190+B191+B194+B195+B196+B198+B199+B200+B201+B204</f>
        <v>23144</v>
      </c>
    </row>
    <row r="207" spans="1:2" ht="14.25" customHeight="1">
      <c r="A207" s="520" t="s">
        <v>77</v>
      </c>
      <c r="B207" s="521">
        <f>B192+B193+B197+B202+B203+B205</f>
        <v>8971</v>
      </c>
    </row>
    <row r="208" spans="1:2" ht="14.25" customHeight="1">
      <c r="A208" s="522" t="s">
        <v>78</v>
      </c>
      <c r="B208" s="523">
        <v>32115</v>
      </c>
    </row>
    <row r="209" spans="1:2" ht="35.25" customHeight="1">
      <c r="A209" s="992" t="s">
        <v>211</v>
      </c>
      <c r="B209" s="992"/>
    </row>
    <row r="212" spans="1:2" ht="24" customHeight="1">
      <c r="A212" s="1015">
        <v>2021</v>
      </c>
      <c r="B212" s="1015"/>
    </row>
    <row r="213" spans="1:2" ht="14.25" customHeight="1">
      <c r="A213" s="128"/>
    </row>
    <row r="214" spans="1:2" ht="51" customHeight="1">
      <c r="A214" s="957" t="s">
        <v>214</v>
      </c>
      <c r="B214" s="957"/>
    </row>
    <row r="215" spans="1:2" ht="40.5" customHeight="1">
      <c r="A215" s="1004" t="s">
        <v>57</v>
      </c>
      <c r="B215" s="527" t="s">
        <v>193</v>
      </c>
    </row>
    <row r="216" spans="1:2" ht="14.25" customHeight="1">
      <c r="A216" s="1004"/>
      <c r="B216" s="528" t="s">
        <v>59</v>
      </c>
    </row>
    <row r="217" spans="1:2" ht="14.25" customHeight="1">
      <c r="A217" s="512" t="s">
        <v>60</v>
      </c>
      <c r="B217" s="513">
        <v>5425</v>
      </c>
    </row>
    <row r="218" spans="1:2" ht="14.25" customHeight="1">
      <c r="A218" s="514" t="s">
        <v>61</v>
      </c>
      <c r="B218" s="515">
        <v>3797</v>
      </c>
    </row>
    <row r="219" spans="1:2" ht="14.25" customHeight="1">
      <c r="A219" s="516" t="s">
        <v>62</v>
      </c>
      <c r="B219" s="513">
        <v>3674</v>
      </c>
    </row>
    <row r="220" spans="1:2" ht="14.25" customHeight="1">
      <c r="A220" s="514" t="s">
        <v>63</v>
      </c>
      <c r="B220" s="515">
        <v>1852</v>
      </c>
    </row>
    <row r="221" spans="1:2" ht="14.25" customHeight="1">
      <c r="A221" s="516" t="s">
        <v>194</v>
      </c>
      <c r="B221" s="513">
        <v>420</v>
      </c>
    </row>
    <row r="222" spans="1:2" ht="14.25" customHeight="1">
      <c r="A222" s="514" t="s">
        <v>65</v>
      </c>
      <c r="B222" s="515">
        <v>1196</v>
      </c>
    </row>
    <row r="223" spans="1:2" ht="14.25" customHeight="1">
      <c r="A223" s="516" t="s">
        <v>66</v>
      </c>
      <c r="B223" s="513">
        <v>2915</v>
      </c>
    </row>
    <row r="224" spans="1:2" ht="14.25" customHeight="1">
      <c r="A224" s="517" t="s">
        <v>67</v>
      </c>
      <c r="B224" s="515">
        <v>699</v>
      </c>
    </row>
    <row r="225" spans="1:2" ht="14.25" customHeight="1">
      <c r="A225" s="516" t="s">
        <v>68</v>
      </c>
      <c r="B225" s="513">
        <v>3417</v>
      </c>
    </row>
    <row r="226" spans="1:2" ht="14.25" customHeight="1">
      <c r="A226" s="517" t="s">
        <v>69</v>
      </c>
      <c r="B226" s="515">
        <v>8976</v>
      </c>
    </row>
    <row r="227" spans="1:2" ht="14.25" customHeight="1">
      <c r="A227" s="516" t="s">
        <v>70</v>
      </c>
      <c r="B227" s="513">
        <v>1986</v>
      </c>
    </row>
    <row r="228" spans="1:2" ht="14.25" customHeight="1">
      <c r="A228" s="514" t="s">
        <v>71</v>
      </c>
      <c r="B228" s="515">
        <v>587</v>
      </c>
    </row>
    <row r="229" spans="1:2" ht="14.25" customHeight="1">
      <c r="A229" s="516" t="s">
        <v>72</v>
      </c>
      <c r="B229" s="513">
        <v>3668</v>
      </c>
    </row>
    <row r="230" spans="1:2" ht="14.25" customHeight="1">
      <c r="A230" s="517" t="s">
        <v>73</v>
      </c>
      <c r="B230" s="515">
        <v>1431</v>
      </c>
    </row>
    <row r="231" spans="1:2" ht="14.25" customHeight="1">
      <c r="A231" s="516" t="s">
        <v>74</v>
      </c>
      <c r="B231" s="513">
        <v>1410</v>
      </c>
    </row>
    <row r="232" spans="1:2" ht="14.25" customHeight="1">
      <c r="A232" s="514" t="s">
        <v>75</v>
      </c>
      <c r="B232" s="515">
        <v>1156</v>
      </c>
    </row>
    <row r="233" spans="1:2" ht="14.25" customHeight="1">
      <c r="A233" s="518" t="s">
        <v>76</v>
      </c>
      <c r="B233" s="519">
        <v>30129</v>
      </c>
    </row>
    <row r="234" spans="1:2" ht="14.25" customHeight="1">
      <c r="A234" s="520" t="s">
        <v>77</v>
      </c>
      <c r="B234" s="521">
        <v>12480</v>
      </c>
    </row>
    <row r="235" spans="1:2" ht="14.25" customHeight="1">
      <c r="A235" s="522" t="s">
        <v>78</v>
      </c>
      <c r="B235" s="523">
        <v>42609</v>
      </c>
    </row>
    <row r="236" spans="1:2" ht="30" customHeight="1">
      <c r="A236" s="1016" t="s">
        <v>215</v>
      </c>
      <c r="B236" s="1016"/>
    </row>
    <row r="237" spans="1:2" ht="39.75" customHeight="1">
      <c r="A237" s="992" t="s">
        <v>211</v>
      </c>
      <c r="B237" s="992"/>
    </row>
    <row r="239" spans="1:2" ht="51" customHeight="1">
      <c r="A239" s="957" t="s">
        <v>216</v>
      </c>
      <c r="B239" s="957"/>
    </row>
    <row r="240" spans="1:2" ht="40.5" customHeight="1">
      <c r="A240" s="1004" t="s">
        <v>57</v>
      </c>
      <c r="B240" s="527" t="s">
        <v>198</v>
      </c>
    </row>
    <row r="241" spans="1:2" ht="14.25" customHeight="1">
      <c r="A241" s="1004"/>
      <c r="B241" s="528" t="s">
        <v>59</v>
      </c>
    </row>
    <row r="242" spans="1:2" ht="14.25" customHeight="1">
      <c r="A242" s="512" t="s">
        <v>60</v>
      </c>
      <c r="B242" s="529">
        <v>4053</v>
      </c>
    </row>
    <row r="243" spans="1:2" ht="14.25" customHeight="1">
      <c r="A243" s="514" t="s">
        <v>61</v>
      </c>
      <c r="B243" s="530">
        <v>3331</v>
      </c>
    </row>
    <row r="244" spans="1:2" ht="14.25" customHeight="1">
      <c r="A244" s="516" t="s">
        <v>62</v>
      </c>
      <c r="B244" s="529">
        <v>2846</v>
      </c>
    </row>
    <row r="245" spans="1:2" ht="14.25" customHeight="1">
      <c r="A245" s="514" t="s">
        <v>63</v>
      </c>
      <c r="B245" s="530">
        <v>1507</v>
      </c>
    </row>
    <row r="246" spans="1:2" ht="14.25" customHeight="1">
      <c r="A246" s="516" t="s">
        <v>64</v>
      </c>
      <c r="B246" s="529">
        <v>302</v>
      </c>
    </row>
    <row r="247" spans="1:2" ht="14.25" customHeight="1">
      <c r="A247" s="514" t="s">
        <v>65</v>
      </c>
      <c r="B247" s="530">
        <v>1153</v>
      </c>
    </row>
    <row r="248" spans="1:2" ht="14.25" customHeight="1">
      <c r="A248" s="516" t="s">
        <v>66</v>
      </c>
      <c r="B248" s="529">
        <v>2485</v>
      </c>
    </row>
    <row r="249" spans="1:2" ht="14.25" customHeight="1">
      <c r="A249" s="517" t="s">
        <v>67</v>
      </c>
      <c r="B249" s="530">
        <v>645</v>
      </c>
    </row>
    <row r="250" spans="1:2" ht="14.25" customHeight="1">
      <c r="A250" s="516" t="s">
        <v>68</v>
      </c>
      <c r="B250" s="529">
        <v>2693</v>
      </c>
    </row>
    <row r="251" spans="1:2" ht="14.25" customHeight="1">
      <c r="A251" s="517" t="s">
        <v>69</v>
      </c>
      <c r="B251" s="530">
        <v>6235</v>
      </c>
    </row>
    <row r="252" spans="1:2" ht="14.25" customHeight="1">
      <c r="A252" s="516" t="s">
        <v>70</v>
      </c>
      <c r="B252" s="529">
        <v>1635</v>
      </c>
    </row>
    <row r="253" spans="1:2" ht="14.25" customHeight="1">
      <c r="A253" s="514" t="s">
        <v>71</v>
      </c>
      <c r="B253" s="530">
        <v>373</v>
      </c>
    </row>
    <row r="254" spans="1:2" ht="14.25" customHeight="1">
      <c r="A254" s="516" t="s">
        <v>72</v>
      </c>
      <c r="B254" s="529">
        <v>1976</v>
      </c>
    </row>
    <row r="255" spans="1:2" ht="14.25" customHeight="1">
      <c r="A255" s="517" t="s">
        <v>73</v>
      </c>
      <c r="B255" s="530">
        <v>1032</v>
      </c>
    </row>
    <row r="256" spans="1:2" ht="14.25" customHeight="1">
      <c r="A256" s="516" t="s">
        <v>74</v>
      </c>
      <c r="B256" s="529">
        <v>1074</v>
      </c>
    </row>
    <row r="257" spans="1:2" ht="14.25" customHeight="1">
      <c r="A257" s="514" t="s">
        <v>75</v>
      </c>
      <c r="B257" s="530">
        <v>745</v>
      </c>
    </row>
    <row r="258" spans="1:2" ht="14.25" customHeight="1">
      <c r="A258" s="518" t="s">
        <v>76</v>
      </c>
      <c r="B258" s="519">
        <f>SUM(B242:B243,B246,B247,B248,B250,B251,B252,B253,B256)</f>
        <v>23334</v>
      </c>
    </row>
    <row r="259" spans="1:2" ht="14.25" customHeight="1">
      <c r="A259" s="520" t="s">
        <v>77</v>
      </c>
      <c r="B259" s="521">
        <f>SUM(B244,B249,B254:B255,B257,B245)</f>
        <v>8751</v>
      </c>
    </row>
    <row r="260" spans="1:2" ht="14.25" customHeight="1">
      <c r="A260" s="522" t="s">
        <v>78</v>
      </c>
      <c r="B260" s="523">
        <f>SUM(B242:B257)</f>
        <v>32085</v>
      </c>
    </row>
    <row r="261" spans="1:2" ht="37.5" customHeight="1">
      <c r="A261" s="992" t="s">
        <v>217</v>
      </c>
      <c r="B261" s="992"/>
    </row>
    <row r="264" spans="1:2" ht="24" customHeight="1">
      <c r="A264" s="1015">
        <v>2020</v>
      </c>
      <c r="B264" s="1015"/>
    </row>
    <row r="265" spans="1:2" ht="14.25" customHeight="1">
      <c r="A265" s="128"/>
    </row>
    <row r="266" spans="1:2" ht="51" customHeight="1">
      <c r="A266" s="957" t="s">
        <v>218</v>
      </c>
      <c r="B266" s="957"/>
    </row>
    <row r="267" spans="1:2" ht="40.5" customHeight="1">
      <c r="A267" s="1004" t="s">
        <v>57</v>
      </c>
      <c r="B267" s="527" t="s">
        <v>193</v>
      </c>
    </row>
    <row r="268" spans="1:2" ht="14.25" customHeight="1">
      <c r="A268" s="1004"/>
      <c r="B268" s="528" t="s">
        <v>59</v>
      </c>
    </row>
    <row r="269" spans="1:2" ht="14.25" customHeight="1">
      <c r="A269" s="512" t="s">
        <v>60</v>
      </c>
      <c r="B269" s="513">
        <v>5204</v>
      </c>
    </row>
    <row r="270" spans="1:2" ht="14.25" customHeight="1">
      <c r="A270" s="514" t="s">
        <v>61</v>
      </c>
      <c r="B270" s="515">
        <v>3690</v>
      </c>
    </row>
    <row r="271" spans="1:2" ht="14.25" customHeight="1">
      <c r="A271" s="516" t="s">
        <v>62</v>
      </c>
      <c r="B271" s="513">
        <v>3873</v>
      </c>
    </row>
    <row r="272" spans="1:2" ht="14.25" customHeight="1">
      <c r="A272" s="514" t="s">
        <v>63</v>
      </c>
      <c r="B272" s="515">
        <v>1836</v>
      </c>
    </row>
    <row r="273" spans="1:2" ht="14.25" customHeight="1">
      <c r="A273" s="516" t="s">
        <v>194</v>
      </c>
      <c r="B273" s="513">
        <v>333</v>
      </c>
    </row>
    <row r="274" spans="1:2" ht="14.25" customHeight="1">
      <c r="A274" s="514" t="s">
        <v>65</v>
      </c>
      <c r="B274" s="515">
        <v>1174</v>
      </c>
    </row>
    <row r="275" spans="1:2" ht="14.25" customHeight="1">
      <c r="A275" s="516" t="s">
        <v>66</v>
      </c>
      <c r="B275" s="513">
        <v>2842</v>
      </c>
    </row>
    <row r="276" spans="1:2" ht="14.25" customHeight="1">
      <c r="A276" s="517" t="s">
        <v>67</v>
      </c>
      <c r="B276" s="515">
        <v>687</v>
      </c>
    </row>
    <row r="277" spans="1:2" ht="14.25" customHeight="1">
      <c r="A277" s="516" t="s">
        <v>68</v>
      </c>
      <c r="B277" s="513">
        <v>2978</v>
      </c>
    </row>
    <row r="278" spans="1:2" ht="14.25" customHeight="1">
      <c r="A278" s="517" t="s">
        <v>69</v>
      </c>
      <c r="B278" s="515">
        <v>9093</v>
      </c>
    </row>
    <row r="279" spans="1:2" ht="14.25" customHeight="1">
      <c r="A279" s="516" t="s">
        <v>70</v>
      </c>
      <c r="B279" s="513">
        <v>1972</v>
      </c>
    </row>
    <row r="280" spans="1:2" ht="14.25" customHeight="1">
      <c r="A280" s="514" t="s">
        <v>71</v>
      </c>
      <c r="B280" s="515">
        <v>433</v>
      </c>
    </row>
    <row r="281" spans="1:2" ht="14.25" customHeight="1">
      <c r="A281" s="516" t="s">
        <v>72</v>
      </c>
      <c r="B281" s="513">
        <v>3473</v>
      </c>
    </row>
    <row r="282" spans="1:2" ht="14.25" customHeight="1">
      <c r="A282" s="517" t="s">
        <v>73</v>
      </c>
      <c r="B282" s="515">
        <v>1338</v>
      </c>
    </row>
    <row r="283" spans="1:2" ht="14.25" customHeight="1">
      <c r="A283" s="516" t="s">
        <v>74</v>
      </c>
      <c r="B283" s="513">
        <v>1570</v>
      </c>
    </row>
    <row r="284" spans="1:2" ht="14.25" customHeight="1">
      <c r="A284" s="514" t="s">
        <v>75</v>
      </c>
      <c r="B284" s="515">
        <v>987</v>
      </c>
    </row>
    <row r="285" spans="1:2" ht="14.25" customHeight="1">
      <c r="A285" s="518" t="s">
        <v>76</v>
      </c>
      <c r="B285" s="519">
        <f>SUM(B269:B270,B273,B274,B275,B277,B278,B279,B280,B283)</f>
        <v>29289</v>
      </c>
    </row>
    <row r="286" spans="1:2" ht="14.25" customHeight="1">
      <c r="A286" s="520" t="s">
        <v>77</v>
      </c>
      <c r="B286" s="521">
        <f>SUM(B271:B272,B276,B281:B282,B284)</f>
        <v>12194</v>
      </c>
    </row>
    <row r="287" spans="1:2" ht="14.25" customHeight="1">
      <c r="A287" s="522" t="s">
        <v>78</v>
      </c>
      <c r="B287" s="523">
        <f>SUM(B285:B286)</f>
        <v>41483</v>
      </c>
    </row>
    <row r="288" spans="1:2" ht="26.25" customHeight="1">
      <c r="A288" s="1016" t="s">
        <v>215</v>
      </c>
      <c r="B288" s="1016"/>
    </row>
    <row r="289" spans="1:2" ht="36" customHeight="1">
      <c r="A289" s="992" t="s">
        <v>217</v>
      </c>
      <c r="B289" s="992"/>
    </row>
    <row r="292" spans="1:2" ht="51" customHeight="1">
      <c r="A292" s="957" t="s">
        <v>219</v>
      </c>
      <c r="B292" s="957"/>
    </row>
    <row r="293" spans="1:2" ht="40.5" customHeight="1">
      <c r="A293" s="1004" t="s">
        <v>57</v>
      </c>
      <c r="B293" s="527" t="s">
        <v>198</v>
      </c>
    </row>
    <row r="294" spans="1:2" ht="14.25" customHeight="1">
      <c r="A294" s="1004"/>
      <c r="B294" s="528" t="s">
        <v>59</v>
      </c>
    </row>
    <row r="295" spans="1:2" ht="14.25" customHeight="1">
      <c r="A295" s="512" t="s">
        <v>60</v>
      </c>
      <c r="B295" s="529">
        <v>3805</v>
      </c>
    </row>
    <row r="296" spans="1:2" ht="14.25" customHeight="1">
      <c r="A296" s="514" t="s">
        <v>61</v>
      </c>
      <c r="B296" s="530">
        <v>3269</v>
      </c>
    </row>
    <row r="297" spans="1:2" ht="14.25" customHeight="1">
      <c r="A297" s="516" t="s">
        <v>62</v>
      </c>
      <c r="B297" s="529">
        <v>2664</v>
      </c>
    </row>
    <row r="298" spans="1:2" ht="14.25" customHeight="1">
      <c r="A298" s="514" t="s">
        <v>63</v>
      </c>
      <c r="B298" s="530">
        <v>1445</v>
      </c>
    </row>
    <row r="299" spans="1:2" ht="14.25" customHeight="1">
      <c r="A299" s="516" t="s">
        <v>64</v>
      </c>
      <c r="B299" s="529">
        <v>250</v>
      </c>
    </row>
    <row r="300" spans="1:2" ht="14.25" customHeight="1">
      <c r="A300" s="514" t="s">
        <v>65</v>
      </c>
      <c r="B300" s="530">
        <v>1044</v>
      </c>
    </row>
    <row r="301" spans="1:2" ht="14.25" customHeight="1">
      <c r="A301" s="516" t="s">
        <v>66</v>
      </c>
      <c r="B301" s="529">
        <v>2465</v>
      </c>
    </row>
    <row r="302" spans="1:2" ht="14.25" customHeight="1">
      <c r="A302" s="517" t="s">
        <v>67</v>
      </c>
      <c r="B302" s="530">
        <v>640</v>
      </c>
    </row>
    <row r="303" spans="1:2" ht="14.25" customHeight="1">
      <c r="A303" s="516" t="s">
        <v>68</v>
      </c>
      <c r="B303" s="529">
        <v>2555</v>
      </c>
    </row>
    <row r="304" spans="1:2" ht="14.25" customHeight="1">
      <c r="A304" s="517" t="s">
        <v>69</v>
      </c>
      <c r="B304" s="530">
        <v>6305</v>
      </c>
    </row>
    <row r="305" spans="1:2" ht="14.25" customHeight="1">
      <c r="A305" s="516" t="s">
        <v>70</v>
      </c>
      <c r="B305" s="529">
        <v>1564</v>
      </c>
    </row>
    <row r="306" spans="1:2" ht="14.25" customHeight="1">
      <c r="A306" s="514" t="s">
        <v>71</v>
      </c>
      <c r="B306" s="530">
        <v>351</v>
      </c>
    </row>
    <row r="307" spans="1:2" ht="14.25" customHeight="1">
      <c r="A307" s="516" t="s">
        <v>72</v>
      </c>
      <c r="B307" s="529">
        <v>1988</v>
      </c>
    </row>
    <row r="308" spans="1:2" ht="14.25" customHeight="1">
      <c r="A308" s="517" t="s">
        <v>73</v>
      </c>
      <c r="B308" s="530">
        <v>1047</v>
      </c>
    </row>
    <row r="309" spans="1:2" ht="14.25" customHeight="1">
      <c r="A309" s="516" t="s">
        <v>74</v>
      </c>
      <c r="B309" s="529">
        <v>1036</v>
      </c>
    </row>
    <row r="310" spans="1:2" ht="14.25" customHeight="1">
      <c r="A310" s="514" t="s">
        <v>75</v>
      </c>
      <c r="B310" s="530">
        <v>791</v>
      </c>
    </row>
    <row r="311" spans="1:2" ht="14.25" customHeight="1">
      <c r="A311" s="518" t="s">
        <v>76</v>
      </c>
      <c r="B311" s="519">
        <f>SUM(B295:B296,B299,B300,B301,B303,B304,B305,B306,B309)</f>
        <v>22644</v>
      </c>
    </row>
    <row r="312" spans="1:2" ht="14.25" customHeight="1">
      <c r="A312" s="520" t="s">
        <v>77</v>
      </c>
      <c r="B312" s="521">
        <f>SUM(B297:B298,B302,B307:B308,B310)</f>
        <v>8575</v>
      </c>
    </row>
    <row r="313" spans="1:2" ht="14.25" customHeight="1">
      <c r="A313" s="522" t="s">
        <v>78</v>
      </c>
      <c r="B313" s="523">
        <f>SUM(B311:B312)</f>
        <v>31219</v>
      </c>
    </row>
    <row r="314" spans="1:2" ht="36" customHeight="1">
      <c r="A314" s="992" t="s">
        <v>220</v>
      </c>
      <c r="B314" s="992"/>
    </row>
    <row r="316" spans="1:2" ht="24" customHeight="1">
      <c r="A316" s="1015">
        <v>2019</v>
      </c>
      <c r="B316" s="1015"/>
    </row>
    <row r="318" spans="1:2" ht="51" customHeight="1">
      <c r="A318" s="957" t="s">
        <v>221</v>
      </c>
      <c r="B318" s="957"/>
    </row>
    <row r="319" spans="1:2" ht="40.5" customHeight="1" thickBot="1">
      <c r="A319" s="1004" t="s">
        <v>57</v>
      </c>
      <c r="B319" s="527" t="s">
        <v>193</v>
      </c>
    </row>
    <row r="320" spans="1:2" ht="14.25" customHeight="1">
      <c r="A320" s="1004"/>
      <c r="B320" s="528" t="s">
        <v>59</v>
      </c>
    </row>
    <row r="321" spans="1:2" ht="14.25" customHeight="1">
      <c r="A321" s="512" t="s">
        <v>60</v>
      </c>
      <c r="B321" s="513">
        <v>4965</v>
      </c>
    </row>
    <row r="322" spans="1:2" ht="14.25" customHeight="1">
      <c r="A322" s="514" t="s">
        <v>61</v>
      </c>
      <c r="B322" s="515">
        <v>3481</v>
      </c>
    </row>
    <row r="323" spans="1:2" ht="14.25" customHeight="1">
      <c r="A323" s="516" t="s">
        <v>62</v>
      </c>
      <c r="B323" s="513">
        <v>3884</v>
      </c>
    </row>
    <row r="324" spans="1:2" ht="14.25" customHeight="1">
      <c r="A324" s="514" t="s">
        <v>63</v>
      </c>
      <c r="B324" s="515">
        <v>1840</v>
      </c>
    </row>
    <row r="325" spans="1:2" ht="14.25" customHeight="1">
      <c r="A325" s="516" t="s">
        <v>64</v>
      </c>
      <c r="B325" s="513">
        <v>359</v>
      </c>
    </row>
    <row r="326" spans="1:2" ht="14.25" customHeight="1">
      <c r="A326" s="514" t="s">
        <v>65</v>
      </c>
      <c r="B326" s="515">
        <v>944</v>
      </c>
    </row>
    <row r="327" spans="1:2" ht="14.25" customHeight="1">
      <c r="A327" s="516" t="s">
        <v>66</v>
      </c>
      <c r="B327" s="513">
        <v>2486</v>
      </c>
    </row>
    <row r="328" spans="1:2" ht="14.25" customHeight="1">
      <c r="A328" s="517" t="s">
        <v>67</v>
      </c>
      <c r="B328" s="515">
        <v>761</v>
      </c>
    </row>
    <row r="329" spans="1:2" ht="14.25" customHeight="1">
      <c r="A329" s="516" t="s">
        <v>68</v>
      </c>
      <c r="B329" s="513">
        <v>2981</v>
      </c>
    </row>
    <row r="330" spans="1:2" ht="14.25" customHeight="1">
      <c r="A330" s="517" t="s">
        <v>69</v>
      </c>
      <c r="B330" s="515">
        <v>8781</v>
      </c>
    </row>
    <row r="331" spans="1:2" ht="14.25" customHeight="1">
      <c r="A331" s="516" t="s">
        <v>70</v>
      </c>
      <c r="B331" s="513">
        <v>1952</v>
      </c>
    </row>
    <row r="332" spans="1:2" ht="14.25" customHeight="1">
      <c r="A332" s="514" t="s">
        <v>71</v>
      </c>
      <c r="B332" s="515">
        <v>467</v>
      </c>
    </row>
    <row r="333" spans="1:2" ht="14.25" customHeight="1">
      <c r="A333" s="516" t="s">
        <v>72</v>
      </c>
      <c r="B333" s="513">
        <v>2884</v>
      </c>
    </row>
    <row r="334" spans="1:2" ht="14.25" customHeight="1">
      <c r="A334" s="517" t="s">
        <v>73</v>
      </c>
      <c r="B334" s="515">
        <v>1344</v>
      </c>
    </row>
    <row r="335" spans="1:2" ht="14.25" customHeight="1">
      <c r="A335" s="516" t="s">
        <v>74</v>
      </c>
      <c r="B335" s="513">
        <v>1475</v>
      </c>
    </row>
    <row r="336" spans="1:2" ht="14.25" customHeight="1">
      <c r="A336" s="514" t="s">
        <v>75</v>
      </c>
      <c r="B336" s="515">
        <v>1015</v>
      </c>
    </row>
    <row r="337" spans="1:2" ht="14.25" customHeight="1">
      <c r="A337" s="518" t="s">
        <v>76</v>
      </c>
      <c r="B337" s="519">
        <v>27891</v>
      </c>
    </row>
    <row r="338" spans="1:2" ht="14.25" customHeight="1">
      <c r="A338" s="520" t="s">
        <v>77</v>
      </c>
      <c r="B338" s="521">
        <v>11728</v>
      </c>
    </row>
    <row r="339" spans="1:2" ht="14.25" customHeight="1">
      <c r="A339" s="522" t="s">
        <v>78</v>
      </c>
      <c r="B339" s="523">
        <v>39619</v>
      </c>
    </row>
    <row r="340" spans="1:2" ht="33.75" customHeight="1">
      <c r="A340" s="992" t="s">
        <v>220</v>
      </c>
      <c r="B340" s="992"/>
    </row>
    <row r="343" spans="1:2" ht="51" customHeight="1">
      <c r="A343" s="957" t="s">
        <v>222</v>
      </c>
      <c r="B343" s="957"/>
    </row>
    <row r="344" spans="1:2" ht="40.5" customHeight="1">
      <c r="A344" s="1004" t="s">
        <v>57</v>
      </c>
      <c r="B344" s="527" t="s">
        <v>198</v>
      </c>
    </row>
    <row r="345" spans="1:2" ht="14.25" customHeight="1">
      <c r="A345" s="1004"/>
      <c r="B345" s="528" t="s">
        <v>59</v>
      </c>
    </row>
    <row r="346" spans="1:2" ht="14.25" customHeight="1">
      <c r="A346" s="512" t="s">
        <v>60</v>
      </c>
      <c r="B346" s="529">
        <v>3886</v>
      </c>
    </row>
    <row r="347" spans="1:2" ht="14.25" customHeight="1">
      <c r="A347" s="514" t="s">
        <v>61</v>
      </c>
      <c r="B347" s="530">
        <v>3035</v>
      </c>
    </row>
    <row r="348" spans="1:2" ht="14.25" customHeight="1">
      <c r="A348" s="516" t="s">
        <v>62</v>
      </c>
      <c r="B348" s="529">
        <v>2495</v>
      </c>
    </row>
    <row r="349" spans="1:2" ht="14.25" customHeight="1">
      <c r="A349" s="514" t="s">
        <v>63</v>
      </c>
      <c r="B349" s="530">
        <v>1306</v>
      </c>
    </row>
    <row r="350" spans="1:2" ht="14.25" customHeight="1">
      <c r="A350" s="516" t="s">
        <v>64</v>
      </c>
      <c r="B350" s="529">
        <v>326</v>
      </c>
    </row>
    <row r="351" spans="1:2" ht="14.25" customHeight="1">
      <c r="A351" s="514" t="s">
        <v>65</v>
      </c>
      <c r="B351" s="530">
        <v>1055</v>
      </c>
    </row>
    <row r="352" spans="1:2" ht="14.25" customHeight="1">
      <c r="A352" s="516" t="s">
        <v>66</v>
      </c>
      <c r="B352" s="529">
        <v>2837</v>
      </c>
    </row>
    <row r="353" spans="1:2" ht="14.25" customHeight="1">
      <c r="A353" s="517" t="s">
        <v>67</v>
      </c>
      <c r="B353" s="530">
        <v>525</v>
      </c>
    </row>
    <row r="354" spans="1:2" ht="14.25" customHeight="1">
      <c r="A354" s="516" t="s">
        <v>68</v>
      </c>
      <c r="B354" s="529">
        <v>2528</v>
      </c>
    </row>
    <row r="355" spans="1:2" ht="14.25" customHeight="1">
      <c r="A355" s="517" t="s">
        <v>69</v>
      </c>
      <c r="B355" s="530">
        <v>6470</v>
      </c>
    </row>
    <row r="356" spans="1:2" ht="14.25" customHeight="1">
      <c r="A356" s="516" t="s">
        <v>70</v>
      </c>
      <c r="B356" s="529">
        <v>1658</v>
      </c>
    </row>
    <row r="357" spans="1:2" ht="14.25" customHeight="1">
      <c r="A357" s="514" t="s">
        <v>71</v>
      </c>
      <c r="B357" s="530">
        <v>340</v>
      </c>
    </row>
    <row r="358" spans="1:2" ht="14.25" customHeight="1">
      <c r="A358" s="516" t="s">
        <v>72</v>
      </c>
      <c r="B358" s="529">
        <v>2064</v>
      </c>
    </row>
    <row r="359" spans="1:2" ht="14.25" customHeight="1">
      <c r="A359" s="517" t="s">
        <v>73</v>
      </c>
      <c r="B359" s="530">
        <v>1047</v>
      </c>
    </row>
    <row r="360" spans="1:2" ht="14.25" customHeight="1">
      <c r="A360" s="516" t="s">
        <v>74</v>
      </c>
      <c r="B360" s="529">
        <v>1082</v>
      </c>
    </row>
    <row r="361" spans="1:2" ht="14.25" customHeight="1">
      <c r="A361" s="514" t="s">
        <v>75</v>
      </c>
      <c r="B361" s="530">
        <v>843</v>
      </c>
    </row>
    <row r="362" spans="1:2" ht="14.25" customHeight="1">
      <c r="A362" s="518" t="s">
        <v>76</v>
      </c>
      <c r="B362" s="531">
        <v>23217</v>
      </c>
    </row>
    <row r="363" spans="1:2" ht="14.25" customHeight="1">
      <c r="A363" s="520" t="s">
        <v>77</v>
      </c>
      <c r="B363" s="532">
        <v>8280</v>
      </c>
    </row>
    <row r="364" spans="1:2" ht="14.25" customHeight="1">
      <c r="A364" s="522" t="s">
        <v>78</v>
      </c>
      <c r="B364" s="533">
        <v>31497</v>
      </c>
    </row>
    <row r="365" spans="1:2" ht="33.75" customHeight="1">
      <c r="A365" s="992" t="s">
        <v>223</v>
      </c>
      <c r="B365" s="992"/>
    </row>
  </sheetData>
  <mergeCells count="62">
    <mergeCell ref="A3:B3"/>
    <mergeCell ref="A5:B5"/>
    <mergeCell ref="A6:A7"/>
    <mergeCell ref="A27:B27"/>
    <mergeCell ref="A28:B28"/>
    <mergeCell ref="A29:B29"/>
    <mergeCell ref="A30:B30"/>
    <mergeCell ref="A31:A32"/>
    <mergeCell ref="A52:B52"/>
    <mergeCell ref="A53:B53"/>
    <mergeCell ref="A55:B55"/>
    <mergeCell ref="A57:B57"/>
    <mergeCell ref="A58:A59"/>
    <mergeCell ref="A79:B79"/>
    <mergeCell ref="A80:B80"/>
    <mergeCell ref="A81:B81"/>
    <mergeCell ref="A82:B82"/>
    <mergeCell ref="A83:A84"/>
    <mergeCell ref="A104:B104"/>
    <mergeCell ref="A105:B105"/>
    <mergeCell ref="A107:B107"/>
    <mergeCell ref="A109:B109"/>
    <mergeCell ref="A110:A111"/>
    <mergeCell ref="A131:B131"/>
    <mergeCell ref="A132:B132"/>
    <mergeCell ref="A133:B133"/>
    <mergeCell ref="A134:B134"/>
    <mergeCell ref="A135:B135"/>
    <mergeCell ref="A136:A137"/>
    <mergeCell ref="A157:B157"/>
    <mergeCell ref="A158:B158"/>
    <mergeCell ref="A160:B160"/>
    <mergeCell ref="A162:B162"/>
    <mergeCell ref="A163:A164"/>
    <mergeCell ref="A184:B184"/>
    <mergeCell ref="A185:B185"/>
    <mergeCell ref="A187:B187"/>
    <mergeCell ref="A188:A189"/>
    <mergeCell ref="A209:B209"/>
    <mergeCell ref="A212:B212"/>
    <mergeCell ref="A214:B214"/>
    <mergeCell ref="A215:A216"/>
    <mergeCell ref="A236:B236"/>
    <mergeCell ref="A237:B237"/>
    <mergeCell ref="A239:B239"/>
    <mergeCell ref="A240:A241"/>
    <mergeCell ref="A261:B261"/>
    <mergeCell ref="A264:B264"/>
    <mergeCell ref="A266:B266"/>
    <mergeCell ref="A267:A268"/>
    <mergeCell ref="A288:B288"/>
    <mergeCell ref="A289:B289"/>
    <mergeCell ref="A292:B292"/>
    <mergeCell ref="A293:A294"/>
    <mergeCell ref="A314:B314"/>
    <mergeCell ref="A344:A345"/>
    <mergeCell ref="A365:B365"/>
    <mergeCell ref="A316:B316"/>
    <mergeCell ref="A318:B318"/>
    <mergeCell ref="A319:A320"/>
    <mergeCell ref="A340:B340"/>
    <mergeCell ref="A343:B343"/>
  </mergeCells>
  <hyperlinks>
    <hyperlink ref="A1" location="Inhalt!A9" display="Zurück zum Inhalt" xr:uid="{00000000-0004-0000-0800-000000000000}"/>
  </hyperlink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vt:i4>
      </vt:variant>
    </vt:vector>
  </HeadingPairs>
  <TitlesOfParts>
    <vt:vector size="20" baseType="lpstr">
      <vt:lpstr>Inhalt</vt:lpstr>
      <vt:lpstr>HF-03.1.1</vt:lpstr>
      <vt:lpstr>HF-03.1.2</vt:lpstr>
      <vt:lpstr>HF-03.1.2 + Alter</vt:lpstr>
      <vt:lpstr>HF-03.1.3 Alter</vt:lpstr>
      <vt:lpstr>HF-03.1.3 Einrichtungsgr.</vt:lpstr>
      <vt:lpstr>HF-03.1.3 Träger</vt:lpstr>
      <vt:lpstr>HF-03.1.4</vt:lpstr>
      <vt:lpstr>HF-03.3.1.1</vt:lpstr>
      <vt:lpstr>HF-03.3.1.2</vt:lpstr>
      <vt:lpstr>HF-03.3.1.2-1</vt:lpstr>
      <vt:lpstr>HF-03.3.1.3</vt:lpstr>
      <vt:lpstr>HF-03.3.1.4</vt:lpstr>
      <vt:lpstr>HF-03.3.2</vt:lpstr>
      <vt:lpstr>HF-03.3.3</vt:lpstr>
      <vt:lpstr>HF-03.5.1.1</vt:lpstr>
      <vt:lpstr>HF-03.5.1.2</vt:lpstr>
      <vt:lpstr>HF-03.5.2</vt:lpstr>
      <vt:lpstr>HF-03.5.3</vt:lpstr>
      <vt:lpstr>Inhalt!Druckbereich</vt:lpstr>
    </vt:vector>
  </TitlesOfParts>
  <Company>Fakultaet 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Tiedemann, Catharine</dc:creator>
  <dc:description/>
  <cp:lastModifiedBy>Norina Rosian</cp:lastModifiedBy>
  <cp:revision>2</cp:revision>
  <cp:lastPrinted>2025-03-04T11:35:51Z</cp:lastPrinted>
  <dcterms:created xsi:type="dcterms:W3CDTF">2019-02-13T12:33:21Z</dcterms:created>
  <dcterms:modified xsi:type="dcterms:W3CDTF">2026-06-03T06:49:46Z</dcterms:modified>
  <dc:language>de-DE</dc:language>
</cp:coreProperties>
</file>