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ileserver\Groups\Sonstiges\ERIK\6_ERiK_Berichtslegung\3_Tabellenberichterstattung\ERiK_Tabellenberichterstattung_2026\Tabellen_für_Veröffentlichung\"/>
    </mc:Choice>
  </mc:AlternateContent>
  <xr:revisionPtr revIDLastSave="0" documentId="13_ncr:1_{44082D23-97AE-4D98-8DC1-3F83CC5A8F79}" xr6:coauthVersionLast="47" xr6:coauthVersionMax="47" xr10:uidLastSave="{00000000-0000-0000-0000-000000000000}"/>
  <bookViews>
    <workbookView xWindow="28680" yWindow="-120" windowWidth="29040" windowHeight="15720" tabRatio="620" xr2:uid="{00000000-000D-0000-FFFF-FFFF00000000}"/>
  </bookViews>
  <sheets>
    <sheet name="Inhalt" sheetId="8" r:id="rId1"/>
    <sheet name="HF-09.0.1" sheetId="2" r:id="rId2"/>
    <sheet name="HF-09.0.2" sheetId="7" r:id="rId3"/>
    <sheet name="HF-09.0.3" sheetId="4" r:id="rId4"/>
    <sheet name="HF-09.0.4" sheetId="5" r:id="rId5"/>
    <sheet name="HF-09.0.5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H12" i="4" l="1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O55" i="5"/>
  <c r="O51" i="5"/>
  <c r="O46" i="5"/>
  <c r="O15" i="5"/>
  <c r="G19" i="5"/>
  <c r="E19" i="5"/>
  <c r="O14" i="5"/>
  <c r="K13" i="5"/>
  <c r="G13" i="5"/>
  <c r="E14" i="5"/>
  <c r="F11" i="4"/>
  <c r="F13" i="4"/>
  <c r="D13" i="4"/>
  <c r="J13" i="4"/>
  <c r="D11" i="4"/>
  <c r="E46" i="5"/>
  <c r="E13" i="5"/>
  <c r="D12" i="4"/>
  <c r="AF29" i="4"/>
  <c r="CK14" i="5" l="1"/>
  <c r="CK15" i="5"/>
  <c r="CK16" i="5"/>
  <c r="CK17" i="5"/>
  <c r="CK18" i="5"/>
  <c r="CK19" i="5"/>
  <c r="CK20" i="5"/>
  <c r="CK21" i="5"/>
  <c r="CK22" i="5"/>
  <c r="CK23" i="5"/>
  <c r="CK24" i="5"/>
  <c r="CK25" i="5"/>
  <c r="CK26" i="5"/>
  <c r="CK27" i="5"/>
  <c r="CK28" i="5"/>
  <c r="CK29" i="5"/>
  <c r="CK30" i="5"/>
  <c r="CK31" i="5"/>
  <c r="CK13" i="5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B142" i="7"/>
  <c r="D142" i="7"/>
  <c r="B143" i="7"/>
  <c r="D143" i="7"/>
  <c r="B144" i="7"/>
  <c r="D144" i="7" s="1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B171" i="7"/>
  <c r="D171" i="7" s="1"/>
  <c r="B172" i="7"/>
  <c r="D172" i="7"/>
  <c r="B173" i="7"/>
  <c r="D17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CW31" i="5"/>
  <c r="CE31" i="5"/>
  <c r="BY31" i="5"/>
  <c r="DI31" i="5" s="1"/>
  <c r="BP31" i="5"/>
  <c r="BJ31" i="5"/>
  <c r="AZ31" i="5"/>
  <c r="AT31" i="5"/>
  <c r="AN31" i="5"/>
  <c r="BL31" i="5" s="1"/>
  <c r="AK31" i="5"/>
  <c r="AE31" i="5"/>
  <c r="U31" i="5"/>
  <c r="O31" i="5"/>
  <c r="E31" i="5"/>
  <c r="C31" i="5"/>
  <c r="AG31" i="5" s="1"/>
  <c r="DI30" i="5"/>
  <c r="DC30" i="5"/>
  <c r="CY30" i="5"/>
  <c r="CW30" i="5"/>
  <c r="CS30" i="5"/>
  <c r="CM30" i="5"/>
  <c r="CG30" i="5"/>
  <c r="CE30" i="5"/>
  <c r="CA30" i="5"/>
  <c r="BY30" i="5"/>
  <c r="CU30" i="5" s="1"/>
  <c r="BV30" i="5"/>
  <c r="BR30" i="5"/>
  <c r="BP30" i="5"/>
  <c r="BL30" i="5"/>
  <c r="BF30" i="5"/>
  <c r="BB30" i="5"/>
  <c r="AZ30" i="5"/>
  <c r="AV30" i="5"/>
  <c r="AT30" i="5"/>
  <c r="AP30" i="5"/>
  <c r="AN30" i="5"/>
  <c r="BN30" i="5" s="1"/>
  <c r="AM30" i="5"/>
  <c r="AK30" i="5"/>
  <c r="AG30" i="5"/>
  <c r="AE30" i="5"/>
  <c r="AA30" i="5"/>
  <c r="W30" i="5"/>
  <c r="U30" i="5"/>
  <c r="Q30" i="5"/>
  <c r="O30" i="5"/>
  <c r="K30" i="5"/>
  <c r="G30" i="5"/>
  <c r="E30" i="5"/>
  <c r="C30" i="5"/>
  <c r="AI30" i="5" s="1"/>
  <c r="B30" i="5"/>
  <c r="DI29" i="5"/>
  <c r="DE29" i="5"/>
  <c r="DA29" i="5"/>
  <c r="CY29" i="5"/>
  <c r="CU29" i="5"/>
  <c r="CS29" i="5"/>
  <c r="CO29" i="5"/>
  <c r="CI29" i="5"/>
  <c r="CG29" i="5"/>
  <c r="CE29" i="5"/>
  <c r="CC29" i="5"/>
  <c r="CA29" i="5"/>
  <c r="BY29" i="5"/>
  <c r="CW29" i="5" s="1"/>
  <c r="BT29" i="5"/>
  <c r="AN29" i="5"/>
  <c r="BD29" i="5" s="1"/>
  <c r="Y29" i="5"/>
  <c r="I29" i="5"/>
  <c r="C29" i="5"/>
  <c r="AK29" i="5" s="1"/>
  <c r="DC28" i="5"/>
  <c r="DA28" i="5"/>
  <c r="CW28" i="5"/>
  <c r="CM28" i="5"/>
  <c r="CI28" i="5"/>
  <c r="CE28" i="5"/>
  <c r="BY28" i="5"/>
  <c r="CY28" i="5" s="1"/>
  <c r="BV28" i="5"/>
  <c r="BF28" i="5"/>
  <c r="AZ28" i="5"/>
  <c r="AP28" i="5"/>
  <c r="AN28" i="5"/>
  <c r="BR28" i="5" s="1"/>
  <c r="AK28" i="5"/>
  <c r="AE28" i="5"/>
  <c r="AA28" i="5"/>
  <c r="Y28" i="5"/>
  <c r="U28" i="5"/>
  <c r="O28" i="5"/>
  <c r="K28" i="5"/>
  <c r="I28" i="5"/>
  <c r="E28" i="5"/>
  <c r="C28" i="5"/>
  <c r="AM28" i="5" s="1"/>
  <c r="DI27" i="5"/>
  <c r="DE27" i="5"/>
  <c r="DC27" i="5"/>
  <c r="CY27" i="5"/>
  <c r="CS27" i="5"/>
  <c r="CO27" i="5"/>
  <c r="CM27" i="5"/>
  <c r="CG27" i="5"/>
  <c r="CA27" i="5"/>
  <c r="BY27" i="5"/>
  <c r="DA27" i="5" s="1"/>
  <c r="BX27" i="5"/>
  <c r="BV27" i="5"/>
  <c r="BR27" i="5"/>
  <c r="BL27" i="5"/>
  <c r="BH27" i="5"/>
  <c r="BF27" i="5"/>
  <c r="BB27" i="5"/>
  <c r="AV27" i="5"/>
  <c r="AR27" i="5"/>
  <c r="AP27" i="5"/>
  <c r="AN27" i="5"/>
  <c r="BT27" i="5" s="1"/>
  <c r="AM27" i="5"/>
  <c r="AC27" i="5"/>
  <c r="AA27" i="5"/>
  <c r="W27" i="5"/>
  <c r="Q27" i="5"/>
  <c r="M27" i="5"/>
  <c r="K27" i="5"/>
  <c r="G27" i="5"/>
  <c r="C27" i="5"/>
  <c r="Y27" i="5" s="1"/>
  <c r="B27" i="5"/>
  <c r="CQ26" i="5"/>
  <c r="BY26" i="5"/>
  <c r="BJ26" i="5"/>
  <c r="AT26" i="5"/>
  <c r="AN26" i="5"/>
  <c r="BV26" i="5" s="1"/>
  <c r="AE26" i="5"/>
  <c r="AC26" i="5"/>
  <c r="Y26" i="5"/>
  <c r="O26" i="5"/>
  <c r="M26" i="5"/>
  <c r="I26" i="5"/>
  <c r="C26" i="5"/>
  <c r="AA26" i="5" s="1"/>
  <c r="DI25" i="5"/>
  <c r="CS25" i="5"/>
  <c r="CA25" i="5"/>
  <c r="BY25" i="5"/>
  <c r="DE25" i="5" s="1"/>
  <c r="BV25" i="5"/>
  <c r="BP25" i="5"/>
  <c r="BL25" i="5"/>
  <c r="BJ25" i="5"/>
  <c r="BF25" i="5"/>
  <c r="AZ25" i="5"/>
  <c r="AV25" i="5"/>
  <c r="AT25" i="5"/>
  <c r="AP25" i="5"/>
  <c r="AN25" i="5"/>
  <c r="BX25" i="5" s="1"/>
  <c r="AK25" i="5"/>
  <c r="AG25" i="5"/>
  <c r="AE25" i="5"/>
  <c r="AA25" i="5"/>
  <c r="U25" i="5"/>
  <c r="Q25" i="5"/>
  <c r="O25" i="5"/>
  <c r="K25" i="5"/>
  <c r="G25" i="5"/>
  <c r="E25" i="5"/>
  <c r="C25" i="5"/>
  <c r="AC25" i="5" s="1"/>
  <c r="B25" i="5"/>
  <c r="DI24" i="5"/>
  <c r="DE24" i="5"/>
  <c r="CY24" i="5"/>
  <c r="CU24" i="5"/>
  <c r="CS24" i="5"/>
  <c r="CO24" i="5"/>
  <c r="CI24" i="5"/>
  <c r="CG24" i="5"/>
  <c r="CC24" i="5"/>
  <c r="CA24" i="5"/>
  <c r="BY24" i="5"/>
  <c r="DG24" i="5" s="1"/>
  <c r="BX24" i="5"/>
  <c r="BN24" i="5"/>
  <c r="BL24" i="5"/>
  <c r="BH24" i="5"/>
  <c r="BB24" i="5"/>
  <c r="AX24" i="5"/>
  <c r="AV24" i="5"/>
  <c r="AR24" i="5"/>
  <c r="AN24" i="5"/>
  <c r="BJ24" i="5" s="1"/>
  <c r="C24" i="5"/>
  <c r="S24" i="5" s="1"/>
  <c r="CW23" i="5"/>
  <c r="CE23" i="5"/>
  <c r="CC23" i="5"/>
  <c r="BY23" i="5"/>
  <c r="DI23" i="5" s="1"/>
  <c r="BP23" i="5"/>
  <c r="BN23" i="5"/>
  <c r="BJ23" i="5"/>
  <c r="AZ23" i="5"/>
  <c r="AX23" i="5"/>
  <c r="AT23" i="5"/>
  <c r="AN23" i="5"/>
  <c r="BL23" i="5" s="1"/>
  <c r="AK23" i="5"/>
  <c r="U23" i="5"/>
  <c r="E23" i="5"/>
  <c r="C23" i="5"/>
  <c r="AG23" i="5" s="1"/>
  <c r="DI22" i="5"/>
  <c r="DC22" i="5"/>
  <c r="CY22" i="5"/>
  <c r="CW22" i="5"/>
  <c r="CS22" i="5"/>
  <c r="CM22" i="5"/>
  <c r="CG22" i="5"/>
  <c r="CE22" i="5"/>
  <c r="CA22" i="5"/>
  <c r="BY22" i="5"/>
  <c r="CU22" i="5" s="1"/>
  <c r="BV22" i="5"/>
  <c r="BR22" i="5"/>
  <c r="BP22" i="5"/>
  <c r="BL22" i="5"/>
  <c r="BF22" i="5"/>
  <c r="BB22" i="5"/>
  <c r="AZ22" i="5"/>
  <c r="AV22" i="5"/>
  <c r="AP22" i="5"/>
  <c r="AN22" i="5"/>
  <c r="BN22" i="5" s="1"/>
  <c r="AM22" i="5"/>
  <c r="AK22" i="5"/>
  <c r="AG22" i="5"/>
  <c r="AA22" i="5"/>
  <c r="W22" i="5"/>
  <c r="U22" i="5"/>
  <c r="Q22" i="5"/>
  <c r="K22" i="5"/>
  <c r="G22" i="5"/>
  <c r="E22" i="5"/>
  <c r="C22" i="5"/>
  <c r="AI22" i="5" s="1"/>
  <c r="B22" i="5"/>
  <c r="DE21" i="5"/>
  <c r="DA21" i="5"/>
  <c r="CY21" i="5"/>
  <c r="CU21" i="5"/>
  <c r="CO21" i="5"/>
  <c r="CI21" i="5"/>
  <c r="CG21" i="5"/>
  <c r="CC21" i="5"/>
  <c r="BY21" i="5"/>
  <c r="CW21" i="5" s="1"/>
  <c r="BT21" i="5"/>
  <c r="BD21" i="5"/>
  <c r="AN21" i="5"/>
  <c r="Y21" i="5"/>
  <c r="W21" i="5"/>
  <c r="I21" i="5"/>
  <c r="G21" i="5"/>
  <c r="C21" i="5"/>
  <c r="AK21" i="5" s="1"/>
  <c r="DC20" i="5"/>
  <c r="DA20" i="5"/>
  <c r="CW20" i="5"/>
  <c r="CM20" i="5"/>
  <c r="CI20" i="5"/>
  <c r="CE20" i="5"/>
  <c r="BY20" i="5"/>
  <c r="CY20" i="5" s="1"/>
  <c r="BV20" i="5"/>
  <c r="BT20" i="5"/>
  <c r="BP20" i="5"/>
  <c r="BD20" i="5"/>
  <c r="AZ20" i="5"/>
  <c r="AP20" i="5"/>
  <c r="AN20" i="5"/>
  <c r="AK20" i="5"/>
  <c r="AA20" i="5"/>
  <c r="Y20" i="5"/>
  <c r="U20" i="5"/>
  <c r="K20" i="5"/>
  <c r="I20" i="5"/>
  <c r="E20" i="5"/>
  <c r="C20" i="5"/>
  <c r="AM20" i="5" s="1"/>
  <c r="DE19" i="5"/>
  <c r="DC19" i="5"/>
  <c r="CY19" i="5"/>
  <c r="CO19" i="5"/>
  <c r="CM19" i="5"/>
  <c r="CG19" i="5"/>
  <c r="CE19" i="5"/>
  <c r="CA19" i="5"/>
  <c r="BY19" i="5"/>
  <c r="DA19" i="5" s="1"/>
  <c r="AN19" i="5"/>
  <c r="BR19" i="5" s="1"/>
  <c r="AK19" i="5"/>
  <c r="AC19" i="5"/>
  <c r="AA19" i="5"/>
  <c r="Y19" i="5"/>
  <c r="U19" i="5"/>
  <c r="M19" i="5"/>
  <c r="K19" i="5"/>
  <c r="I19" i="5"/>
  <c r="C19" i="5"/>
  <c r="AM19" i="5" s="1"/>
  <c r="DC18" i="5"/>
  <c r="CM18" i="5"/>
  <c r="BY18" i="5"/>
  <c r="DA18" i="5" s="1"/>
  <c r="BX18" i="5"/>
  <c r="BV18" i="5"/>
  <c r="BR18" i="5"/>
  <c r="BP18" i="5"/>
  <c r="BN18" i="5"/>
  <c r="BL18" i="5"/>
  <c r="BJ18" i="5"/>
  <c r="BH18" i="5"/>
  <c r="BF18" i="5"/>
  <c r="BB18" i="5"/>
  <c r="AZ18" i="5"/>
  <c r="AX18" i="5"/>
  <c r="AV18" i="5"/>
  <c r="AT18" i="5"/>
  <c r="AR18" i="5"/>
  <c r="AP18" i="5"/>
  <c r="AN18" i="5"/>
  <c r="BT18" i="5" s="1"/>
  <c r="AM18" i="5"/>
  <c r="AK18" i="5"/>
  <c r="AE18" i="5"/>
  <c r="AC18" i="5"/>
  <c r="AA18" i="5"/>
  <c r="W18" i="5"/>
  <c r="U18" i="5"/>
  <c r="O18" i="5"/>
  <c r="M18" i="5"/>
  <c r="K18" i="5"/>
  <c r="G18" i="5"/>
  <c r="E18" i="5"/>
  <c r="C18" i="5"/>
  <c r="Y18" i="5" s="1"/>
  <c r="DI17" i="5"/>
  <c r="DE17" i="5"/>
  <c r="DA17" i="5"/>
  <c r="CS17" i="5"/>
  <c r="CO17" i="5"/>
  <c r="CI17" i="5"/>
  <c r="CA17" i="5"/>
  <c r="BY17" i="5"/>
  <c r="DC17" i="5" s="1"/>
  <c r="BX17" i="5"/>
  <c r="BL17" i="5"/>
  <c r="BH17" i="5"/>
  <c r="AV17" i="5"/>
  <c r="AR17" i="5"/>
  <c r="AN17" i="5"/>
  <c r="BV17" i="5" s="1"/>
  <c r="AM17" i="5"/>
  <c r="AK17" i="5"/>
  <c r="AG17" i="5"/>
  <c r="AE17" i="5"/>
  <c r="AC17" i="5"/>
  <c r="Y17" i="5"/>
  <c r="W17" i="5"/>
  <c r="U17" i="5"/>
  <c r="Q17" i="5"/>
  <c r="O17" i="5"/>
  <c r="M17" i="5"/>
  <c r="I17" i="5"/>
  <c r="G17" i="5"/>
  <c r="E17" i="5"/>
  <c r="C17" i="5"/>
  <c r="AA17" i="5" s="1"/>
  <c r="B17" i="5"/>
  <c r="BY16" i="5"/>
  <c r="CQ16" i="5" s="1"/>
  <c r="BV16" i="5"/>
  <c r="BN16" i="5"/>
  <c r="BL16" i="5"/>
  <c r="BJ16" i="5"/>
  <c r="BF16" i="5"/>
  <c r="AX16" i="5"/>
  <c r="AV16" i="5"/>
  <c r="AT16" i="5"/>
  <c r="AP16" i="5"/>
  <c r="AN16" i="5"/>
  <c r="BX16" i="5" s="1"/>
  <c r="AE16" i="5"/>
  <c r="O16" i="5"/>
  <c r="C16" i="5"/>
  <c r="AC16" i="5" s="1"/>
  <c r="DI15" i="5"/>
  <c r="DE15" i="5"/>
  <c r="DC15" i="5"/>
  <c r="DA15" i="5"/>
  <c r="CY15" i="5"/>
  <c r="CW15" i="5"/>
  <c r="CU15" i="5"/>
  <c r="CS15" i="5"/>
  <c r="CO15" i="5"/>
  <c r="CM15" i="5"/>
  <c r="CI15" i="5"/>
  <c r="CG15" i="5"/>
  <c r="CE15" i="5"/>
  <c r="CC15" i="5"/>
  <c r="CA15" i="5"/>
  <c r="BY15" i="5"/>
  <c r="DG15" i="5" s="1"/>
  <c r="BX15" i="5"/>
  <c r="BV15" i="5"/>
  <c r="BP15" i="5"/>
  <c r="BN15" i="5"/>
  <c r="BL15" i="5"/>
  <c r="BH15" i="5"/>
  <c r="BF15" i="5"/>
  <c r="AZ15" i="5"/>
  <c r="AX15" i="5"/>
  <c r="AV15" i="5"/>
  <c r="AR15" i="5"/>
  <c r="AP15" i="5"/>
  <c r="AN15" i="5"/>
  <c r="BJ15" i="5" s="1"/>
  <c r="AK15" i="5"/>
  <c r="AG15" i="5"/>
  <c r="AC15" i="5"/>
  <c r="U15" i="5"/>
  <c r="Q15" i="5"/>
  <c r="M15" i="5"/>
  <c r="E15" i="5"/>
  <c r="C15" i="5"/>
  <c r="AE15" i="5" s="1"/>
  <c r="B15" i="5"/>
  <c r="CU14" i="5"/>
  <c r="CC14" i="5"/>
  <c r="BY14" i="5"/>
  <c r="DI14" i="5" s="1"/>
  <c r="BX14" i="5"/>
  <c r="BV14" i="5"/>
  <c r="BR14" i="5"/>
  <c r="BP14" i="5"/>
  <c r="BN14" i="5"/>
  <c r="BJ14" i="5"/>
  <c r="BH14" i="5"/>
  <c r="BF14" i="5"/>
  <c r="BB14" i="5"/>
  <c r="AZ14" i="5"/>
  <c r="AX14" i="5"/>
  <c r="AT14" i="5"/>
  <c r="AR14" i="5"/>
  <c r="AP14" i="5"/>
  <c r="AN14" i="5"/>
  <c r="BL14" i="5" s="1"/>
  <c r="C14" i="5"/>
  <c r="S14" i="5" s="1"/>
  <c r="DI13" i="5"/>
  <c r="DA13" i="5"/>
  <c r="CY13" i="5"/>
  <c r="CW13" i="5"/>
  <c r="CS13" i="5"/>
  <c r="CI13" i="5"/>
  <c r="CG13" i="5"/>
  <c r="CE13" i="5"/>
  <c r="CA13" i="5"/>
  <c r="BY13" i="5"/>
  <c r="CU13" i="5" s="1"/>
  <c r="BP13" i="5"/>
  <c r="BL13" i="5"/>
  <c r="AZ13" i="5"/>
  <c r="AV13" i="5"/>
  <c r="AN13" i="5"/>
  <c r="BN13" i="5" s="1"/>
  <c r="AM13" i="5"/>
  <c r="AK13" i="5"/>
  <c r="AG13" i="5"/>
  <c r="AE13" i="5"/>
  <c r="AC13" i="5"/>
  <c r="Y13" i="5"/>
  <c r="W13" i="5"/>
  <c r="U13" i="5"/>
  <c r="Q13" i="5"/>
  <c r="O13" i="5"/>
  <c r="M13" i="5"/>
  <c r="I13" i="5"/>
  <c r="C13" i="5"/>
  <c r="AI13" i="5" s="1"/>
  <c r="B13" i="5"/>
  <c r="AL29" i="4"/>
  <c r="AJ29" i="4"/>
  <c r="AD29" i="4"/>
  <c r="AB29" i="4"/>
  <c r="Z29" i="4"/>
  <c r="X29" i="4"/>
  <c r="V29" i="4"/>
  <c r="T29" i="4"/>
  <c r="R29" i="4"/>
  <c r="P29" i="4"/>
  <c r="N29" i="4"/>
  <c r="L29" i="4"/>
  <c r="J29" i="4"/>
  <c r="H29" i="4"/>
  <c r="F29" i="4"/>
  <c r="AL28" i="4"/>
  <c r="AJ28" i="4"/>
  <c r="AF28" i="4"/>
  <c r="AD28" i="4"/>
  <c r="AB28" i="4"/>
  <c r="Z28" i="4"/>
  <c r="X28" i="4"/>
  <c r="V28" i="4"/>
  <c r="T28" i="4"/>
  <c r="R28" i="4"/>
  <c r="P28" i="4"/>
  <c r="N28" i="4"/>
  <c r="L28" i="4"/>
  <c r="J28" i="4"/>
  <c r="H28" i="4"/>
  <c r="F28" i="4"/>
  <c r="AL27" i="4"/>
  <c r="AJ27" i="4"/>
  <c r="AF27" i="4"/>
  <c r="AD27" i="4"/>
  <c r="AB27" i="4"/>
  <c r="Z27" i="4"/>
  <c r="X27" i="4"/>
  <c r="V27" i="4"/>
  <c r="T27" i="4"/>
  <c r="R27" i="4"/>
  <c r="P27" i="4"/>
  <c r="N27" i="4"/>
  <c r="L27" i="4"/>
  <c r="J27" i="4"/>
  <c r="H27" i="4"/>
  <c r="F27" i="4"/>
  <c r="AL26" i="4"/>
  <c r="AJ26" i="4"/>
  <c r="AF26" i="4"/>
  <c r="AD26" i="4"/>
  <c r="AB26" i="4"/>
  <c r="Z26" i="4"/>
  <c r="X26" i="4"/>
  <c r="V26" i="4"/>
  <c r="T26" i="4"/>
  <c r="R26" i="4"/>
  <c r="P26" i="4"/>
  <c r="N26" i="4"/>
  <c r="L26" i="4"/>
  <c r="J26" i="4"/>
  <c r="H26" i="4"/>
  <c r="F26" i="4"/>
  <c r="AL25" i="4"/>
  <c r="AJ25" i="4"/>
  <c r="AF25" i="4"/>
  <c r="AD25" i="4"/>
  <c r="AB25" i="4"/>
  <c r="Z25" i="4"/>
  <c r="X25" i="4"/>
  <c r="V25" i="4"/>
  <c r="T25" i="4"/>
  <c r="R25" i="4"/>
  <c r="P25" i="4"/>
  <c r="N25" i="4"/>
  <c r="L25" i="4"/>
  <c r="J25" i="4"/>
  <c r="H25" i="4"/>
  <c r="F25" i="4"/>
  <c r="AL24" i="4"/>
  <c r="AJ24" i="4"/>
  <c r="AF24" i="4"/>
  <c r="AD24" i="4"/>
  <c r="AB24" i="4"/>
  <c r="Z24" i="4"/>
  <c r="X24" i="4"/>
  <c r="V24" i="4"/>
  <c r="T24" i="4"/>
  <c r="R24" i="4"/>
  <c r="P24" i="4"/>
  <c r="N24" i="4"/>
  <c r="L24" i="4"/>
  <c r="J24" i="4"/>
  <c r="H24" i="4"/>
  <c r="F24" i="4"/>
  <c r="AL23" i="4"/>
  <c r="AJ23" i="4"/>
  <c r="AF23" i="4"/>
  <c r="AD23" i="4"/>
  <c r="AB23" i="4"/>
  <c r="Z23" i="4"/>
  <c r="X23" i="4"/>
  <c r="V23" i="4"/>
  <c r="T23" i="4"/>
  <c r="R23" i="4"/>
  <c r="P23" i="4"/>
  <c r="N23" i="4"/>
  <c r="L23" i="4"/>
  <c r="J23" i="4"/>
  <c r="H23" i="4"/>
  <c r="F23" i="4"/>
  <c r="AL22" i="4"/>
  <c r="AJ22" i="4"/>
  <c r="AF22" i="4"/>
  <c r="AD22" i="4"/>
  <c r="AB22" i="4"/>
  <c r="Z22" i="4"/>
  <c r="X22" i="4"/>
  <c r="V22" i="4"/>
  <c r="T22" i="4"/>
  <c r="R22" i="4"/>
  <c r="P22" i="4"/>
  <c r="N22" i="4"/>
  <c r="L22" i="4"/>
  <c r="J22" i="4"/>
  <c r="H22" i="4"/>
  <c r="F22" i="4"/>
  <c r="AL21" i="4"/>
  <c r="AJ21" i="4"/>
  <c r="AF21" i="4"/>
  <c r="AD21" i="4"/>
  <c r="AB21" i="4"/>
  <c r="Z21" i="4"/>
  <c r="X21" i="4"/>
  <c r="V21" i="4"/>
  <c r="T21" i="4"/>
  <c r="R21" i="4"/>
  <c r="P21" i="4"/>
  <c r="N21" i="4"/>
  <c r="L21" i="4"/>
  <c r="J21" i="4"/>
  <c r="H21" i="4"/>
  <c r="F21" i="4"/>
  <c r="AL20" i="4"/>
  <c r="AJ20" i="4"/>
  <c r="AF20" i="4"/>
  <c r="AD20" i="4"/>
  <c r="AB20" i="4"/>
  <c r="Z20" i="4"/>
  <c r="X20" i="4"/>
  <c r="V20" i="4"/>
  <c r="T20" i="4"/>
  <c r="R20" i="4"/>
  <c r="P20" i="4"/>
  <c r="N20" i="4"/>
  <c r="L20" i="4"/>
  <c r="J20" i="4"/>
  <c r="H20" i="4"/>
  <c r="F20" i="4"/>
  <c r="AL19" i="4"/>
  <c r="AJ19" i="4"/>
  <c r="AF19" i="4"/>
  <c r="AD19" i="4"/>
  <c r="AB19" i="4"/>
  <c r="Z19" i="4"/>
  <c r="X19" i="4"/>
  <c r="V19" i="4"/>
  <c r="T19" i="4"/>
  <c r="R19" i="4"/>
  <c r="P19" i="4"/>
  <c r="N19" i="4"/>
  <c r="L19" i="4"/>
  <c r="J19" i="4"/>
  <c r="H19" i="4"/>
  <c r="F19" i="4"/>
  <c r="AL18" i="4"/>
  <c r="AJ18" i="4"/>
  <c r="AF18" i="4"/>
  <c r="AD18" i="4"/>
  <c r="AB18" i="4"/>
  <c r="Z18" i="4"/>
  <c r="X18" i="4"/>
  <c r="V18" i="4"/>
  <c r="T18" i="4"/>
  <c r="R18" i="4"/>
  <c r="P18" i="4"/>
  <c r="N18" i="4"/>
  <c r="L18" i="4"/>
  <c r="J18" i="4"/>
  <c r="H18" i="4"/>
  <c r="F18" i="4"/>
  <c r="AL17" i="4"/>
  <c r="AJ17" i="4"/>
  <c r="AF17" i="4"/>
  <c r="AD17" i="4"/>
  <c r="AB17" i="4"/>
  <c r="Z17" i="4"/>
  <c r="X17" i="4"/>
  <c r="V17" i="4"/>
  <c r="T17" i="4"/>
  <c r="R17" i="4"/>
  <c r="P17" i="4"/>
  <c r="N17" i="4"/>
  <c r="L17" i="4"/>
  <c r="J17" i="4"/>
  <c r="H17" i="4"/>
  <c r="F17" i="4"/>
  <c r="AL16" i="4"/>
  <c r="AJ16" i="4"/>
  <c r="AF16" i="4"/>
  <c r="AD16" i="4"/>
  <c r="AB16" i="4"/>
  <c r="Z16" i="4"/>
  <c r="X16" i="4"/>
  <c r="V16" i="4"/>
  <c r="T16" i="4"/>
  <c r="R16" i="4"/>
  <c r="P16" i="4"/>
  <c r="N16" i="4"/>
  <c r="L16" i="4"/>
  <c r="J16" i="4"/>
  <c r="H16" i="4"/>
  <c r="F16" i="4"/>
  <c r="AL15" i="4"/>
  <c r="AJ15" i="4"/>
  <c r="AF15" i="4"/>
  <c r="AD15" i="4"/>
  <c r="AB15" i="4"/>
  <c r="Z15" i="4"/>
  <c r="X15" i="4"/>
  <c r="V15" i="4"/>
  <c r="T15" i="4"/>
  <c r="R15" i="4"/>
  <c r="P15" i="4"/>
  <c r="N15" i="4"/>
  <c r="L15" i="4"/>
  <c r="J15" i="4"/>
  <c r="H15" i="4"/>
  <c r="F15" i="4"/>
  <c r="AL14" i="4"/>
  <c r="AJ14" i="4"/>
  <c r="AF14" i="4"/>
  <c r="AD14" i="4"/>
  <c r="AB14" i="4"/>
  <c r="Z14" i="4"/>
  <c r="X14" i="4"/>
  <c r="V14" i="4"/>
  <c r="T14" i="4"/>
  <c r="R14" i="4"/>
  <c r="P14" i="4"/>
  <c r="N14" i="4"/>
  <c r="L14" i="4"/>
  <c r="J14" i="4"/>
  <c r="H14" i="4"/>
  <c r="F14" i="4"/>
  <c r="AL13" i="4"/>
  <c r="AJ13" i="4"/>
  <c r="AF13" i="4"/>
  <c r="AD13" i="4"/>
  <c r="AB13" i="4"/>
  <c r="Z13" i="4"/>
  <c r="X13" i="4"/>
  <c r="V13" i="4"/>
  <c r="T13" i="4"/>
  <c r="R13" i="4"/>
  <c r="P13" i="4"/>
  <c r="N13" i="4"/>
  <c r="L13" i="4"/>
  <c r="H13" i="4"/>
  <c r="AL12" i="4"/>
  <c r="AJ12" i="4"/>
  <c r="AF12" i="4"/>
  <c r="AD12" i="4"/>
  <c r="AB12" i="4"/>
  <c r="Z12" i="4"/>
  <c r="X12" i="4"/>
  <c r="V12" i="4"/>
  <c r="T12" i="4"/>
  <c r="R12" i="4"/>
  <c r="P12" i="4"/>
  <c r="N12" i="4"/>
  <c r="L12" i="4"/>
  <c r="J12" i="4"/>
  <c r="H12" i="4"/>
  <c r="F12" i="4"/>
  <c r="AL11" i="4"/>
  <c r="AJ11" i="4"/>
  <c r="AH11" i="4"/>
  <c r="AF11" i="4"/>
  <c r="AD11" i="4"/>
  <c r="AB11" i="4"/>
  <c r="Z11" i="4"/>
  <c r="X11" i="4"/>
  <c r="V11" i="4"/>
  <c r="T11" i="4"/>
  <c r="R11" i="4"/>
  <c r="P11" i="4"/>
  <c r="N11" i="4"/>
  <c r="L11" i="4"/>
  <c r="J11" i="4"/>
  <c r="H11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T30" i="2"/>
  <c r="R30" i="2"/>
  <c r="P30" i="2"/>
  <c r="N30" i="2"/>
  <c r="L30" i="2"/>
  <c r="J30" i="2"/>
  <c r="H30" i="2"/>
  <c r="T29" i="2"/>
  <c r="R29" i="2"/>
  <c r="P29" i="2"/>
  <c r="N29" i="2"/>
  <c r="L29" i="2"/>
  <c r="J29" i="2"/>
  <c r="H29" i="2"/>
  <c r="T28" i="2"/>
  <c r="R28" i="2"/>
  <c r="P28" i="2"/>
  <c r="N28" i="2"/>
  <c r="L28" i="2"/>
  <c r="J28" i="2"/>
  <c r="H28" i="2"/>
  <c r="T27" i="2"/>
  <c r="R27" i="2"/>
  <c r="P27" i="2"/>
  <c r="N27" i="2"/>
  <c r="L27" i="2"/>
  <c r="J27" i="2"/>
  <c r="H27" i="2"/>
  <c r="T26" i="2"/>
  <c r="R26" i="2"/>
  <c r="P26" i="2"/>
  <c r="N26" i="2"/>
  <c r="L26" i="2"/>
  <c r="J26" i="2"/>
  <c r="H26" i="2"/>
  <c r="T25" i="2"/>
  <c r="R25" i="2"/>
  <c r="P25" i="2"/>
  <c r="N25" i="2"/>
  <c r="L25" i="2"/>
  <c r="J25" i="2"/>
  <c r="H25" i="2"/>
  <c r="T24" i="2"/>
  <c r="R24" i="2"/>
  <c r="P24" i="2"/>
  <c r="N24" i="2"/>
  <c r="L24" i="2"/>
  <c r="J24" i="2"/>
  <c r="H24" i="2"/>
  <c r="T23" i="2"/>
  <c r="R23" i="2"/>
  <c r="P23" i="2"/>
  <c r="N23" i="2"/>
  <c r="L23" i="2"/>
  <c r="J23" i="2"/>
  <c r="H23" i="2"/>
  <c r="T22" i="2"/>
  <c r="R22" i="2"/>
  <c r="P22" i="2"/>
  <c r="N22" i="2"/>
  <c r="L22" i="2"/>
  <c r="J22" i="2"/>
  <c r="H22" i="2"/>
  <c r="T21" i="2"/>
  <c r="R21" i="2"/>
  <c r="P21" i="2"/>
  <c r="N21" i="2"/>
  <c r="L21" i="2"/>
  <c r="J21" i="2"/>
  <c r="H21" i="2"/>
  <c r="T20" i="2"/>
  <c r="R20" i="2"/>
  <c r="P20" i="2"/>
  <c r="N20" i="2"/>
  <c r="L20" i="2"/>
  <c r="J20" i="2"/>
  <c r="H20" i="2"/>
  <c r="T19" i="2"/>
  <c r="R19" i="2"/>
  <c r="P19" i="2"/>
  <c r="N19" i="2"/>
  <c r="L19" i="2"/>
  <c r="J19" i="2"/>
  <c r="H19" i="2"/>
  <c r="T18" i="2"/>
  <c r="R18" i="2"/>
  <c r="P18" i="2"/>
  <c r="N18" i="2"/>
  <c r="L18" i="2"/>
  <c r="J18" i="2"/>
  <c r="H18" i="2"/>
  <c r="T17" i="2"/>
  <c r="R17" i="2"/>
  <c r="P17" i="2"/>
  <c r="N17" i="2"/>
  <c r="L17" i="2"/>
  <c r="J17" i="2"/>
  <c r="H17" i="2"/>
  <c r="T16" i="2"/>
  <c r="R16" i="2"/>
  <c r="P16" i="2"/>
  <c r="N16" i="2"/>
  <c r="L16" i="2"/>
  <c r="J16" i="2"/>
  <c r="H16" i="2"/>
  <c r="T15" i="2"/>
  <c r="R15" i="2"/>
  <c r="P15" i="2"/>
  <c r="N15" i="2"/>
  <c r="L15" i="2"/>
  <c r="J15" i="2"/>
  <c r="H15" i="2"/>
  <c r="T14" i="2"/>
  <c r="R14" i="2"/>
  <c r="P14" i="2"/>
  <c r="N14" i="2"/>
  <c r="L14" i="2"/>
  <c r="J14" i="2"/>
  <c r="H14" i="2"/>
  <c r="T13" i="2"/>
  <c r="R13" i="2"/>
  <c r="P13" i="2"/>
  <c r="N13" i="2"/>
  <c r="L13" i="2"/>
  <c r="J13" i="2"/>
  <c r="H13" i="2"/>
  <c r="T12" i="2"/>
  <c r="R12" i="2"/>
  <c r="P12" i="2"/>
  <c r="N12" i="2"/>
  <c r="L12" i="2"/>
  <c r="J12" i="2"/>
  <c r="H12" i="2"/>
  <c r="F30" i="2"/>
  <c r="D30" i="2"/>
  <c r="F29" i="2"/>
  <c r="D29" i="2"/>
  <c r="F28" i="2"/>
  <c r="D28" i="2"/>
  <c r="F27" i="2"/>
  <c r="D27" i="2"/>
  <c r="F26" i="2"/>
  <c r="D26" i="2"/>
  <c r="F25" i="2"/>
  <c r="D25" i="2"/>
  <c r="F24" i="2"/>
  <c r="D24" i="2"/>
  <c r="F23" i="2"/>
  <c r="D23" i="2"/>
  <c r="F22" i="2"/>
  <c r="D22" i="2"/>
  <c r="F21" i="2"/>
  <c r="D21" i="2"/>
  <c r="F20" i="2"/>
  <c r="D20" i="2"/>
  <c r="F19" i="2"/>
  <c r="D19" i="2"/>
  <c r="F18" i="2"/>
  <c r="D18" i="2"/>
  <c r="F17" i="2"/>
  <c r="D17" i="2"/>
  <c r="F16" i="2"/>
  <c r="D16" i="2"/>
  <c r="F15" i="2"/>
  <c r="D15" i="2"/>
  <c r="F14" i="2"/>
  <c r="D14" i="2"/>
  <c r="F13" i="2"/>
  <c r="D13" i="2"/>
  <c r="F12" i="2"/>
  <c r="D12" i="2"/>
  <c r="AI152" i="6"/>
  <c r="AG152" i="6"/>
  <c r="AE152" i="6"/>
  <c r="AC152" i="6"/>
  <c r="AA152" i="6"/>
  <c r="Y152" i="6"/>
  <c r="W152" i="6"/>
  <c r="U152" i="6"/>
  <c r="S152" i="6"/>
  <c r="Q152" i="6"/>
  <c r="O152" i="6"/>
  <c r="M152" i="6"/>
  <c r="L152" i="6"/>
  <c r="J152" i="6"/>
  <c r="H152" i="6"/>
  <c r="F152" i="6"/>
  <c r="D152" i="6"/>
  <c r="C152" i="6"/>
  <c r="B152" i="6"/>
  <c r="AI151" i="6"/>
  <c r="AG151" i="6"/>
  <c r="AE151" i="6"/>
  <c r="AC151" i="6"/>
  <c r="AA151" i="6"/>
  <c r="Y151" i="6"/>
  <c r="W151" i="6"/>
  <c r="U151" i="6"/>
  <c r="S151" i="6"/>
  <c r="Q151" i="6"/>
  <c r="O151" i="6"/>
  <c r="M151" i="6"/>
  <c r="L151" i="6"/>
  <c r="J151" i="6"/>
  <c r="H151" i="6"/>
  <c r="F151" i="6"/>
  <c r="D151" i="6"/>
  <c r="C151" i="6"/>
  <c r="B15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AI14" i="5" l="1"/>
  <c r="DG16" i="5"/>
  <c r="BB13" i="5"/>
  <c r="BR13" i="5"/>
  <c r="U14" i="5"/>
  <c r="AK14" i="5"/>
  <c r="CE14" i="5"/>
  <c r="CW14" i="5"/>
  <c r="S15" i="5"/>
  <c r="AI15" i="5"/>
  <c r="B16" i="5"/>
  <c r="Q16" i="5"/>
  <c r="AG16" i="5"/>
  <c r="CA16" i="5"/>
  <c r="CS16" i="5"/>
  <c r="DI16" i="5"/>
  <c r="AT17" i="5"/>
  <c r="BJ17" i="5"/>
  <c r="CQ17" i="5"/>
  <c r="DG17" i="5"/>
  <c r="CO18" i="5"/>
  <c r="DE18" i="5"/>
  <c r="AP19" i="5"/>
  <c r="BX19" i="5"/>
  <c r="BT13" i="5"/>
  <c r="G14" i="5"/>
  <c r="AM14" i="5"/>
  <c r="S16" i="5"/>
  <c r="CQ18" i="5"/>
  <c r="DG18" i="5"/>
  <c r="AR19" i="5"/>
  <c r="AA13" i="5"/>
  <c r="AP13" i="5"/>
  <c r="BF13" i="5"/>
  <c r="BV13" i="5"/>
  <c r="CM13" i="5"/>
  <c r="DC13" i="5"/>
  <c r="I14" i="5"/>
  <c r="Y14" i="5"/>
  <c r="BD14" i="5"/>
  <c r="BT14" i="5"/>
  <c r="CI14" i="5"/>
  <c r="DA14" i="5"/>
  <c r="G15" i="5"/>
  <c r="W15" i="5"/>
  <c r="AM15" i="5"/>
  <c r="BB15" i="5"/>
  <c r="BR15" i="5"/>
  <c r="E16" i="5"/>
  <c r="U16" i="5"/>
  <c r="AK16" i="5"/>
  <c r="AZ16" i="5"/>
  <c r="BP16" i="5"/>
  <c r="CE16" i="5"/>
  <c r="CW16" i="5"/>
  <c r="S17" i="5"/>
  <c r="AI17" i="5"/>
  <c r="AX17" i="5"/>
  <c r="BN17" i="5"/>
  <c r="CC17" i="5"/>
  <c r="CU17" i="5"/>
  <c r="B18" i="5"/>
  <c r="Q18" i="5"/>
  <c r="AG18" i="5"/>
  <c r="CA18" i="5"/>
  <c r="CS18" i="5"/>
  <c r="DI18" i="5"/>
  <c r="O19" i="5"/>
  <c r="AE19" i="5"/>
  <c r="AV19" i="5"/>
  <c r="BR20" i="5"/>
  <c r="BB20" i="5"/>
  <c r="BN20" i="5"/>
  <c r="AX20" i="5"/>
  <c r="BL20" i="5"/>
  <c r="AV20" i="5"/>
  <c r="BJ20" i="5"/>
  <c r="AT20" i="5"/>
  <c r="BX20" i="5"/>
  <c r="BH20" i="5"/>
  <c r="AR20" i="5"/>
  <c r="CY14" i="5"/>
  <c r="CU16" i="5"/>
  <c r="AE24" i="5"/>
  <c r="O24" i="5"/>
  <c r="AC24" i="5"/>
  <c r="M24" i="5"/>
  <c r="AA24" i="5"/>
  <c r="K24" i="5"/>
  <c r="Y24" i="5"/>
  <c r="I24" i="5"/>
  <c r="AM24" i="5"/>
  <c r="W24" i="5"/>
  <c r="G24" i="5"/>
  <c r="AK24" i="5"/>
  <c r="U24" i="5"/>
  <c r="E24" i="5"/>
  <c r="AG24" i="5"/>
  <c r="Q24" i="5"/>
  <c r="B24" i="5"/>
  <c r="AR13" i="5"/>
  <c r="BH13" i="5"/>
  <c r="BX13" i="5"/>
  <c r="CO13" i="5"/>
  <c r="DE13" i="5"/>
  <c r="K14" i="5"/>
  <c r="AA14" i="5"/>
  <c r="CM14" i="5"/>
  <c r="DC14" i="5"/>
  <c r="I15" i="5"/>
  <c r="Y15" i="5"/>
  <c r="BD15" i="5"/>
  <c r="BT15" i="5"/>
  <c r="G16" i="5"/>
  <c r="W16" i="5"/>
  <c r="AM16" i="5"/>
  <c r="BB16" i="5"/>
  <c r="BR16" i="5"/>
  <c r="CG16" i="5"/>
  <c r="CY16" i="5"/>
  <c r="AZ17" i="5"/>
  <c r="BP17" i="5"/>
  <c r="CE17" i="5"/>
  <c r="CW17" i="5"/>
  <c r="S18" i="5"/>
  <c r="AI18" i="5"/>
  <c r="CC18" i="5"/>
  <c r="CU18" i="5"/>
  <c r="B19" i="5"/>
  <c r="Q19" i="5"/>
  <c r="AG19" i="5"/>
  <c r="BB19" i="5"/>
  <c r="AI24" i="5"/>
  <c r="BD13" i="5"/>
  <c r="W14" i="5"/>
  <c r="CG14" i="5"/>
  <c r="AI16" i="5"/>
  <c r="CC16" i="5"/>
  <c r="AT13" i="5"/>
  <c r="BJ13" i="5"/>
  <c r="CQ13" i="5"/>
  <c r="DG13" i="5"/>
  <c r="M14" i="5"/>
  <c r="AC14" i="5"/>
  <c r="CO14" i="5"/>
  <c r="DE14" i="5"/>
  <c r="K15" i="5"/>
  <c r="AA15" i="5"/>
  <c r="I16" i="5"/>
  <c r="Y16" i="5"/>
  <c r="BD16" i="5"/>
  <c r="BT16" i="5"/>
  <c r="CI16" i="5"/>
  <c r="DA16" i="5"/>
  <c r="BB17" i="5"/>
  <c r="BR17" i="5"/>
  <c r="CG17" i="5"/>
  <c r="CY17" i="5"/>
  <c r="CE18" i="5"/>
  <c r="CW18" i="5"/>
  <c r="S19" i="5"/>
  <c r="AI19" i="5"/>
  <c r="BF19" i="5"/>
  <c r="DC26" i="5"/>
  <c r="CM26" i="5"/>
  <c r="DA26" i="5"/>
  <c r="CI26" i="5"/>
  <c r="CY26" i="5"/>
  <c r="CG26" i="5"/>
  <c r="CW26" i="5"/>
  <c r="CE26" i="5"/>
  <c r="CU26" i="5"/>
  <c r="CC26" i="5"/>
  <c r="DI26" i="5"/>
  <c r="CS26" i="5"/>
  <c r="CA26" i="5"/>
  <c r="DE26" i="5"/>
  <c r="CO26" i="5"/>
  <c r="DG14" i="5"/>
  <c r="CM16" i="5"/>
  <c r="BT17" i="5"/>
  <c r="CG18" i="5"/>
  <c r="AE14" i="5"/>
  <c r="CQ14" i="5"/>
  <c r="K16" i="5"/>
  <c r="AA16" i="5"/>
  <c r="DC16" i="5"/>
  <c r="BD17" i="5"/>
  <c r="CY18" i="5"/>
  <c r="BH19" i="5"/>
  <c r="S13" i="5"/>
  <c r="AX13" i="5"/>
  <c r="CC13" i="5"/>
  <c r="B14" i="5"/>
  <c r="Q14" i="5"/>
  <c r="AG14" i="5"/>
  <c r="AV14" i="5"/>
  <c r="CA14" i="5"/>
  <c r="CS14" i="5"/>
  <c r="AT15" i="5"/>
  <c r="CQ15" i="5"/>
  <c r="M16" i="5"/>
  <c r="AR16" i="5"/>
  <c r="BH16" i="5"/>
  <c r="CO16" i="5"/>
  <c r="DE16" i="5"/>
  <c r="K17" i="5"/>
  <c r="AP17" i="5"/>
  <c r="BF17" i="5"/>
  <c r="CM17" i="5"/>
  <c r="I18" i="5"/>
  <c r="BD18" i="5"/>
  <c r="CI18" i="5"/>
  <c r="W19" i="5"/>
  <c r="BF20" i="5"/>
  <c r="BP21" i="5"/>
  <c r="AZ21" i="5"/>
  <c r="BN21" i="5"/>
  <c r="AX21" i="5"/>
  <c r="BL21" i="5"/>
  <c r="AV21" i="5"/>
  <c r="BJ21" i="5"/>
  <c r="AT21" i="5"/>
  <c r="BX21" i="5"/>
  <c r="BH21" i="5"/>
  <c r="AR21" i="5"/>
  <c r="BV21" i="5"/>
  <c r="BF21" i="5"/>
  <c r="AP21" i="5"/>
  <c r="BR21" i="5"/>
  <c r="BB21" i="5"/>
  <c r="DG26" i="5"/>
  <c r="BT19" i="5"/>
  <c r="BD19" i="5"/>
  <c r="BP19" i="5"/>
  <c r="AZ19" i="5"/>
  <c r="BN19" i="5"/>
  <c r="AX19" i="5"/>
  <c r="BL19" i="5"/>
  <c r="BJ19" i="5"/>
  <c r="AT19" i="5"/>
  <c r="BV19" i="5"/>
  <c r="BP29" i="5"/>
  <c r="AZ29" i="5"/>
  <c r="BN29" i="5"/>
  <c r="AX29" i="5"/>
  <c r="BL29" i="5"/>
  <c r="AV29" i="5"/>
  <c r="BJ29" i="5"/>
  <c r="AT29" i="5"/>
  <c r="BX29" i="5"/>
  <c r="BH29" i="5"/>
  <c r="AR29" i="5"/>
  <c r="BV29" i="5"/>
  <c r="BF29" i="5"/>
  <c r="AP29" i="5"/>
  <c r="BR29" i="5"/>
  <c r="BB29" i="5"/>
  <c r="AM21" i="5"/>
  <c r="S23" i="5"/>
  <c r="AI23" i="5"/>
  <c r="CU23" i="5"/>
  <c r="CQ25" i="5"/>
  <c r="DG25" i="5"/>
  <c r="AR26" i="5"/>
  <c r="BH26" i="5"/>
  <c r="BX26" i="5"/>
  <c r="BD28" i="5"/>
  <c r="BT28" i="5"/>
  <c r="G29" i="5"/>
  <c r="W29" i="5"/>
  <c r="AM29" i="5"/>
  <c r="S31" i="5"/>
  <c r="AI31" i="5"/>
  <c r="AX31" i="5"/>
  <c r="BN31" i="5"/>
  <c r="CC31" i="5"/>
  <c r="CU31" i="5"/>
  <c r="CQ19" i="5"/>
  <c r="DG19" i="5"/>
  <c r="M20" i="5"/>
  <c r="AC20" i="5"/>
  <c r="CO20" i="5"/>
  <c r="DE20" i="5"/>
  <c r="K21" i="5"/>
  <c r="AA21" i="5"/>
  <c r="CM21" i="5"/>
  <c r="DC21" i="5"/>
  <c r="I22" i="5"/>
  <c r="Y22" i="5"/>
  <c r="BD22" i="5"/>
  <c r="BT22" i="5"/>
  <c r="CI22" i="5"/>
  <c r="DA22" i="5"/>
  <c r="G23" i="5"/>
  <c r="W23" i="5"/>
  <c r="AM23" i="5"/>
  <c r="BB23" i="5"/>
  <c r="BR23" i="5"/>
  <c r="CG23" i="5"/>
  <c r="CY23" i="5"/>
  <c r="AZ24" i="5"/>
  <c r="BP24" i="5"/>
  <c r="CE24" i="5"/>
  <c r="CW24" i="5"/>
  <c r="S25" i="5"/>
  <c r="AI25" i="5"/>
  <c r="AX25" i="5"/>
  <c r="BN25" i="5"/>
  <c r="CC25" i="5"/>
  <c r="CU25" i="5"/>
  <c r="B26" i="5"/>
  <c r="Q26" i="5"/>
  <c r="AG26" i="5"/>
  <c r="AV26" i="5"/>
  <c r="BL26" i="5"/>
  <c r="O27" i="5"/>
  <c r="AE27" i="5"/>
  <c r="AT27" i="5"/>
  <c r="BJ27" i="5"/>
  <c r="CQ27" i="5"/>
  <c r="DG27" i="5"/>
  <c r="M28" i="5"/>
  <c r="AC28" i="5"/>
  <c r="AR28" i="5"/>
  <c r="BH28" i="5"/>
  <c r="BX28" i="5"/>
  <c r="CO28" i="5"/>
  <c r="DE28" i="5"/>
  <c r="K29" i="5"/>
  <c r="AA29" i="5"/>
  <c r="CM29" i="5"/>
  <c r="DC29" i="5"/>
  <c r="I30" i="5"/>
  <c r="Y30" i="5"/>
  <c r="BD30" i="5"/>
  <c r="BT30" i="5"/>
  <c r="CI30" i="5"/>
  <c r="DA30" i="5"/>
  <c r="G31" i="5"/>
  <c r="W31" i="5"/>
  <c r="AM31" i="5"/>
  <c r="BB31" i="5"/>
  <c r="BR31" i="5"/>
  <c r="CG31" i="5"/>
  <c r="CY31" i="5"/>
  <c r="CS19" i="5"/>
  <c r="DI19" i="5"/>
  <c r="O20" i="5"/>
  <c r="AE20" i="5"/>
  <c r="CQ20" i="5"/>
  <c r="DG20" i="5"/>
  <c r="M21" i="5"/>
  <c r="AC21" i="5"/>
  <c r="I23" i="5"/>
  <c r="Y23" i="5"/>
  <c r="BD23" i="5"/>
  <c r="BT23" i="5"/>
  <c r="CI23" i="5"/>
  <c r="DA23" i="5"/>
  <c r="BR24" i="5"/>
  <c r="CE25" i="5"/>
  <c r="CW25" i="5"/>
  <c r="S26" i="5"/>
  <c r="AI26" i="5"/>
  <c r="AX26" i="5"/>
  <c r="BN26" i="5"/>
  <c r="AG27" i="5"/>
  <c r="AT28" i="5"/>
  <c r="BJ28" i="5"/>
  <c r="CQ28" i="5"/>
  <c r="DG28" i="5"/>
  <c r="M29" i="5"/>
  <c r="AC29" i="5"/>
  <c r="I31" i="5"/>
  <c r="Y31" i="5"/>
  <c r="BD31" i="5"/>
  <c r="BT31" i="5"/>
  <c r="CI31" i="5"/>
  <c r="DA31" i="5"/>
  <c r="CC19" i="5"/>
  <c r="CU19" i="5"/>
  <c r="B20" i="5"/>
  <c r="Q20" i="5"/>
  <c r="AG20" i="5"/>
  <c r="CA20" i="5"/>
  <c r="CS20" i="5"/>
  <c r="DI20" i="5"/>
  <c r="O21" i="5"/>
  <c r="AE21" i="5"/>
  <c r="CQ21" i="5"/>
  <c r="DG21" i="5"/>
  <c r="M22" i="5"/>
  <c r="AC22" i="5"/>
  <c r="AR22" i="5"/>
  <c r="BH22" i="5"/>
  <c r="BX22" i="5"/>
  <c r="CO22" i="5"/>
  <c r="DE22" i="5"/>
  <c r="K23" i="5"/>
  <c r="AA23" i="5"/>
  <c r="AP23" i="5"/>
  <c r="BF23" i="5"/>
  <c r="BV23" i="5"/>
  <c r="CM23" i="5"/>
  <c r="DC23" i="5"/>
  <c r="BD24" i="5"/>
  <c r="BT24" i="5"/>
  <c r="DA24" i="5"/>
  <c r="W25" i="5"/>
  <c r="AM25" i="5"/>
  <c r="BB25" i="5"/>
  <c r="BR25" i="5"/>
  <c r="CG25" i="5"/>
  <c r="CY25" i="5"/>
  <c r="E26" i="5"/>
  <c r="U26" i="5"/>
  <c r="AK26" i="5"/>
  <c r="AZ26" i="5"/>
  <c r="BP26" i="5"/>
  <c r="S27" i="5"/>
  <c r="AI27" i="5"/>
  <c r="AX27" i="5"/>
  <c r="BN27" i="5"/>
  <c r="CC27" i="5"/>
  <c r="CU27" i="5"/>
  <c r="B28" i="5"/>
  <c r="Q28" i="5"/>
  <c r="AG28" i="5"/>
  <c r="AV28" i="5"/>
  <c r="BL28" i="5"/>
  <c r="CA28" i="5"/>
  <c r="CS28" i="5"/>
  <c r="DI28" i="5"/>
  <c r="O29" i="5"/>
  <c r="AE29" i="5"/>
  <c r="CQ29" i="5"/>
  <c r="DG29" i="5"/>
  <c r="M30" i="5"/>
  <c r="AC30" i="5"/>
  <c r="AR30" i="5"/>
  <c r="BH30" i="5"/>
  <c r="BX30" i="5"/>
  <c r="CO30" i="5"/>
  <c r="DE30" i="5"/>
  <c r="K31" i="5"/>
  <c r="AA31" i="5"/>
  <c r="AP31" i="5"/>
  <c r="BF31" i="5"/>
  <c r="BV31" i="5"/>
  <c r="CM31" i="5"/>
  <c r="DC31" i="5"/>
  <c r="CW19" i="5"/>
  <c r="S20" i="5"/>
  <c r="AI20" i="5"/>
  <c r="CC20" i="5"/>
  <c r="CU20" i="5"/>
  <c r="B21" i="5"/>
  <c r="Q21" i="5"/>
  <c r="AG21" i="5"/>
  <c r="CA21" i="5"/>
  <c r="CS21" i="5"/>
  <c r="DI21" i="5"/>
  <c r="O22" i="5"/>
  <c r="AE22" i="5"/>
  <c r="AT22" i="5"/>
  <c r="BJ22" i="5"/>
  <c r="CQ22" i="5"/>
  <c r="DG22" i="5"/>
  <c r="M23" i="5"/>
  <c r="AC23" i="5"/>
  <c r="AR23" i="5"/>
  <c r="BH23" i="5"/>
  <c r="BX23" i="5"/>
  <c r="CO23" i="5"/>
  <c r="DE23" i="5"/>
  <c r="AP24" i="5"/>
  <c r="BF24" i="5"/>
  <c r="BV24" i="5"/>
  <c r="CM24" i="5"/>
  <c r="DC24" i="5"/>
  <c r="I25" i="5"/>
  <c r="Y25" i="5"/>
  <c r="BD25" i="5"/>
  <c r="BT25" i="5"/>
  <c r="CI25" i="5"/>
  <c r="DA25" i="5"/>
  <c r="G26" i="5"/>
  <c r="W26" i="5"/>
  <c r="AM26" i="5"/>
  <c r="BB26" i="5"/>
  <c r="BR26" i="5"/>
  <c r="E27" i="5"/>
  <c r="U27" i="5"/>
  <c r="AK27" i="5"/>
  <c r="AZ27" i="5"/>
  <c r="BP27" i="5"/>
  <c r="CE27" i="5"/>
  <c r="CW27" i="5"/>
  <c r="S28" i="5"/>
  <c r="AI28" i="5"/>
  <c r="AX28" i="5"/>
  <c r="BN28" i="5"/>
  <c r="CC28" i="5"/>
  <c r="CU28" i="5"/>
  <c r="B29" i="5"/>
  <c r="Q29" i="5"/>
  <c r="AG29" i="5"/>
  <c r="BJ30" i="5"/>
  <c r="CQ30" i="5"/>
  <c r="DG30" i="5"/>
  <c r="M31" i="5"/>
  <c r="AC31" i="5"/>
  <c r="AR31" i="5"/>
  <c r="BH31" i="5"/>
  <c r="BX31" i="5"/>
  <c r="CO31" i="5"/>
  <c r="DE31" i="5"/>
  <c r="S21" i="5"/>
  <c r="AI21" i="5"/>
  <c r="O23" i="5"/>
  <c r="AE23" i="5"/>
  <c r="CQ23" i="5"/>
  <c r="DG23" i="5"/>
  <c r="CM25" i="5"/>
  <c r="DC25" i="5"/>
  <c r="BD26" i="5"/>
  <c r="BT26" i="5"/>
  <c r="BP28" i="5"/>
  <c r="S29" i="5"/>
  <c r="AI29" i="5"/>
  <c r="CQ31" i="5"/>
  <c r="DG31" i="5"/>
  <c r="CI19" i="5"/>
  <c r="G20" i="5"/>
  <c r="W20" i="5"/>
  <c r="CG20" i="5"/>
  <c r="E21" i="5"/>
  <c r="U21" i="5"/>
  <c r="CE21" i="5"/>
  <c r="S22" i="5"/>
  <c r="AX22" i="5"/>
  <c r="CC22" i="5"/>
  <c r="B23" i="5"/>
  <c r="Q23" i="5"/>
  <c r="AV23" i="5"/>
  <c r="CA23" i="5"/>
  <c r="CS23" i="5"/>
  <c r="AT24" i="5"/>
  <c r="CQ24" i="5"/>
  <c r="M25" i="5"/>
  <c r="AR25" i="5"/>
  <c r="BH25" i="5"/>
  <c r="CO25" i="5"/>
  <c r="K26" i="5"/>
  <c r="AP26" i="5"/>
  <c r="BF26" i="5"/>
  <c r="I27" i="5"/>
  <c r="BD27" i="5"/>
  <c r="CI27" i="5"/>
  <c r="G28" i="5"/>
  <c r="W28" i="5"/>
  <c r="BB28" i="5"/>
  <c r="CG28" i="5"/>
  <c r="E29" i="5"/>
  <c r="U29" i="5"/>
  <c r="S30" i="5"/>
  <c r="AX30" i="5"/>
  <c r="CC30" i="5"/>
  <c r="B31" i="5"/>
  <c r="Q31" i="5"/>
  <c r="AV31" i="5"/>
  <c r="CA31" i="5"/>
  <c r="CS31" i="5"/>
  <c r="BY163" i="5"/>
  <c r="AN163" i="5"/>
  <c r="C163" i="5"/>
  <c r="BY162" i="5"/>
  <c r="CK162" i="5" s="1"/>
  <c r="AN162" i="5"/>
  <c r="C162" i="5"/>
  <c r="BY161" i="5"/>
  <c r="CA161" i="5" s="1"/>
  <c r="AN161" i="5"/>
  <c r="AP161" i="5" s="1"/>
  <c r="C161" i="5"/>
  <c r="E161" i="5" s="1"/>
  <c r="BY160" i="5"/>
  <c r="AN160" i="5"/>
  <c r="AZ160" i="5" s="1"/>
  <c r="C160" i="5"/>
  <c r="BY159" i="5"/>
  <c r="CK159" i="5" s="1"/>
  <c r="AN159" i="5"/>
  <c r="AZ159" i="5" s="1"/>
  <c r="O159" i="5"/>
  <c r="C159" i="5"/>
  <c r="E159" i="5" s="1"/>
  <c r="BY158" i="5"/>
  <c r="AN158" i="5"/>
  <c r="AZ158" i="5" s="1"/>
  <c r="C158" i="5"/>
  <c r="E158" i="5" s="1"/>
  <c r="BY157" i="5"/>
  <c r="AN157" i="5"/>
  <c r="AZ157" i="5" s="1"/>
  <c r="C157" i="5"/>
  <c r="BY156" i="5"/>
  <c r="AN156" i="5"/>
  <c r="AZ156" i="5" s="1"/>
  <c r="C156" i="5"/>
  <c r="O156" i="5" s="1"/>
  <c r="BY155" i="5"/>
  <c r="AN155" i="5"/>
  <c r="AZ155" i="5" s="1"/>
  <c r="C155" i="5"/>
  <c r="BY154" i="5"/>
  <c r="AN154" i="5"/>
  <c r="AZ154" i="5" s="1"/>
  <c r="C154" i="5"/>
  <c r="BY153" i="5"/>
  <c r="CK153" i="5" s="1"/>
  <c r="AN153" i="5"/>
  <c r="AZ153" i="5" s="1"/>
  <c r="C153" i="5"/>
  <c r="BY152" i="5"/>
  <c r="CA152" i="5" s="1"/>
  <c r="AN152" i="5"/>
  <c r="AP152" i="5" s="1"/>
  <c r="C152" i="5"/>
  <c r="E152" i="5" s="1"/>
  <c r="BY151" i="5"/>
  <c r="AN151" i="5"/>
  <c r="AZ151" i="5" s="1"/>
  <c r="C151" i="5"/>
  <c r="BY150" i="5"/>
  <c r="CA150" i="5" s="1"/>
  <c r="AN150" i="5"/>
  <c r="C150" i="5"/>
  <c r="O150" i="5" s="1"/>
  <c r="BY149" i="5"/>
  <c r="CA149" i="5" s="1"/>
  <c r="AN149" i="5"/>
  <c r="C149" i="5"/>
  <c r="E149" i="5" s="1"/>
  <c r="BY148" i="5"/>
  <c r="AN148" i="5"/>
  <c r="AZ148" i="5" s="1"/>
  <c r="C148" i="5"/>
  <c r="BY147" i="5"/>
  <c r="CK147" i="5" s="1"/>
  <c r="AN147" i="5"/>
  <c r="AZ147" i="5" s="1"/>
  <c r="C147" i="5"/>
  <c r="O147" i="5" s="1"/>
  <c r="BY146" i="5"/>
  <c r="CA146" i="5" s="1"/>
  <c r="AN146" i="5"/>
  <c r="AZ146" i="5" s="1"/>
  <c r="C146" i="5"/>
  <c r="E146" i="5" s="1"/>
  <c r="BY145" i="5"/>
  <c r="AN145" i="5"/>
  <c r="C145" i="5"/>
  <c r="BY130" i="5"/>
  <c r="CK130" i="5" s="1"/>
  <c r="AN130" i="5"/>
  <c r="C130" i="5"/>
  <c r="BY129" i="5"/>
  <c r="CA129" i="5" s="1"/>
  <c r="AN129" i="5"/>
  <c r="AP129" i="5" s="1"/>
  <c r="C129" i="5"/>
  <c r="BY128" i="5"/>
  <c r="AN128" i="5"/>
  <c r="AZ128" i="5" s="1"/>
  <c r="C128" i="5"/>
  <c r="BY127" i="5"/>
  <c r="AN127" i="5"/>
  <c r="AZ127" i="5" s="1"/>
  <c r="C127" i="5"/>
  <c r="E127" i="5" s="1"/>
  <c r="BY126" i="5"/>
  <c r="AN126" i="5"/>
  <c r="C126" i="5"/>
  <c r="E126" i="5" s="1"/>
  <c r="BY125" i="5"/>
  <c r="AN125" i="5"/>
  <c r="AZ125" i="5" s="1"/>
  <c r="C125" i="5"/>
  <c r="BY124" i="5"/>
  <c r="AN124" i="5"/>
  <c r="AZ124" i="5" s="1"/>
  <c r="C124" i="5"/>
  <c r="E124" i="5" s="1"/>
  <c r="BY123" i="5"/>
  <c r="CA123" i="5" s="1"/>
  <c r="AZ123" i="5"/>
  <c r="AN123" i="5"/>
  <c r="AP123" i="5" s="1"/>
  <c r="C123" i="5"/>
  <c r="BY122" i="5"/>
  <c r="AN122" i="5"/>
  <c r="AZ122" i="5" s="1"/>
  <c r="C122" i="5"/>
  <c r="BY121" i="5"/>
  <c r="AN121" i="5"/>
  <c r="AZ121" i="5" s="1"/>
  <c r="C121" i="5"/>
  <c r="O121" i="5" s="1"/>
  <c r="BY120" i="5"/>
  <c r="CA120" i="5" s="1"/>
  <c r="AN120" i="5"/>
  <c r="AZ120" i="5" s="1"/>
  <c r="C120" i="5"/>
  <c r="BY119" i="5"/>
  <c r="AN119" i="5"/>
  <c r="AZ119" i="5" s="1"/>
  <c r="C119" i="5"/>
  <c r="BY118" i="5"/>
  <c r="AN118" i="5"/>
  <c r="AZ118" i="5" s="1"/>
  <c r="C118" i="5"/>
  <c r="O118" i="5" s="1"/>
  <c r="BY117" i="5"/>
  <c r="CA117" i="5" s="1"/>
  <c r="AN117" i="5"/>
  <c r="C117" i="5"/>
  <c r="BY116" i="5"/>
  <c r="AN116" i="5"/>
  <c r="AZ116" i="5" s="1"/>
  <c r="C116" i="5"/>
  <c r="BY115" i="5"/>
  <c r="AN115" i="5"/>
  <c r="AZ115" i="5" s="1"/>
  <c r="C115" i="5"/>
  <c r="O115" i="5" s="1"/>
  <c r="BY114" i="5"/>
  <c r="CA114" i="5" s="1"/>
  <c r="AN114" i="5"/>
  <c r="AZ114" i="5" s="1"/>
  <c r="C114" i="5"/>
  <c r="BY113" i="5"/>
  <c r="AN113" i="5"/>
  <c r="AZ113" i="5" s="1"/>
  <c r="C113" i="5"/>
  <c r="BY112" i="5"/>
  <c r="CK112" i="5" s="1"/>
  <c r="AN112" i="5"/>
  <c r="AZ112" i="5" s="1"/>
  <c r="C112" i="5"/>
  <c r="E112" i="5" s="1"/>
  <c r="BY97" i="5"/>
  <c r="AN97" i="5"/>
  <c r="C97" i="5"/>
  <c r="AM97" i="5" s="1"/>
  <c r="BY96" i="5"/>
  <c r="AN96" i="5"/>
  <c r="BR96" i="5" s="1"/>
  <c r="C96" i="5"/>
  <c r="Q96" i="5" s="1"/>
  <c r="BY95" i="5"/>
  <c r="DC95" i="5" s="1"/>
  <c r="AN95" i="5"/>
  <c r="BL95" i="5" s="1"/>
  <c r="C95" i="5"/>
  <c r="AI95" i="5" s="1"/>
  <c r="BY94" i="5"/>
  <c r="AN94" i="5"/>
  <c r="AZ94" i="5" s="1"/>
  <c r="C94" i="5"/>
  <c r="AC94" i="5" s="1"/>
  <c r="BY93" i="5"/>
  <c r="AN93" i="5"/>
  <c r="BR93" i="5" s="1"/>
  <c r="C93" i="5"/>
  <c r="AM93" i="5" s="1"/>
  <c r="BY92" i="5"/>
  <c r="DI92" i="5" s="1"/>
  <c r="AN92" i="5"/>
  <c r="AZ92" i="5" s="1"/>
  <c r="C92" i="5"/>
  <c r="U92" i="5" s="1"/>
  <c r="BY91" i="5"/>
  <c r="CA91" i="5" s="1"/>
  <c r="BD91" i="5"/>
  <c r="AN91" i="5"/>
  <c r="BR91" i="5" s="1"/>
  <c r="C91" i="5"/>
  <c r="S91" i="5" s="1"/>
  <c r="DE90" i="5"/>
  <c r="CW90" i="5"/>
  <c r="BY90" i="5"/>
  <c r="CY90" i="5" s="1"/>
  <c r="AN90" i="5"/>
  <c r="BP90" i="5" s="1"/>
  <c r="C90" i="5"/>
  <c r="BY89" i="5"/>
  <c r="DA89" i="5" s="1"/>
  <c r="AN89" i="5"/>
  <c r="BT89" i="5" s="1"/>
  <c r="AM89" i="5"/>
  <c r="C89" i="5"/>
  <c r="K89" i="5" s="1"/>
  <c r="BY88" i="5"/>
  <c r="DA88" i="5" s="1"/>
  <c r="AN88" i="5"/>
  <c r="BL88" i="5" s="1"/>
  <c r="C88" i="5"/>
  <c r="O88" i="5" s="1"/>
  <c r="BY87" i="5"/>
  <c r="AN87" i="5"/>
  <c r="AP87" i="5" s="1"/>
  <c r="C87" i="5"/>
  <c r="AE87" i="5" s="1"/>
  <c r="BY86" i="5"/>
  <c r="CM86" i="5" s="1"/>
  <c r="AN86" i="5"/>
  <c r="AX86" i="5" s="1"/>
  <c r="C86" i="5"/>
  <c r="AC86" i="5" s="1"/>
  <c r="BY85" i="5"/>
  <c r="CA85" i="5" s="1"/>
  <c r="AN85" i="5"/>
  <c r="BX85" i="5" s="1"/>
  <c r="C85" i="5"/>
  <c r="AK85" i="5" s="1"/>
  <c r="BY84" i="5"/>
  <c r="DI84" i="5" s="1"/>
  <c r="AN84" i="5"/>
  <c r="BP84" i="5" s="1"/>
  <c r="C84" i="5"/>
  <c r="AM84" i="5" s="1"/>
  <c r="BY83" i="5"/>
  <c r="DC83" i="5" s="1"/>
  <c r="AN83" i="5"/>
  <c r="C83" i="5"/>
  <c r="K83" i="5" s="1"/>
  <c r="BY82" i="5"/>
  <c r="DA82" i="5" s="1"/>
  <c r="AN82" i="5"/>
  <c r="BL82" i="5" s="1"/>
  <c r="C82" i="5"/>
  <c r="BY81" i="5"/>
  <c r="AN81" i="5"/>
  <c r="BB81" i="5" s="1"/>
  <c r="C81" i="5"/>
  <c r="AM81" i="5" s="1"/>
  <c r="BY80" i="5"/>
  <c r="AN80" i="5"/>
  <c r="C80" i="5"/>
  <c r="BY79" i="5"/>
  <c r="DC79" i="5" s="1"/>
  <c r="AN79" i="5"/>
  <c r="BR79" i="5" s="1"/>
  <c r="C79" i="5"/>
  <c r="BY64" i="5"/>
  <c r="AN64" i="5"/>
  <c r="AX64" i="5" s="1"/>
  <c r="C64" i="5"/>
  <c r="W64" i="5" s="1"/>
  <c r="BY63" i="5"/>
  <c r="CS63" i="5" s="1"/>
  <c r="AN63" i="5"/>
  <c r="BJ63" i="5" s="1"/>
  <c r="C63" i="5"/>
  <c r="W63" i="5" s="1"/>
  <c r="BY62" i="5"/>
  <c r="AN62" i="5"/>
  <c r="BV62" i="5" s="1"/>
  <c r="C62" i="5"/>
  <c r="AA62" i="5" s="1"/>
  <c r="BY61" i="5"/>
  <c r="CY61" i="5" s="1"/>
  <c r="AN61" i="5"/>
  <c r="BT61" i="5" s="1"/>
  <c r="C61" i="5"/>
  <c r="BY60" i="5"/>
  <c r="CE60" i="5" s="1"/>
  <c r="AN60" i="5"/>
  <c r="BT60" i="5" s="1"/>
  <c r="C60" i="5"/>
  <c r="AG60" i="5" s="1"/>
  <c r="BY59" i="5"/>
  <c r="CE59" i="5" s="1"/>
  <c r="AN59" i="5"/>
  <c r="AV59" i="5" s="1"/>
  <c r="C59" i="5"/>
  <c r="G59" i="5" s="1"/>
  <c r="BY58" i="5"/>
  <c r="DE58" i="5" s="1"/>
  <c r="AN58" i="5"/>
  <c r="BT58" i="5" s="1"/>
  <c r="C58" i="5"/>
  <c r="AC58" i="5" s="1"/>
  <c r="BY57" i="5"/>
  <c r="CE57" i="5" s="1"/>
  <c r="AN57" i="5"/>
  <c r="AT57" i="5" s="1"/>
  <c r="C57" i="5"/>
  <c r="S57" i="5" s="1"/>
  <c r="BY56" i="5"/>
  <c r="CM56" i="5" s="1"/>
  <c r="AN56" i="5"/>
  <c r="C56" i="5"/>
  <c r="AC56" i="5" s="1"/>
  <c r="BY55" i="5"/>
  <c r="DE55" i="5" s="1"/>
  <c r="AN55" i="5"/>
  <c r="BT55" i="5" s="1"/>
  <c r="C55" i="5"/>
  <c r="M55" i="5" s="1"/>
  <c r="BY54" i="5"/>
  <c r="AN54" i="5"/>
  <c r="Y54" i="5"/>
  <c r="C54" i="5"/>
  <c r="AM54" i="5" s="1"/>
  <c r="BY53" i="5"/>
  <c r="DC53" i="5" s="1"/>
  <c r="AN53" i="5"/>
  <c r="BB53" i="5" s="1"/>
  <c r="K53" i="5"/>
  <c r="C53" i="5"/>
  <c r="AC53" i="5" s="1"/>
  <c r="BY52" i="5"/>
  <c r="DI52" i="5" s="1"/>
  <c r="AN52" i="5"/>
  <c r="BX52" i="5" s="1"/>
  <c r="C52" i="5"/>
  <c r="AM52" i="5" s="1"/>
  <c r="BY51" i="5"/>
  <c r="CS51" i="5" s="1"/>
  <c r="AN51" i="5"/>
  <c r="C51" i="5"/>
  <c r="Y51" i="5" s="1"/>
  <c r="BY50" i="5"/>
  <c r="DI50" i="5" s="1"/>
  <c r="AN50" i="5"/>
  <c r="BN50" i="5" s="1"/>
  <c r="C50" i="5"/>
  <c r="AI50" i="5" s="1"/>
  <c r="BY49" i="5"/>
  <c r="BB49" i="5"/>
  <c r="AN49" i="5"/>
  <c r="BX49" i="5" s="1"/>
  <c r="C49" i="5"/>
  <c r="AA49" i="5" s="1"/>
  <c r="BY48" i="5"/>
  <c r="CS48" i="5" s="1"/>
  <c r="AN48" i="5"/>
  <c r="AP48" i="5" s="1"/>
  <c r="C48" i="5"/>
  <c r="AK48" i="5" s="1"/>
  <c r="BY47" i="5"/>
  <c r="AN47" i="5"/>
  <c r="BV47" i="5" s="1"/>
  <c r="C47" i="5"/>
  <c r="AI47" i="5" s="1"/>
  <c r="CS46" i="5"/>
  <c r="CK46" i="5"/>
  <c r="BY46" i="5"/>
  <c r="DE46" i="5" s="1"/>
  <c r="BH46" i="5"/>
  <c r="AN46" i="5"/>
  <c r="BD46" i="5" s="1"/>
  <c r="C46" i="5"/>
  <c r="K46" i="5" s="1"/>
  <c r="M215" i="4"/>
  <c r="B215" i="4" s="1"/>
  <c r="M214" i="4"/>
  <c r="M213" i="4"/>
  <c r="B213" i="4" s="1"/>
  <c r="M212" i="4"/>
  <c r="M211" i="4"/>
  <c r="M210" i="4"/>
  <c r="B210" i="4" s="1"/>
  <c r="Z210" i="4" s="1"/>
  <c r="M209" i="4"/>
  <c r="B209" i="4" s="1"/>
  <c r="AJ209" i="4" s="1"/>
  <c r="M208" i="4"/>
  <c r="B208" i="4" s="1"/>
  <c r="M207" i="4"/>
  <c r="B207" i="4" s="1"/>
  <c r="M206" i="4"/>
  <c r="M205" i="4"/>
  <c r="M204" i="4"/>
  <c r="M203" i="4"/>
  <c r="B203" i="4" s="1"/>
  <c r="P203" i="4" s="1"/>
  <c r="M202" i="4"/>
  <c r="B202" i="4" s="1"/>
  <c r="AJ202" i="4" s="1"/>
  <c r="M201" i="4"/>
  <c r="B201" i="4" s="1"/>
  <c r="M200" i="4"/>
  <c r="M199" i="4"/>
  <c r="B199" i="4" s="1"/>
  <c r="AJ199" i="4" s="1"/>
  <c r="M198" i="4"/>
  <c r="B198" i="4" s="1"/>
  <c r="M197" i="4"/>
  <c r="M184" i="4"/>
  <c r="M183" i="4"/>
  <c r="B183" i="4" s="1"/>
  <c r="M182" i="4"/>
  <c r="M181" i="4"/>
  <c r="M180" i="4"/>
  <c r="B180" i="4" s="1"/>
  <c r="M179" i="4"/>
  <c r="M178" i="4"/>
  <c r="M177" i="4"/>
  <c r="M176" i="4"/>
  <c r="B176" i="4" s="1"/>
  <c r="M175" i="4"/>
  <c r="M174" i="4"/>
  <c r="M173" i="4"/>
  <c r="B173" i="4" s="1"/>
  <c r="M172" i="4"/>
  <c r="B172" i="4" s="1"/>
  <c r="AH172" i="4" s="1"/>
  <c r="M171" i="4"/>
  <c r="M170" i="4"/>
  <c r="M169" i="4"/>
  <c r="B169" i="4" s="1"/>
  <c r="M168" i="4"/>
  <c r="B168" i="4" s="1"/>
  <c r="M167" i="4"/>
  <c r="M166" i="4"/>
  <c r="AL153" i="4"/>
  <c r="AJ153" i="4"/>
  <c r="AH153" i="4"/>
  <c r="AF153" i="4"/>
  <c r="AD153" i="4"/>
  <c r="AB153" i="4"/>
  <c r="Z153" i="4"/>
  <c r="X153" i="4"/>
  <c r="V153" i="4"/>
  <c r="T153" i="4"/>
  <c r="R153" i="4"/>
  <c r="P153" i="4"/>
  <c r="N153" i="4"/>
  <c r="L153" i="4"/>
  <c r="J153" i="4"/>
  <c r="H153" i="4"/>
  <c r="F153" i="4"/>
  <c r="D153" i="4"/>
  <c r="AK152" i="4"/>
  <c r="AI152" i="4"/>
  <c r="AG152" i="4"/>
  <c r="AE152" i="4"/>
  <c r="AC152" i="4"/>
  <c r="AA152" i="4"/>
  <c r="Y152" i="4"/>
  <c r="W152" i="4"/>
  <c r="U152" i="4"/>
  <c r="S152" i="4"/>
  <c r="Q152" i="4"/>
  <c r="O152" i="4"/>
  <c r="M152" i="4"/>
  <c r="K152" i="4"/>
  <c r="I152" i="4"/>
  <c r="G152" i="4"/>
  <c r="E152" i="4"/>
  <c r="C152" i="4"/>
  <c r="D152" i="4" s="1"/>
  <c r="B152" i="4"/>
  <c r="AK151" i="4"/>
  <c r="AI151" i="4"/>
  <c r="AG151" i="4"/>
  <c r="AE151" i="4"/>
  <c r="AC151" i="4"/>
  <c r="AA151" i="4"/>
  <c r="Y151" i="4"/>
  <c r="W151" i="4"/>
  <c r="U151" i="4"/>
  <c r="S151" i="4"/>
  <c r="Q151" i="4"/>
  <c r="O151" i="4"/>
  <c r="M151" i="4"/>
  <c r="K151" i="4"/>
  <c r="I151" i="4"/>
  <c r="G151" i="4"/>
  <c r="E151" i="4"/>
  <c r="C151" i="4"/>
  <c r="B151" i="4"/>
  <c r="AL151" i="4" s="1"/>
  <c r="AL150" i="4"/>
  <c r="AJ150" i="4"/>
  <c r="AH150" i="4"/>
  <c r="AF150" i="4"/>
  <c r="AD150" i="4"/>
  <c r="AB150" i="4"/>
  <c r="Z150" i="4"/>
  <c r="X150" i="4"/>
  <c r="V150" i="4"/>
  <c r="T150" i="4"/>
  <c r="R150" i="4"/>
  <c r="P150" i="4"/>
  <c r="N150" i="4"/>
  <c r="L150" i="4"/>
  <c r="J150" i="4"/>
  <c r="H150" i="4"/>
  <c r="F150" i="4"/>
  <c r="D150" i="4"/>
  <c r="AL149" i="4"/>
  <c r="AJ149" i="4"/>
  <c r="AH149" i="4"/>
  <c r="AF149" i="4"/>
  <c r="AD149" i="4"/>
  <c r="AB149" i="4"/>
  <c r="Z149" i="4"/>
  <c r="X149" i="4"/>
  <c r="V149" i="4"/>
  <c r="T149" i="4"/>
  <c r="R149" i="4"/>
  <c r="P149" i="4"/>
  <c r="N149" i="4"/>
  <c r="L149" i="4"/>
  <c r="J149" i="4"/>
  <c r="H149" i="4"/>
  <c r="F149" i="4"/>
  <c r="D149" i="4"/>
  <c r="AL148" i="4"/>
  <c r="AJ148" i="4"/>
  <c r="AH148" i="4"/>
  <c r="AF148" i="4"/>
  <c r="AD148" i="4"/>
  <c r="AB148" i="4"/>
  <c r="Z148" i="4"/>
  <c r="X148" i="4"/>
  <c r="V148" i="4"/>
  <c r="T148" i="4"/>
  <c r="R148" i="4"/>
  <c r="P148" i="4"/>
  <c r="N148" i="4"/>
  <c r="L148" i="4"/>
  <c r="J148" i="4"/>
  <c r="H148" i="4"/>
  <c r="F148" i="4"/>
  <c r="D148" i="4"/>
  <c r="AL147" i="4"/>
  <c r="AJ147" i="4"/>
  <c r="AH147" i="4"/>
  <c r="AF147" i="4"/>
  <c r="AD147" i="4"/>
  <c r="AB147" i="4"/>
  <c r="Z147" i="4"/>
  <c r="X147" i="4"/>
  <c r="V147" i="4"/>
  <c r="T147" i="4"/>
  <c r="R147" i="4"/>
  <c r="P147" i="4"/>
  <c r="N147" i="4"/>
  <c r="L147" i="4"/>
  <c r="J147" i="4"/>
  <c r="H147" i="4"/>
  <c r="F147" i="4"/>
  <c r="D147" i="4"/>
  <c r="AL146" i="4"/>
  <c r="AJ146" i="4"/>
  <c r="AH146" i="4"/>
  <c r="AF146" i="4"/>
  <c r="AD146" i="4"/>
  <c r="AB146" i="4"/>
  <c r="Z146" i="4"/>
  <c r="X146" i="4"/>
  <c r="V146" i="4"/>
  <c r="T146" i="4"/>
  <c r="R146" i="4"/>
  <c r="P146" i="4"/>
  <c r="N146" i="4"/>
  <c r="L146" i="4"/>
  <c r="J146" i="4"/>
  <c r="H146" i="4"/>
  <c r="F146" i="4"/>
  <c r="D146" i="4"/>
  <c r="AL145" i="4"/>
  <c r="AJ145" i="4"/>
  <c r="AH145" i="4"/>
  <c r="AF145" i="4"/>
  <c r="AD145" i="4"/>
  <c r="AB145" i="4"/>
  <c r="Z145" i="4"/>
  <c r="X145" i="4"/>
  <c r="V145" i="4"/>
  <c r="T145" i="4"/>
  <c r="R145" i="4"/>
  <c r="P145" i="4"/>
  <c r="N145" i="4"/>
  <c r="L145" i="4"/>
  <c r="J145" i="4"/>
  <c r="H145" i="4"/>
  <c r="F145" i="4"/>
  <c r="D145" i="4"/>
  <c r="AL144" i="4"/>
  <c r="AJ144" i="4"/>
  <c r="AH144" i="4"/>
  <c r="AF144" i="4"/>
  <c r="AD144" i="4"/>
  <c r="AB144" i="4"/>
  <c r="Z144" i="4"/>
  <c r="X144" i="4"/>
  <c r="V144" i="4"/>
  <c r="T144" i="4"/>
  <c r="R144" i="4"/>
  <c r="P144" i="4"/>
  <c r="N144" i="4"/>
  <c r="L144" i="4"/>
  <c r="J144" i="4"/>
  <c r="H144" i="4"/>
  <c r="F144" i="4"/>
  <c r="D144" i="4"/>
  <c r="AL143" i="4"/>
  <c r="AJ143" i="4"/>
  <c r="AH143" i="4"/>
  <c r="AF143" i="4"/>
  <c r="AD143" i="4"/>
  <c r="AB143" i="4"/>
  <c r="Z143" i="4"/>
  <c r="X143" i="4"/>
  <c r="V143" i="4"/>
  <c r="T143" i="4"/>
  <c r="R143" i="4"/>
  <c r="P143" i="4"/>
  <c r="N143" i="4"/>
  <c r="L143" i="4"/>
  <c r="J143" i="4"/>
  <c r="H143" i="4"/>
  <c r="F143" i="4"/>
  <c r="D143" i="4"/>
  <c r="AL142" i="4"/>
  <c r="AJ142" i="4"/>
  <c r="AH142" i="4"/>
  <c r="AF142" i="4"/>
  <c r="AD142" i="4"/>
  <c r="AB142" i="4"/>
  <c r="Z142" i="4"/>
  <c r="X142" i="4"/>
  <c r="V142" i="4"/>
  <c r="T142" i="4"/>
  <c r="R142" i="4"/>
  <c r="P142" i="4"/>
  <c r="N142" i="4"/>
  <c r="L142" i="4"/>
  <c r="J142" i="4"/>
  <c r="H142" i="4"/>
  <c r="F142" i="4"/>
  <c r="D142" i="4"/>
  <c r="AL141" i="4"/>
  <c r="AJ141" i="4"/>
  <c r="AH141" i="4"/>
  <c r="AF141" i="4"/>
  <c r="AD141" i="4"/>
  <c r="AB141" i="4"/>
  <c r="Z141" i="4"/>
  <c r="X141" i="4"/>
  <c r="V141" i="4"/>
  <c r="T141" i="4"/>
  <c r="R141" i="4"/>
  <c r="P141" i="4"/>
  <c r="N141" i="4"/>
  <c r="L141" i="4"/>
  <c r="J141" i="4"/>
  <c r="H141" i="4"/>
  <c r="F141" i="4"/>
  <c r="D141" i="4"/>
  <c r="AL140" i="4"/>
  <c r="AJ140" i="4"/>
  <c r="AH140" i="4"/>
  <c r="AF140" i="4"/>
  <c r="AD140" i="4"/>
  <c r="AB140" i="4"/>
  <c r="Z140" i="4"/>
  <c r="X140" i="4"/>
  <c r="V140" i="4"/>
  <c r="T140" i="4"/>
  <c r="R140" i="4"/>
  <c r="P140" i="4"/>
  <c r="N140" i="4"/>
  <c r="L140" i="4"/>
  <c r="J140" i="4"/>
  <c r="H140" i="4"/>
  <c r="F140" i="4"/>
  <c r="D140" i="4"/>
  <c r="AL139" i="4"/>
  <c r="AJ139" i="4"/>
  <c r="AH139" i="4"/>
  <c r="AF139" i="4"/>
  <c r="AD139" i="4"/>
  <c r="AB139" i="4"/>
  <c r="Z139" i="4"/>
  <c r="X139" i="4"/>
  <c r="V139" i="4"/>
  <c r="T139" i="4"/>
  <c r="R139" i="4"/>
  <c r="P139" i="4"/>
  <c r="N139" i="4"/>
  <c r="L139" i="4"/>
  <c r="J139" i="4"/>
  <c r="H139" i="4"/>
  <c r="F139" i="4"/>
  <c r="D139" i="4"/>
  <c r="AL138" i="4"/>
  <c r="AJ138" i="4"/>
  <c r="AH138" i="4"/>
  <c r="AF138" i="4"/>
  <c r="AD138" i="4"/>
  <c r="AB138" i="4"/>
  <c r="Z138" i="4"/>
  <c r="X138" i="4"/>
  <c r="V138" i="4"/>
  <c r="T138" i="4"/>
  <c r="R138" i="4"/>
  <c r="P138" i="4"/>
  <c r="N138" i="4"/>
  <c r="L138" i="4"/>
  <c r="J138" i="4"/>
  <c r="H138" i="4"/>
  <c r="F138" i="4"/>
  <c r="D138" i="4"/>
  <c r="AL137" i="4"/>
  <c r="AJ137" i="4"/>
  <c r="AH137" i="4"/>
  <c r="AF137" i="4"/>
  <c r="AD137" i="4"/>
  <c r="AB137" i="4"/>
  <c r="Z137" i="4"/>
  <c r="X137" i="4"/>
  <c r="V137" i="4"/>
  <c r="T137" i="4"/>
  <c r="R137" i="4"/>
  <c r="P137" i="4"/>
  <c r="N137" i="4"/>
  <c r="L137" i="4"/>
  <c r="J137" i="4"/>
  <c r="H137" i="4"/>
  <c r="F137" i="4"/>
  <c r="D137" i="4"/>
  <c r="AL136" i="4"/>
  <c r="AJ136" i="4"/>
  <c r="AH136" i="4"/>
  <c r="AF136" i="4"/>
  <c r="AD136" i="4"/>
  <c r="AB136" i="4"/>
  <c r="Z136" i="4"/>
  <c r="X136" i="4"/>
  <c r="V136" i="4"/>
  <c r="T136" i="4"/>
  <c r="R136" i="4"/>
  <c r="P136" i="4"/>
  <c r="N136" i="4"/>
  <c r="L136" i="4"/>
  <c r="J136" i="4"/>
  <c r="H136" i="4"/>
  <c r="F136" i="4"/>
  <c r="D136" i="4"/>
  <c r="AL135" i="4"/>
  <c r="AJ135" i="4"/>
  <c r="AH135" i="4"/>
  <c r="AF135" i="4"/>
  <c r="AD135" i="4"/>
  <c r="AB135" i="4"/>
  <c r="Z135" i="4"/>
  <c r="X135" i="4"/>
  <c r="V135" i="4"/>
  <c r="T135" i="4"/>
  <c r="R135" i="4"/>
  <c r="P135" i="4"/>
  <c r="N135" i="4"/>
  <c r="L135" i="4"/>
  <c r="J135" i="4"/>
  <c r="H135" i="4"/>
  <c r="F135" i="4"/>
  <c r="D135" i="4"/>
  <c r="M91" i="4"/>
  <c r="C91" i="4"/>
  <c r="M90" i="4"/>
  <c r="C90" i="4"/>
  <c r="M89" i="4"/>
  <c r="C89" i="4"/>
  <c r="M88" i="4"/>
  <c r="C88" i="4"/>
  <c r="M87" i="4"/>
  <c r="C87" i="4"/>
  <c r="M86" i="4"/>
  <c r="C86" i="4"/>
  <c r="M85" i="4"/>
  <c r="C85" i="4"/>
  <c r="M84" i="4"/>
  <c r="C84" i="4"/>
  <c r="M83" i="4"/>
  <c r="C83" i="4"/>
  <c r="M82" i="4"/>
  <c r="C82" i="4"/>
  <c r="M81" i="4"/>
  <c r="C81" i="4"/>
  <c r="M80" i="4"/>
  <c r="C80" i="4"/>
  <c r="M79" i="4"/>
  <c r="C79" i="4"/>
  <c r="M78" i="4"/>
  <c r="C78" i="4"/>
  <c r="M77" i="4"/>
  <c r="C77" i="4"/>
  <c r="M76" i="4"/>
  <c r="C76" i="4"/>
  <c r="M75" i="4"/>
  <c r="C75" i="4"/>
  <c r="M74" i="4"/>
  <c r="C74" i="4"/>
  <c r="M73" i="4"/>
  <c r="C73" i="4"/>
  <c r="T222" i="2"/>
  <c r="R222" i="2"/>
  <c r="P222" i="2"/>
  <c r="N222" i="2"/>
  <c r="L222" i="2"/>
  <c r="J222" i="2"/>
  <c r="H222" i="2"/>
  <c r="T221" i="2"/>
  <c r="R221" i="2"/>
  <c r="P221" i="2"/>
  <c r="N221" i="2"/>
  <c r="L221" i="2"/>
  <c r="J221" i="2"/>
  <c r="H221" i="2"/>
  <c r="T220" i="2"/>
  <c r="R220" i="2"/>
  <c r="P220" i="2"/>
  <c r="N220" i="2"/>
  <c r="L220" i="2"/>
  <c r="J220" i="2"/>
  <c r="H220" i="2"/>
  <c r="T219" i="2"/>
  <c r="R219" i="2"/>
  <c r="P219" i="2"/>
  <c r="N219" i="2"/>
  <c r="L219" i="2"/>
  <c r="J219" i="2"/>
  <c r="H219" i="2"/>
  <c r="T218" i="2"/>
  <c r="R218" i="2"/>
  <c r="P218" i="2"/>
  <c r="N218" i="2"/>
  <c r="L218" i="2"/>
  <c r="J218" i="2"/>
  <c r="H218" i="2"/>
  <c r="T217" i="2"/>
  <c r="R217" i="2"/>
  <c r="P217" i="2"/>
  <c r="N217" i="2"/>
  <c r="L217" i="2"/>
  <c r="J217" i="2"/>
  <c r="H217" i="2"/>
  <c r="T216" i="2"/>
  <c r="R216" i="2"/>
  <c r="P216" i="2"/>
  <c r="N216" i="2"/>
  <c r="L216" i="2"/>
  <c r="J216" i="2"/>
  <c r="H216" i="2"/>
  <c r="T215" i="2"/>
  <c r="R215" i="2"/>
  <c r="P215" i="2"/>
  <c r="N215" i="2"/>
  <c r="L215" i="2"/>
  <c r="J215" i="2"/>
  <c r="H215" i="2"/>
  <c r="T214" i="2"/>
  <c r="R214" i="2"/>
  <c r="P214" i="2"/>
  <c r="N214" i="2"/>
  <c r="L214" i="2"/>
  <c r="J214" i="2"/>
  <c r="H214" i="2"/>
  <c r="T213" i="2"/>
  <c r="R213" i="2"/>
  <c r="P213" i="2"/>
  <c r="N213" i="2"/>
  <c r="L213" i="2"/>
  <c r="J213" i="2"/>
  <c r="H213" i="2"/>
  <c r="T212" i="2"/>
  <c r="R212" i="2"/>
  <c r="P212" i="2"/>
  <c r="N212" i="2"/>
  <c r="L212" i="2"/>
  <c r="J212" i="2"/>
  <c r="H212" i="2"/>
  <c r="T211" i="2"/>
  <c r="R211" i="2"/>
  <c r="P211" i="2"/>
  <c r="N211" i="2"/>
  <c r="L211" i="2"/>
  <c r="J211" i="2"/>
  <c r="H211" i="2"/>
  <c r="T210" i="2"/>
  <c r="R210" i="2"/>
  <c r="P210" i="2"/>
  <c r="N210" i="2"/>
  <c r="L210" i="2"/>
  <c r="J210" i="2"/>
  <c r="H210" i="2"/>
  <c r="T209" i="2"/>
  <c r="R209" i="2"/>
  <c r="P209" i="2"/>
  <c r="N209" i="2"/>
  <c r="L209" i="2"/>
  <c r="J209" i="2"/>
  <c r="H209" i="2"/>
  <c r="T208" i="2"/>
  <c r="R208" i="2"/>
  <c r="P208" i="2"/>
  <c r="N208" i="2"/>
  <c r="L208" i="2"/>
  <c r="J208" i="2"/>
  <c r="H208" i="2"/>
  <c r="T207" i="2"/>
  <c r="R207" i="2"/>
  <c r="P207" i="2"/>
  <c r="N207" i="2"/>
  <c r="L207" i="2"/>
  <c r="J207" i="2"/>
  <c r="H207" i="2"/>
  <c r="T206" i="2"/>
  <c r="R206" i="2"/>
  <c r="P206" i="2"/>
  <c r="N206" i="2"/>
  <c r="L206" i="2"/>
  <c r="J206" i="2"/>
  <c r="H206" i="2"/>
  <c r="T205" i="2"/>
  <c r="R205" i="2"/>
  <c r="P205" i="2"/>
  <c r="N205" i="2"/>
  <c r="L205" i="2"/>
  <c r="J205" i="2"/>
  <c r="H205" i="2"/>
  <c r="T204" i="2"/>
  <c r="R204" i="2"/>
  <c r="P204" i="2"/>
  <c r="N204" i="2"/>
  <c r="L204" i="2"/>
  <c r="J204" i="2"/>
  <c r="H204" i="2"/>
  <c r="T190" i="2"/>
  <c r="R190" i="2"/>
  <c r="P190" i="2"/>
  <c r="N190" i="2"/>
  <c r="L190" i="2"/>
  <c r="J190" i="2"/>
  <c r="H190" i="2"/>
  <c r="F190" i="2"/>
  <c r="D190" i="2"/>
  <c r="T189" i="2"/>
  <c r="R189" i="2"/>
  <c r="P189" i="2"/>
  <c r="N189" i="2"/>
  <c r="L189" i="2"/>
  <c r="J189" i="2"/>
  <c r="H189" i="2"/>
  <c r="F189" i="2"/>
  <c r="D189" i="2"/>
  <c r="T188" i="2"/>
  <c r="R188" i="2"/>
  <c r="P188" i="2"/>
  <c r="N188" i="2"/>
  <c r="L188" i="2"/>
  <c r="J188" i="2"/>
  <c r="H188" i="2"/>
  <c r="F188" i="2"/>
  <c r="D188" i="2"/>
  <c r="T187" i="2"/>
  <c r="R187" i="2"/>
  <c r="P187" i="2"/>
  <c r="N187" i="2"/>
  <c r="L187" i="2"/>
  <c r="J187" i="2"/>
  <c r="H187" i="2"/>
  <c r="F187" i="2"/>
  <c r="D187" i="2"/>
  <c r="T186" i="2"/>
  <c r="R186" i="2"/>
  <c r="P186" i="2"/>
  <c r="N186" i="2"/>
  <c r="L186" i="2"/>
  <c r="J186" i="2"/>
  <c r="H186" i="2"/>
  <c r="F186" i="2"/>
  <c r="D186" i="2"/>
  <c r="T185" i="2"/>
  <c r="R185" i="2"/>
  <c r="P185" i="2"/>
  <c r="N185" i="2"/>
  <c r="L185" i="2"/>
  <c r="J185" i="2"/>
  <c r="H185" i="2"/>
  <c r="F185" i="2"/>
  <c r="D185" i="2"/>
  <c r="T184" i="2"/>
  <c r="R184" i="2"/>
  <c r="P184" i="2"/>
  <c r="N184" i="2"/>
  <c r="L184" i="2"/>
  <c r="J184" i="2"/>
  <c r="H184" i="2"/>
  <c r="F184" i="2"/>
  <c r="D184" i="2"/>
  <c r="T183" i="2"/>
  <c r="R183" i="2"/>
  <c r="P183" i="2"/>
  <c r="N183" i="2"/>
  <c r="L183" i="2"/>
  <c r="J183" i="2"/>
  <c r="H183" i="2"/>
  <c r="F183" i="2"/>
  <c r="D183" i="2"/>
  <c r="T182" i="2"/>
  <c r="R182" i="2"/>
  <c r="P182" i="2"/>
  <c r="N182" i="2"/>
  <c r="L182" i="2"/>
  <c r="J182" i="2"/>
  <c r="H182" i="2"/>
  <c r="F182" i="2"/>
  <c r="D182" i="2"/>
  <c r="T181" i="2"/>
  <c r="R181" i="2"/>
  <c r="P181" i="2"/>
  <c r="N181" i="2"/>
  <c r="L181" i="2"/>
  <c r="J181" i="2"/>
  <c r="H181" i="2"/>
  <c r="F181" i="2"/>
  <c r="D181" i="2"/>
  <c r="T180" i="2"/>
  <c r="R180" i="2"/>
  <c r="P180" i="2"/>
  <c r="N180" i="2"/>
  <c r="L180" i="2"/>
  <c r="J180" i="2"/>
  <c r="H180" i="2"/>
  <c r="F180" i="2"/>
  <c r="D180" i="2"/>
  <c r="T179" i="2"/>
  <c r="R179" i="2"/>
  <c r="P179" i="2"/>
  <c r="N179" i="2"/>
  <c r="L179" i="2"/>
  <c r="J179" i="2"/>
  <c r="H179" i="2"/>
  <c r="F179" i="2"/>
  <c r="D179" i="2"/>
  <c r="T178" i="2"/>
  <c r="R178" i="2"/>
  <c r="P178" i="2"/>
  <c r="N178" i="2"/>
  <c r="L178" i="2"/>
  <c r="J178" i="2"/>
  <c r="H178" i="2"/>
  <c r="F178" i="2"/>
  <c r="D178" i="2"/>
  <c r="T177" i="2"/>
  <c r="R177" i="2"/>
  <c r="P177" i="2"/>
  <c r="N177" i="2"/>
  <c r="L177" i="2"/>
  <c r="J177" i="2"/>
  <c r="H177" i="2"/>
  <c r="F177" i="2"/>
  <c r="D177" i="2"/>
  <c r="T176" i="2"/>
  <c r="R176" i="2"/>
  <c r="P176" i="2"/>
  <c r="N176" i="2"/>
  <c r="L176" i="2"/>
  <c r="J176" i="2"/>
  <c r="H176" i="2"/>
  <c r="F176" i="2"/>
  <c r="D176" i="2"/>
  <c r="T175" i="2"/>
  <c r="R175" i="2"/>
  <c r="P175" i="2"/>
  <c r="N175" i="2"/>
  <c r="L175" i="2"/>
  <c r="J175" i="2"/>
  <c r="H175" i="2"/>
  <c r="F175" i="2"/>
  <c r="D175" i="2"/>
  <c r="T174" i="2"/>
  <c r="R174" i="2"/>
  <c r="P174" i="2"/>
  <c r="N174" i="2"/>
  <c r="L174" i="2"/>
  <c r="J174" i="2"/>
  <c r="H174" i="2"/>
  <c r="F174" i="2"/>
  <c r="D174" i="2"/>
  <c r="T173" i="2"/>
  <c r="R173" i="2"/>
  <c r="P173" i="2"/>
  <c r="N173" i="2"/>
  <c r="L173" i="2"/>
  <c r="J173" i="2"/>
  <c r="H173" i="2"/>
  <c r="F173" i="2"/>
  <c r="D173" i="2"/>
  <c r="T172" i="2"/>
  <c r="R172" i="2"/>
  <c r="P172" i="2"/>
  <c r="N172" i="2"/>
  <c r="L172" i="2"/>
  <c r="J172" i="2"/>
  <c r="H172" i="2"/>
  <c r="F172" i="2"/>
  <c r="D172" i="2"/>
  <c r="T155" i="2"/>
  <c r="R155" i="2"/>
  <c r="P155" i="2"/>
  <c r="N155" i="2"/>
  <c r="L155" i="2"/>
  <c r="J155" i="2"/>
  <c r="H155" i="2"/>
  <c r="F155" i="2"/>
  <c r="D155" i="2"/>
  <c r="T154" i="2"/>
  <c r="R154" i="2"/>
  <c r="P154" i="2"/>
  <c r="N154" i="2"/>
  <c r="L154" i="2"/>
  <c r="J154" i="2"/>
  <c r="H154" i="2"/>
  <c r="F154" i="2"/>
  <c r="D154" i="2"/>
  <c r="T153" i="2"/>
  <c r="R153" i="2"/>
  <c r="P153" i="2"/>
  <c r="N153" i="2"/>
  <c r="L153" i="2"/>
  <c r="J153" i="2"/>
  <c r="H153" i="2"/>
  <c r="F153" i="2"/>
  <c r="D153" i="2"/>
  <c r="T152" i="2"/>
  <c r="R152" i="2"/>
  <c r="P152" i="2"/>
  <c r="N152" i="2"/>
  <c r="L152" i="2"/>
  <c r="J152" i="2"/>
  <c r="H152" i="2"/>
  <c r="F152" i="2"/>
  <c r="D152" i="2"/>
  <c r="T151" i="2"/>
  <c r="R151" i="2"/>
  <c r="P151" i="2"/>
  <c r="N151" i="2"/>
  <c r="L151" i="2"/>
  <c r="J151" i="2"/>
  <c r="H151" i="2"/>
  <c r="F151" i="2"/>
  <c r="D151" i="2"/>
  <c r="T150" i="2"/>
  <c r="R150" i="2"/>
  <c r="P150" i="2"/>
  <c r="N150" i="2"/>
  <c r="L150" i="2"/>
  <c r="J150" i="2"/>
  <c r="H150" i="2"/>
  <c r="F150" i="2"/>
  <c r="D150" i="2"/>
  <c r="T149" i="2"/>
  <c r="R149" i="2"/>
  <c r="P149" i="2"/>
  <c r="N149" i="2"/>
  <c r="L149" i="2"/>
  <c r="J149" i="2"/>
  <c r="H149" i="2"/>
  <c r="F149" i="2"/>
  <c r="D149" i="2"/>
  <c r="T148" i="2"/>
  <c r="R148" i="2"/>
  <c r="P148" i="2"/>
  <c r="N148" i="2"/>
  <c r="L148" i="2"/>
  <c r="J148" i="2"/>
  <c r="H148" i="2"/>
  <c r="F148" i="2"/>
  <c r="D148" i="2"/>
  <c r="T147" i="2"/>
  <c r="R147" i="2"/>
  <c r="P147" i="2"/>
  <c r="N147" i="2"/>
  <c r="L147" i="2"/>
  <c r="J147" i="2"/>
  <c r="H147" i="2"/>
  <c r="F147" i="2"/>
  <c r="D147" i="2"/>
  <c r="T146" i="2"/>
  <c r="R146" i="2"/>
  <c r="P146" i="2"/>
  <c r="N146" i="2"/>
  <c r="L146" i="2"/>
  <c r="J146" i="2"/>
  <c r="H146" i="2"/>
  <c r="F146" i="2"/>
  <c r="D146" i="2"/>
  <c r="T145" i="2"/>
  <c r="R145" i="2"/>
  <c r="P145" i="2"/>
  <c r="N145" i="2"/>
  <c r="L145" i="2"/>
  <c r="J145" i="2"/>
  <c r="H145" i="2"/>
  <c r="F145" i="2"/>
  <c r="D145" i="2"/>
  <c r="T144" i="2"/>
  <c r="R144" i="2"/>
  <c r="P144" i="2"/>
  <c r="N144" i="2"/>
  <c r="L144" i="2"/>
  <c r="J144" i="2"/>
  <c r="H144" i="2"/>
  <c r="F144" i="2"/>
  <c r="D144" i="2"/>
  <c r="T143" i="2"/>
  <c r="R143" i="2"/>
  <c r="P143" i="2"/>
  <c r="N143" i="2"/>
  <c r="L143" i="2"/>
  <c r="J143" i="2"/>
  <c r="H143" i="2"/>
  <c r="F143" i="2"/>
  <c r="D143" i="2"/>
  <c r="T142" i="2"/>
  <c r="R142" i="2"/>
  <c r="P142" i="2"/>
  <c r="N142" i="2"/>
  <c r="L142" i="2"/>
  <c r="J142" i="2"/>
  <c r="H142" i="2"/>
  <c r="F142" i="2"/>
  <c r="D142" i="2"/>
  <c r="T141" i="2"/>
  <c r="R141" i="2"/>
  <c r="P141" i="2"/>
  <c r="N141" i="2"/>
  <c r="L141" i="2"/>
  <c r="J141" i="2"/>
  <c r="H141" i="2"/>
  <c r="F141" i="2"/>
  <c r="D141" i="2"/>
  <c r="T140" i="2"/>
  <c r="R140" i="2"/>
  <c r="P140" i="2"/>
  <c r="N140" i="2"/>
  <c r="L140" i="2"/>
  <c r="J140" i="2"/>
  <c r="H140" i="2"/>
  <c r="F140" i="2"/>
  <c r="D140" i="2"/>
  <c r="E94" i="2"/>
  <c r="E93" i="2"/>
  <c r="E92" i="2"/>
  <c r="E91" i="2"/>
  <c r="E90" i="2"/>
  <c r="E89" i="2"/>
  <c r="B89" i="2" s="1"/>
  <c r="E88" i="2"/>
  <c r="E87" i="2"/>
  <c r="E86" i="2"/>
  <c r="E85" i="2"/>
  <c r="E84" i="2"/>
  <c r="E83" i="2"/>
  <c r="E82" i="2"/>
  <c r="E81" i="2"/>
  <c r="E80" i="2"/>
  <c r="E79" i="2"/>
  <c r="B79" i="2" s="1"/>
  <c r="E78" i="2"/>
  <c r="E77" i="2"/>
  <c r="E76" i="2"/>
  <c r="T62" i="2"/>
  <c r="R62" i="2"/>
  <c r="F62" i="2"/>
  <c r="D62" i="2"/>
  <c r="T61" i="2"/>
  <c r="R61" i="2"/>
  <c r="F61" i="2"/>
  <c r="D61" i="2"/>
  <c r="T60" i="2"/>
  <c r="R60" i="2"/>
  <c r="F60" i="2"/>
  <c r="D60" i="2"/>
  <c r="T59" i="2"/>
  <c r="R59" i="2"/>
  <c r="F59" i="2"/>
  <c r="D59" i="2"/>
  <c r="T58" i="2"/>
  <c r="R58" i="2"/>
  <c r="F58" i="2"/>
  <c r="D58" i="2"/>
  <c r="T57" i="2"/>
  <c r="R57" i="2"/>
  <c r="F57" i="2"/>
  <c r="D57" i="2"/>
  <c r="T56" i="2"/>
  <c r="R56" i="2"/>
  <c r="F56" i="2"/>
  <c r="D56" i="2"/>
  <c r="T55" i="2"/>
  <c r="R55" i="2"/>
  <c r="F55" i="2"/>
  <c r="D55" i="2"/>
  <c r="T54" i="2"/>
  <c r="R54" i="2"/>
  <c r="F54" i="2"/>
  <c r="D54" i="2"/>
  <c r="T53" i="2"/>
  <c r="R53" i="2"/>
  <c r="F53" i="2"/>
  <c r="D53" i="2"/>
  <c r="T52" i="2"/>
  <c r="R52" i="2"/>
  <c r="F52" i="2"/>
  <c r="D52" i="2"/>
  <c r="T51" i="2"/>
  <c r="R51" i="2"/>
  <c r="F51" i="2"/>
  <c r="D51" i="2"/>
  <c r="T50" i="2"/>
  <c r="R50" i="2"/>
  <c r="F50" i="2"/>
  <c r="D50" i="2"/>
  <c r="T49" i="2"/>
  <c r="R49" i="2"/>
  <c r="F49" i="2"/>
  <c r="D49" i="2"/>
  <c r="T48" i="2"/>
  <c r="R48" i="2"/>
  <c r="F48" i="2"/>
  <c r="D48" i="2"/>
  <c r="T47" i="2"/>
  <c r="R47" i="2"/>
  <c r="F47" i="2"/>
  <c r="D47" i="2"/>
  <c r="T46" i="2"/>
  <c r="R46" i="2"/>
  <c r="F46" i="2"/>
  <c r="D46" i="2"/>
  <c r="T45" i="2"/>
  <c r="R45" i="2"/>
  <c r="F45" i="2"/>
  <c r="D45" i="2"/>
  <c r="T44" i="2"/>
  <c r="R44" i="2"/>
  <c r="F44" i="2"/>
  <c r="D44" i="2"/>
  <c r="M53" i="5" l="1"/>
  <c r="W83" i="5"/>
  <c r="BP91" i="5"/>
  <c r="U93" i="5"/>
  <c r="BP93" i="5"/>
  <c r="I54" i="5"/>
  <c r="BH57" i="5"/>
  <c r="S59" i="5"/>
  <c r="CI50" i="5"/>
  <c r="AC54" i="5"/>
  <c r="CE55" i="5"/>
  <c r="AE59" i="5"/>
  <c r="AV60" i="5"/>
  <c r="AM63" i="5"/>
  <c r="AM83" i="5"/>
  <c r="AV87" i="5"/>
  <c r="AR90" i="5"/>
  <c r="E95" i="5"/>
  <c r="O127" i="5"/>
  <c r="CA159" i="5"/>
  <c r="CY50" i="5"/>
  <c r="CS55" i="5"/>
  <c r="BF87" i="5"/>
  <c r="BT90" i="5"/>
  <c r="W95" i="5"/>
  <c r="BJ59" i="5"/>
  <c r="DE60" i="5"/>
  <c r="BD62" i="5"/>
  <c r="I81" i="5"/>
  <c r="AV85" i="5"/>
  <c r="CE86" i="5"/>
  <c r="O124" i="5"/>
  <c r="AZ129" i="5"/>
  <c r="G54" i="5"/>
  <c r="K56" i="5"/>
  <c r="BN62" i="5"/>
  <c r="AA81" i="5"/>
  <c r="AX85" i="5"/>
  <c r="DA86" i="5"/>
  <c r="AP113" i="5"/>
  <c r="M56" i="5"/>
  <c r="AP57" i="5"/>
  <c r="CA153" i="5"/>
  <c r="E50" i="5"/>
  <c r="E52" i="5"/>
  <c r="AC62" i="5"/>
  <c r="CG79" i="5"/>
  <c r="DC85" i="5"/>
  <c r="BJ88" i="5"/>
  <c r="CO92" i="5"/>
  <c r="BT93" i="5"/>
  <c r="AP112" i="5"/>
  <c r="AP120" i="5"/>
  <c r="BB46" i="5"/>
  <c r="CG46" i="5"/>
  <c r="AX49" i="5"/>
  <c r="AE50" i="5"/>
  <c r="CE50" i="5"/>
  <c r="M52" i="5"/>
  <c r="AK52" i="5"/>
  <c r="G53" i="5"/>
  <c r="AK53" i="5"/>
  <c r="E54" i="5"/>
  <c r="W54" i="5"/>
  <c r="CC55" i="5"/>
  <c r="I56" i="5"/>
  <c r="AK56" i="5"/>
  <c r="DE57" i="5"/>
  <c r="BN59" i="5"/>
  <c r="CY60" i="5"/>
  <c r="AZ62" i="5"/>
  <c r="AK63" i="5"/>
  <c r="AC64" i="5"/>
  <c r="BR81" i="5"/>
  <c r="S84" i="5"/>
  <c r="AR85" i="5"/>
  <c r="BV85" i="5"/>
  <c r="AR87" i="5"/>
  <c r="I89" i="5"/>
  <c r="CO90" i="5"/>
  <c r="BB91" i="5"/>
  <c r="BD93" i="5"/>
  <c r="AP128" i="5"/>
  <c r="CK150" i="5"/>
  <c r="O161" i="5"/>
  <c r="U52" i="5"/>
  <c r="AV50" i="5"/>
  <c r="M97" i="5"/>
  <c r="E156" i="5"/>
  <c r="AP46" i="5"/>
  <c r="BT46" i="5"/>
  <c r="CY46" i="5"/>
  <c r="BD48" i="5"/>
  <c r="AP49" i="5"/>
  <c r="BN49" i="5"/>
  <c r="G50" i="5"/>
  <c r="AZ50" i="5"/>
  <c r="DA50" i="5"/>
  <c r="G52" i="5"/>
  <c r="Y52" i="5"/>
  <c r="S53" i="5"/>
  <c r="K54" i="5"/>
  <c r="AG54" i="5"/>
  <c r="AK55" i="5"/>
  <c r="DC55" i="5"/>
  <c r="Q56" i="5"/>
  <c r="CE56" i="5"/>
  <c r="BJ57" i="5"/>
  <c r="BX62" i="5"/>
  <c r="AR63" i="5"/>
  <c r="K64" i="5"/>
  <c r="DA84" i="5"/>
  <c r="BF85" i="5"/>
  <c r="BH87" i="5"/>
  <c r="DA92" i="5"/>
  <c r="AR93" i="5"/>
  <c r="BV93" i="5"/>
  <c r="CA130" i="5"/>
  <c r="AP159" i="5"/>
  <c r="AP160" i="5"/>
  <c r="AR46" i="5"/>
  <c r="BV46" i="5"/>
  <c r="BH48" i="5"/>
  <c r="AT49" i="5"/>
  <c r="BR49" i="5"/>
  <c r="S50" i="5"/>
  <c r="I52" i="5"/>
  <c r="AC52" i="5"/>
  <c r="W53" i="5"/>
  <c r="CE53" i="5"/>
  <c r="M54" i="5"/>
  <c r="AK54" i="5"/>
  <c r="W56" i="5"/>
  <c r="B57" i="5"/>
  <c r="BT57" i="5"/>
  <c r="CE58" i="5"/>
  <c r="BH59" i="5"/>
  <c r="AX61" i="5"/>
  <c r="AP62" i="5"/>
  <c r="BL63" i="5"/>
  <c r="O64" i="5"/>
  <c r="BJ85" i="5"/>
  <c r="AG86" i="5"/>
  <c r="BT87" i="5"/>
  <c r="CE90" i="5"/>
  <c r="DG92" i="5"/>
  <c r="AT93" i="5"/>
  <c r="CK117" i="5"/>
  <c r="CK123" i="5"/>
  <c r="AP146" i="5"/>
  <c r="BR46" i="5"/>
  <c r="BJ49" i="5"/>
  <c r="W52" i="5"/>
  <c r="AE55" i="5"/>
  <c r="CI95" i="5"/>
  <c r="O126" i="5"/>
  <c r="AT46" i="5"/>
  <c r="BX48" i="5"/>
  <c r="AV49" i="5"/>
  <c r="BT49" i="5"/>
  <c r="W50" i="5"/>
  <c r="K52" i="5"/>
  <c r="AG52" i="5"/>
  <c r="AI53" i="5"/>
  <c r="U54" i="5"/>
  <c r="AE56" i="5"/>
  <c r="AX62" i="5"/>
  <c r="BX63" i="5"/>
  <c r="BP81" i="5"/>
  <c r="BT85" i="5"/>
  <c r="CI90" i="5"/>
  <c r="AV91" i="5"/>
  <c r="BB93" i="5"/>
  <c r="AP114" i="5"/>
  <c r="O152" i="5"/>
  <c r="AP155" i="5"/>
  <c r="I46" i="5"/>
  <c r="O47" i="5"/>
  <c r="AX47" i="5"/>
  <c r="S48" i="5"/>
  <c r="S51" i="5"/>
  <c r="G55" i="5"/>
  <c r="BB55" i="5"/>
  <c r="AP59" i="5"/>
  <c r="CM59" i="5"/>
  <c r="BD60" i="5"/>
  <c r="S62" i="5"/>
  <c r="K63" i="5"/>
  <c r="U64" i="5"/>
  <c r="AA64" i="5"/>
  <c r="E64" i="5"/>
  <c r="AE64" i="5"/>
  <c r="I64" i="5"/>
  <c r="AM64" i="5"/>
  <c r="BH79" i="5"/>
  <c r="BT79" i="5"/>
  <c r="CO79" i="5"/>
  <c r="W81" i="5"/>
  <c r="K81" i="5"/>
  <c r="AK81" i="5"/>
  <c r="AV81" i="5"/>
  <c r="I83" i="5"/>
  <c r="CC83" i="5"/>
  <c r="M85" i="5"/>
  <c r="AZ90" i="5"/>
  <c r="AE91" i="5"/>
  <c r="CI92" i="5"/>
  <c r="CS92" i="5"/>
  <c r="CW95" i="5"/>
  <c r="CC96" i="5"/>
  <c r="CQ96" i="5"/>
  <c r="CA155" i="5"/>
  <c r="CK155" i="5"/>
  <c r="BP46" i="5"/>
  <c r="S47" i="5"/>
  <c r="BB47" i="5"/>
  <c r="BT50" i="5"/>
  <c r="BH50" i="5"/>
  <c r="BN53" i="5"/>
  <c r="AX53" i="5"/>
  <c r="BV53" i="5"/>
  <c r="BJ55" i="5"/>
  <c r="AC59" i="5"/>
  <c r="M59" i="5"/>
  <c r="Y59" i="5"/>
  <c r="CY59" i="5"/>
  <c r="G64" i="5"/>
  <c r="BD79" i="5"/>
  <c r="G81" i="5"/>
  <c r="BT82" i="5"/>
  <c r="U85" i="5"/>
  <c r="BX87" i="5"/>
  <c r="BR87" i="5"/>
  <c r="AT87" i="5"/>
  <c r="BV87" i="5"/>
  <c r="BD87" i="5"/>
  <c r="BJ87" i="5"/>
  <c r="CM89" i="5"/>
  <c r="DC91" i="5"/>
  <c r="CG92" i="5"/>
  <c r="Y47" i="5"/>
  <c r="BF47" i="5"/>
  <c r="BH51" i="5"/>
  <c r="BT51" i="5"/>
  <c r="AP51" i="5"/>
  <c r="CM54" i="5"/>
  <c r="CI54" i="5"/>
  <c r="CW54" i="5"/>
  <c r="BN55" i="5"/>
  <c r="CS61" i="5"/>
  <c r="DE61" i="5"/>
  <c r="CI63" i="5"/>
  <c r="CQ63" i="5"/>
  <c r="B80" i="5"/>
  <c r="Y80" i="5"/>
  <c r="CA82" i="5"/>
  <c r="CU82" i="5"/>
  <c r="DE82" i="5"/>
  <c r="I84" i="5"/>
  <c r="U84" i="5"/>
  <c r="AI85" i="5"/>
  <c r="AC90" i="5"/>
  <c r="Q90" i="5"/>
  <c r="DG95" i="5"/>
  <c r="DA95" i="5"/>
  <c r="CA95" i="5"/>
  <c r="DE95" i="5"/>
  <c r="CE95" i="5"/>
  <c r="AG96" i="5"/>
  <c r="K96" i="5"/>
  <c r="G96" i="5"/>
  <c r="AI96" i="5"/>
  <c r="AE96" i="5"/>
  <c r="AC96" i="5"/>
  <c r="AZ117" i="5"/>
  <c r="AP117" i="5"/>
  <c r="E129" i="5"/>
  <c r="O129" i="5"/>
  <c r="AT51" i="5"/>
  <c r="CM53" i="5"/>
  <c r="CS53" i="5"/>
  <c r="CS54" i="5"/>
  <c r="CM58" i="5"/>
  <c r="CY58" i="5"/>
  <c r="BR60" i="5"/>
  <c r="BP60" i="5"/>
  <c r="AR60" i="5"/>
  <c r="CM61" i="5"/>
  <c r="CO63" i="5"/>
  <c r="CY79" i="5"/>
  <c r="CM79" i="5"/>
  <c r="DA79" i="5"/>
  <c r="S80" i="5"/>
  <c r="CO82" i="5"/>
  <c r="G84" i="5"/>
  <c r="BJ90" i="5"/>
  <c r="AX90" i="5"/>
  <c r="BL90" i="5"/>
  <c r="BV90" i="5"/>
  <c r="AV92" i="5"/>
  <c r="BL92" i="5"/>
  <c r="CC95" i="5"/>
  <c r="E96" i="5"/>
  <c r="CA127" i="5"/>
  <c r="CK127" i="5"/>
  <c r="AE47" i="5"/>
  <c r="AK47" i="5"/>
  <c r="G47" i="5"/>
  <c r="BH47" i="5"/>
  <c r="BT47" i="5"/>
  <c r="AE51" i="5"/>
  <c r="AK51" i="5"/>
  <c r="K51" i="5"/>
  <c r="BB51" i="5"/>
  <c r="DE54" i="5"/>
  <c r="BX55" i="5"/>
  <c r="BR55" i="5"/>
  <c r="AT55" i="5"/>
  <c r="AX55" i="5"/>
  <c r="AM79" i="5"/>
  <c r="W79" i="5"/>
  <c r="O85" i="5"/>
  <c r="W85" i="5"/>
  <c r="AM85" i="5"/>
  <c r="K87" i="5"/>
  <c r="O87" i="5"/>
  <c r="AI87" i="5"/>
  <c r="AK88" i="5"/>
  <c r="M88" i="5"/>
  <c r="CA88" i="5"/>
  <c r="CS88" i="5"/>
  <c r="CW88" i="5"/>
  <c r="CA93" i="5"/>
  <c r="CU93" i="5"/>
  <c r="DI97" i="5"/>
  <c r="DE97" i="5"/>
  <c r="CW97" i="5"/>
  <c r="CC97" i="5"/>
  <c r="AZ150" i="5"/>
  <c r="AP150" i="5"/>
  <c r="K47" i="5"/>
  <c r="AP47" i="5"/>
  <c r="BF51" i="5"/>
  <c r="CQ53" i="5"/>
  <c r="K55" i="5"/>
  <c r="Y55" i="5"/>
  <c r="AV55" i="5"/>
  <c r="AK57" i="5"/>
  <c r="CS58" i="5"/>
  <c r="BX59" i="5"/>
  <c r="BR59" i="5"/>
  <c r="AT59" i="5"/>
  <c r="AX59" i="5"/>
  <c r="BB60" i="5"/>
  <c r="AG62" i="5"/>
  <c r="I62" i="5"/>
  <c r="AA63" i="5"/>
  <c r="I63" i="5"/>
  <c r="U63" i="5"/>
  <c r="DE63" i="5"/>
  <c r="AC79" i="5"/>
  <c r="CI79" i="5"/>
  <c r="BN81" i="5"/>
  <c r="AX81" i="5"/>
  <c r="BD81" i="5"/>
  <c r="AA83" i="5"/>
  <c r="U83" i="5"/>
  <c r="AK83" i="5"/>
  <c r="CU83" i="5"/>
  <c r="CA83" i="5"/>
  <c r="CE83" i="5"/>
  <c r="AK84" i="5"/>
  <c r="G85" i="5"/>
  <c r="M87" i="5"/>
  <c r="E88" i="5"/>
  <c r="CU88" i="5"/>
  <c r="AV90" i="5"/>
  <c r="BT92" i="5"/>
  <c r="DC93" i="5"/>
  <c r="CO95" i="5"/>
  <c r="BH49" i="5"/>
  <c r="AK50" i="5"/>
  <c r="S52" i="5"/>
  <c r="AI52" i="5"/>
  <c r="AE53" i="5"/>
  <c r="S54" i="5"/>
  <c r="AI54" i="5"/>
  <c r="CI56" i="5"/>
  <c r="BN61" i="5"/>
  <c r="AT62" i="5"/>
  <c r="BR62" i="5"/>
  <c r="AT85" i="5"/>
  <c r="BN85" i="5"/>
  <c r="CG90" i="5"/>
  <c r="DG90" i="5"/>
  <c r="AX91" i="5"/>
  <c r="M95" i="5"/>
  <c r="W97" i="5"/>
  <c r="B152" i="5"/>
  <c r="Y97" i="5"/>
  <c r="E97" i="5"/>
  <c r="AC97" i="5"/>
  <c r="CK114" i="5"/>
  <c r="I97" i="5"/>
  <c r="AG97" i="5"/>
  <c r="CA162" i="5"/>
  <c r="BL62" i="5"/>
  <c r="BH85" i="5"/>
  <c r="DA90" i="5"/>
  <c r="K97" i="5"/>
  <c r="B112" i="5"/>
  <c r="CA112" i="5"/>
  <c r="CK120" i="5"/>
  <c r="AP127" i="5"/>
  <c r="CK146" i="5"/>
  <c r="E150" i="5"/>
  <c r="AZ152" i="5"/>
  <c r="O158" i="5"/>
  <c r="AZ161" i="5"/>
  <c r="AM48" i="5"/>
  <c r="Y48" i="5"/>
  <c r="K48" i="5"/>
  <c r="AC48" i="5"/>
  <c r="M48" i="5"/>
  <c r="U48" i="5"/>
  <c r="G49" i="5"/>
  <c r="AI49" i="5"/>
  <c r="DG49" i="5"/>
  <c r="DC49" i="5"/>
  <c r="CQ51" i="5"/>
  <c r="CI52" i="5"/>
  <c r="CM52" i="5"/>
  <c r="E58" i="5"/>
  <c r="AP58" i="5"/>
  <c r="AM60" i="5"/>
  <c r="AC60" i="5"/>
  <c r="M60" i="5"/>
  <c r="B60" i="5"/>
  <c r="Y60" i="5"/>
  <c r="K60" i="5"/>
  <c r="W60" i="5"/>
  <c r="E60" i="5"/>
  <c r="AE60" i="5"/>
  <c r="G60" i="5"/>
  <c r="AI60" i="5"/>
  <c r="AC61" i="5"/>
  <c r="S61" i="5"/>
  <c r="M61" i="5"/>
  <c r="Y61" i="5"/>
  <c r="AE61" i="5"/>
  <c r="BN80" i="5"/>
  <c r="AX80" i="5"/>
  <c r="AC82" i="5"/>
  <c r="M82" i="5"/>
  <c r="AA82" i="5"/>
  <c r="I82" i="5"/>
  <c r="AG82" i="5"/>
  <c r="E82" i="5"/>
  <c r="S82" i="5"/>
  <c r="AM82" i="5"/>
  <c r="O82" i="5"/>
  <c r="AK82" i="5"/>
  <c r="G82" i="5"/>
  <c r="BX83" i="5"/>
  <c r="BV83" i="5"/>
  <c r="BH83" i="5"/>
  <c r="AT83" i="5"/>
  <c r="BT83" i="5"/>
  <c r="BF83" i="5"/>
  <c r="AR83" i="5"/>
  <c r="BP83" i="5"/>
  <c r="AV83" i="5"/>
  <c r="BD83" i="5"/>
  <c r="BB83" i="5"/>
  <c r="BR83" i="5"/>
  <c r="AX83" i="5"/>
  <c r="BX46" i="5"/>
  <c r="BJ46" i="5"/>
  <c r="AV46" i="5"/>
  <c r="BN46" i="5"/>
  <c r="AX46" i="5"/>
  <c r="BF46" i="5"/>
  <c r="E48" i="5"/>
  <c r="W48" i="5"/>
  <c r="K49" i="5"/>
  <c r="CE49" i="5"/>
  <c r="I50" i="5"/>
  <c r="AG50" i="5"/>
  <c r="CE52" i="5"/>
  <c r="BF53" i="5"/>
  <c r="AC55" i="5"/>
  <c r="S55" i="5"/>
  <c r="W55" i="5"/>
  <c r="B55" i="5"/>
  <c r="AI55" i="5"/>
  <c r="BX57" i="5"/>
  <c r="BR57" i="5"/>
  <c r="AX57" i="5"/>
  <c r="BN57" i="5"/>
  <c r="AV57" i="5"/>
  <c r="BB57" i="5"/>
  <c r="BF57" i="5"/>
  <c r="BV57" i="5"/>
  <c r="Q58" i="5"/>
  <c r="AR58" i="5"/>
  <c r="I60" i="5"/>
  <c r="AK60" i="5"/>
  <c r="G61" i="5"/>
  <c r="BR61" i="5"/>
  <c r="CY63" i="5"/>
  <c r="CW63" i="5"/>
  <c r="CG63" i="5"/>
  <c r="DI63" i="5"/>
  <c r="CU63" i="5"/>
  <c r="CE63" i="5"/>
  <c r="DA63" i="5"/>
  <c r="CA63" i="5"/>
  <c r="DC63" i="5"/>
  <c r="CC63" i="5"/>
  <c r="DG63" i="5"/>
  <c r="BP79" i="5"/>
  <c r="AT79" i="5"/>
  <c r="BL79" i="5"/>
  <c r="AR79" i="5"/>
  <c r="AX79" i="5"/>
  <c r="AZ79" i="5"/>
  <c r="BX80" i="5"/>
  <c r="U82" i="5"/>
  <c r="AP83" i="5"/>
  <c r="BX89" i="5"/>
  <c r="BJ89" i="5"/>
  <c r="AV89" i="5"/>
  <c r="BV89" i="5"/>
  <c r="BH89" i="5"/>
  <c r="AT89" i="5"/>
  <c r="BP89" i="5"/>
  <c r="AR89" i="5"/>
  <c r="BN89" i="5"/>
  <c r="AP89" i="5"/>
  <c r="BB89" i="5"/>
  <c r="AX89" i="5"/>
  <c r="BR89" i="5"/>
  <c r="BF89" i="5"/>
  <c r="BD89" i="5"/>
  <c r="BX47" i="5"/>
  <c r="BJ47" i="5"/>
  <c r="AT47" i="5"/>
  <c r="BN47" i="5"/>
  <c r="AV47" i="5"/>
  <c r="BR47" i="5"/>
  <c r="G48" i="5"/>
  <c r="AE48" i="5"/>
  <c r="M49" i="5"/>
  <c r="CG49" i="5"/>
  <c r="Q50" i="5"/>
  <c r="BX51" i="5"/>
  <c r="BN51" i="5"/>
  <c r="AV51" i="5"/>
  <c r="BR51" i="5"/>
  <c r="AX51" i="5"/>
  <c r="BJ51" i="5"/>
  <c r="CS52" i="5"/>
  <c r="S58" i="5"/>
  <c r="AV58" i="5"/>
  <c r="Q60" i="5"/>
  <c r="AK61" i="5"/>
  <c r="W62" i="5"/>
  <c r="G62" i="5"/>
  <c r="AM62" i="5"/>
  <c r="U62" i="5"/>
  <c r="E62" i="5"/>
  <c r="AI62" i="5"/>
  <c r="K62" i="5"/>
  <c r="O62" i="5"/>
  <c r="BV63" i="5"/>
  <c r="BT63" i="5"/>
  <c r="AX63" i="5"/>
  <c r="BP63" i="5"/>
  <c r="AV63" i="5"/>
  <c r="AZ63" i="5"/>
  <c r="BF63" i="5"/>
  <c r="AC80" i="5"/>
  <c r="M80" i="5"/>
  <c r="AA80" i="5"/>
  <c r="I80" i="5"/>
  <c r="AG80" i="5"/>
  <c r="E80" i="5"/>
  <c r="AM80" i="5"/>
  <c r="O80" i="5"/>
  <c r="AK80" i="5"/>
  <c r="G80" i="5"/>
  <c r="DE80" i="5"/>
  <c r="DG80" i="5"/>
  <c r="CW80" i="5"/>
  <c r="CE80" i="5"/>
  <c r="CO80" i="5"/>
  <c r="Y82" i="5"/>
  <c r="BJ83" i="5"/>
  <c r="I48" i="5"/>
  <c r="AG48" i="5"/>
  <c r="Y49" i="5"/>
  <c r="CY49" i="5"/>
  <c r="BH52" i="5"/>
  <c r="AV52" i="5"/>
  <c r="AZ52" i="5"/>
  <c r="CW52" i="5"/>
  <c r="BX53" i="5"/>
  <c r="BH53" i="5"/>
  <c r="AP53" i="5"/>
  <c r="B53" i="5"/>
  <c r="BJ53" i="5"/>
  <c r="AT53" i="5"/>
  <c r="BR53" i="5"/>
  <c r="BH56" i="5"/>
  <c r="BX56" i="5"/>
  <c r="BT56" i="5"/>
  <c r="AV56" i="5"/>
  <c r="AZ56" i="5"/>
  <c r="AC57" i="5"/>
  <c r="AI57" i="5"/>
  <c r="K57" i="5"/>
  <c r="AE57" i="5"/>
  <c r="G57" i="5"/>
  <c r="W57" i="5"/>
  <c r="Y57" i="5"/>
  <c r="Y58" i="5"/>
  <c r="BP58" i="5"/>
  <c r="S60" i="5"/>
  <c r="BX61" i="5"/>
  <c r="BJ61" i="5"/>
  <c r="AT61" i="5"/>
  <c r="BH61" i="5"/>
  <c r="AP61" i="5"/>
  <c r="BB61" i="5"/>
  <c r="BF61" i="5"/>
  <c r="BV61" i="5"/>
  <c r="DC64" i="5"/>
  <c r="DG64" i="5"/>
  <c r="CW64" i="5"/>
  <c r="CC64" i="5"/>
  <c r="CO64" i="5"/>
  <c r="BN83" i="5"/>
  <c r="CK121" i="5"/>
  <c r="CA121" i="5"/>
  <c r="AI46" i="5"/>
  <c r="AA46" i="5"/>
  <c r="AE46" i="5"/>
  <c r="Q48" i="5"/>
  <c r="AI48" i="5"/>
  <c r="AM50" i="5"/>
  <c r="Y50" i="5"/>
  <c r="K50" i="5"/>
  <c r="AC50" i="5"/>
  <c r="M50" i="5"/>
  <c r="B50" i="5"/>
  <c r="U50" i="5"/>
  <c r="BV51" i="5"/>
  <c r="BT52" i="5"/>
  <c r="DE52" i="5"/>
  <c r="AV53" i="5"/>
  <c r="BT53" i="5"/>
  <c r="CW56" i="5"/>
  <c r="CS56" i="5"/>
  <c r="DE56" i="5"/>
  <c r="DI56" i="5"/>
  <c r="M57" i="5"/>
  <c r="B58" i="5"/>
  <c r="U60" i="5"/>
  <c r="AV61" i="5"/>
  <c r="U80" i="5"/>
  <c r="CW94" i="5"/>
  <c r="CQ94" i="5"/>
  <c r="DC94" i="5"/>
  <c r="CM94" i="5"/>
  <c r="CI94" i="5"/>
  <c r="CC94" i="5"/>
  <c r="DI94" i="5"/>
  <c r="DG47" i="5"/>
  <c r="CQ47" i="5"/>
  <c r="CS47" i="5"/>
  <c r="AK49" i="5"/>
  <c r="O49" i="5"/>
  <c r="S49" i="5"/>
  <c r="B49" i="5"/>
  <c r="AE49" i="5"/>
  <c r="AM58" i="5"/>
  <c r="AK58" i="5"/>
  <c r="W58" i="5"/>
  <c r="I58" i="5"/>
  <c r="AI58" i="5"/>
  <c r="U58" i="5"/>
  <c r="G58" i="5"/>
  <c r="AE58" i="5"/>
  <c r="K58" i="5"/>
  <c r="AG58" i="5"/>
  <c r="M58" i="5"/>
  <c r="BR58" i="5"/>
  <c r="BD58" i="5"/>
  <c r="BB58" i="5"/>
  <c r="BH58" i="5"/>
  <c r="BN58" i="5"/>
  <c r="CA46" i="5"/>
  <c r="AA47" i="5"/>
  <c r="BF49" i="5"/>
  <c r="BV49" i="5"/>
  <c r="AP50" i="5"/>
  <c r="G51" i="5"/>
  <c r="AI51" i="5"/>
  <c r="Q52" i="5"/>
  <c r="AE52" i="5"/>
  <c r="Y53" i="5"/>
  <c r="CC53" i="5"/>
  <c r="Q54" i="5"/>
  <c r="AE54" i="5"/>
  <c r="CE54" i="5"/>
  <c r="AP55" i="5"/>
  <c r="BH55" i="5"/>
  <c r="CQ55" i="5"/>
  <c r="CM55" i="5"/>
  <c r="AM56" i="5"/>
  <c r="AI56" i="5"/>
  <c r="U56" i="5"/>
  <c r="G56" i="5"/>
  <c r="AG56" i="5"/>
  <c r="S56" i="5"/>
  <c r="E56" i="5"/>
  <c r="Y56" i="5"/>
  <c r="CS59" i="5"/>
  <c r="DE59" i="5"/>
  <c r="E63" i="5"/>
  <c r="CA79" i="5"/>
  <c r="AP81" i="5"/>
  <c r="G83" i="5"/>
  <c r="BN84" i="5"/>
  <c r="M86" i="5"/>
  <c r="CO87" i="5"/>
  <c r="CS87" i="5"/>
  <c r="CE87" i="5"/>
  <c r="DC87" i="5"/>
  <c r="DG97" i="5"/>
  <c r="CS97" i="5"/>
  <c r="CA97" i="5"/>
  <c r="DC97" i="5"/>
  <c r="CI97" i="5"/>
  <c r="DA97" i="5"/>
  <c r="CE97" i="5"/>
  <c r="CQ97" i="5"/>
  <c r="CO97" i="5"/>
  <c r="AI81" i="5"/>
  <c r="O81" i="5"/>
  <c r="AE81" i="5"/>
  <c r="M81" i="5"/>
  <c r="Y81" i="5"/>
  <c r="DE83" i="5"/>
  <c r="CO83" i="5"/>
  <c r="CM83" i="5"/>
  <c r="DA83" i="5"/>
  <c r="DE85" i="5"/>
  <c r="CM85" i="5"/>
  <c r="CC85" i="5"/>
  <c r="CU85" i="5"/>
  <c r="CS85" i="5"/>
  <c r="AA86" i="5"/>
  <c r="DE86" i="5"/>
  <c r="CU86" i="5"/>
  <c r="CO86" i="5"/>
  <c r="DI86" i="5"/>
  <c r="AA88" i="5"/>
  <c r="I88" i="5"/>
  <c r="Y88" i="5"/>
  <c r="G88" i="5"/>
  <c r="U88" i="5"/>
  <c r="B88" i="5"/>
  <c r="S88" i="5"/>
  <c r="AM88" i="5"/>
  <c r="DG91" i="5"/>
  <c r="DA91" i="5"/>
  <c r="CU91" i="5"/>
  <c r="CM91" i="5"/>
  <c r="CG91" i="5"/>
  <c r="AM95" i="5"/>
  <c r="AC95" i="5"/>
  <c r="K95" i="5"/>
  <c r="Y95" i="5"/>
  <c r="I95" i="5"/>
  <c r="U95" i="5"/>
  <c r="Q95" i="5"/>
  <c r="AK95" i="5"/>
  <c r="BP82" i="5"/>
  <c r="BB82" i="5"/>
  <c r="AV82" i="5"/>
  <c r="BV88" i="5"/>
  <c r="AV88" i="5"/>
  <c r="BT88" i="5"/>
  <c r="AR88" i="5"/>
  <c r="BD88" i="5"/>
  <c r="AZ88" i="5"/>
  <c r="CK118" i="5"/>
  <c r="CA118" i="5"/>
  <c r="AZ149" i="5"/>
  <c r="AP149" i="5"/>
  <c r="E155" i="5"/>
  <c r="O155" i="5"/>
  <c r="AZ162" i="5"/>
  <c r="AP162" i="5"/>
  <c r="BL84" i="5"/>
  <c r="AZ84" i="5"/>
  <c r="BT84" i="5"/>
  <c r="AX84" i="5"/>
  <c r="BJ84" i="5"/>
  <c r="BB84" i="5"/>
  <c r="Y86" i="5"/>
  <c r="G86" i="5"/>
  <c r="AM86" i="5"/>
  <c r="U86" i="5"/>
  <c r="E86" i="5"/>
  <c r="S86" i="5"/>
  <c r="O86" i="5"/>
  <c r="AK86" i="5"/>
  <c r="M92" i="5"/>
  <c r="AC92" i="5"/>
  <c r="AA92" i="5"/>
  <c r="AI94" i="5"/>
  <c r="S94" i="5"/>
  <c r="I94" i="5"/>
  <c r="E114" i="5"/>
  <c r="O114" i="5"/>
  <c r="DA46" i="5"/>
  <c r="BP50" i="5"/>
  <c r="AA51" i="5"/>
  <c r="DE53" i="5"/>
  <c r="DI54" i="5"/>
  <c r="BF55" i="5"/>
  <c r="BV55" i="5"/>
  <c r="CS57" i="5"/>
  <c r="CY57" i="5"/>
  <c r="CM57" i="5"/>
  <c r="CS60" i="5"/>
  <c r="CM60" i="5"/>
  <c r="AI63" i="5"/>
  <c r="O63" i="5"/>
  <c r="B63" i="5"/>
  <c r="AC63" i="5"/>
  <c r="M63" i="5"/>
  <c r="Y63" i="5"/>
  <c r="DI79" i="5"/>
  <c r="DG79" i="5"/>
  <c r="CS79" i="5"/>
  <c r="CE79" i="5"/>
  <c r="DE79" i="5"/>
  <c r="CQ79" i="5"/>
  <c r="CC79" i="5"/>
  <c r="CU79" i="5"/>
  <c r="U81" i="5"/>
  <c r="BX81" i="5"/>
  <c r="BV81" i="5"/>
  <c r="BH81" i="5"/>
  <c r="AT81" i="5"/>
  <c r="BT81" i="5"/>
  <c r="BF81" i="5"/>
  <c r="AR81" i="5"/>
  <c r="BJ81" i="5"/>
  <c r="CW82" i="5"/>
  <c r="CM82" i="5"/>
  <c r="DG82" i="5"/>
  <c r="CG82" i="5"/>
  <c r="AI83" i="5"/>
  <c r="O83" i="5"/>
  <c r="B83" i="5"/>
  <c r="AE83" i="5"/>
  <c r="M83" i="5"/>
  <c r="Y83" i="5"/>
  <c r="CS83" i="5"/>
  <c r="AP84" i="5"/>
  <c r="I86" i="5"/>
  <c r="Y87" i="5"/>
  <c r="I87" i="5"/>
  <c r="AM87" i="5"/>
  <c r="W87" i="5"/>
  <c r="G87" i="5"/>
  <c r="AA87" i="5"/>
  <c r="B87" i="5"/>
  <c r="U87" i="5"/>
  <c r="AK87" i="5"/>
  <c r="AC88" i="5"/>
  <c r="CY88" i="5"/>
  <c r="DG88" i="5"/>
  <c r="CO88" i="5"/>
  <c r="DE88" i="5"/>
  <c r="CI88" i="5"/>
  <c r="CG88" i="5"/>
  <c r="DI88" i="5"/>
  <c r="CE88" i="5"/>
  <c r="I92" i="5"/>
  <c r="E94" i="5"/>
  <c r="AG95" i="5"/>
  <c r="DA96" i="5"/>
  <c r="DC96" i="5"/>
  <c r="E117" i="5"/>
  <c r="O117" i="5"/>
  <c r="CK124" i="5"/>
  <c r="CA124" i="5"/>
  <c r="AZ126" i="5"/>
  <c r="AP126" i="5"/>
  <c r="AZ145" i="5"/>
  <c r="AP145" i="5"/>
  <c r="AK59" i="5"/>
  <c r="BB59" i="5"/>
  <c r="BT59" i="5"/>
  <c r="BH60" i="5"/>
  <c r="AG84" i="5"/>
  <c r="O84" i="5"/>
  <c r="AC84" i="5"/>
  <c r="M84" i="5"/>
  <c r="Y84" i="5"/>
  <c r="BX91" i="5"/>
  <c r="BV91" i="5"/>
  <c r="BH91" i="5"/>
  <c r="AT91" i="5"/>
  <c r="BT91" i="5"/>
  <c r="BF91" i="5"/>
  <c r="AR91" i="5"/>
  <c r="BJ91" i="5"/>
  <c r="BJ92" i="5"/>
  <c r="BD92" i="5"/>
  <c r="BV92" i="5"/>
  <c r="BX93" i="5"/>
  <c r="BN93" i="5"/>
  <c r="AX93" i="5"/>
  <c r="BJ93" i="5"/>
  <c r="AV93" i="5"/>
  <c r="BF93" i="5"/>
  <c r="BF94" i="5"/>
  <c r="BX94" i="5"/>
  <c r="BN94" i="5"/>
  <c r="E120" i="5"/>
  <c r="O120" i="5"/>
  <c r="CA126" i="5"/>
  <c r="CK126" i="5"/>
  <c r="AZ130" i="5"/>
  <c r="AP130" i="5"/>
  <c r="CK156" i="5"/>
  <c r="CA156" i="5"/>
  <c r="BF59" i="5"/>
  <c r="BV59" i="5"/>
  <c r="AP60" i="5"/>
  <c r="BN60" i="5"/>
  <c r="CE61" i="5"/>
  <c r="BJ62" i="5"/>
  <c r="E84" i="5"/>
  <c r="AA84" i="5"/>
  <c r="AA85" i="5"/>
  <c r="K85" i="5"/>
  <c r="Y85" i="5"/>
  <c r="I85" i="5"/>
  <c r="AE85" i="5"/>
  <c r="AA89" i="5"/>
  <c r="AI89" i="5"/>
  <c r="U89" i="5"/>
  <c r="AP91" i="5"/>
  <c r="BN91" i="5"/>
  <c r="AR92" i="5"/>
  <c r="CY92" i="5"/>
  <c r="CW92" i="5"/>
  <c r="CE92" i="5"/>
  <c r="CU92" i="5"/>
  <c r="CA92" i="5"/>
  <c r="DE92" i="5"/>
  <c r="AP93" i="5"/>
  <c r="BH93" i="5"/>
  <c r="AP94" i="5"/>
  <c r="BP96" i="5"/>
  <c r="BF96" i="5"/>
  <c r="AT96" i="5"/>
  <c r="CK115" i="5"/>
  <c r="CA115" i="5"/>
  <c r="E123" i="5"/>
  <c r="O123" i="5"/>
  <c r="B153" i="5"/>
  <c r="O153" i="5"/>
  <c r="E153" i="5"/>
  <c r="CA158" i="5"/>
  <c r="CK158" i="5"/>
  <c r="AZ163" i="5"/>
  <c r="AP163" i="5"/>
  <c r="BB85" i="5"/>
  <c r="BP85" i="5"/>
  <c r="AX87" i="5"/>
  <c r="BN87" i="5"/>
  <c r="BD90" i="5"/>
  <c r="CS90" i="5"/>
  <c r="DI90" i="5"/>
  <c r="CQ95" i="5"/>
  <c r="DI95" i="5"/>
  <c r="S96" i="5"/>
  <c r="Q97" i="5"/>
  <c r="AI97" i="5"/>
  <c r="O112" i="5"/>
  <c r="B115" i="5"/>
  <c r="B118" i="5"/>
  <c r="B121" i="5"/>
  <c r="B124" i="5"/>
  <c r="B156" i="5"/>
  <c r="AP85" i="5"/>
  <c r="BD85" i="5"/>
  <c r="BR85" i="5"/>
  <c r="BB87" i="5"/>
  <c r="BP87" i="5"/>
  <c r="CA90" i="5"/>
  <c r="CU90" i="5"/>
  <c r="CS95" i="5"/>
  <c r="W96" i="5"/>
  <c r="U97" i="5"/>
  <c r="AK97" i="5"/>
  <c r="E115" i="5"/>
  <c r="E118" i="5"/>
  <c r="E121" i="5"/>
  <c r="B127" i="5"/>
  <c r="CK129" i="5"/>
  <c r="AP147" i="5"/>
  <c r="AP148" i="5"/>
  <c r="B159" i="5"/>
  <c r="CK161" i="5"/>
  <c r="B130" i="5"/>
  <c r="B162" i="5"/>
  <c r="E130" i="5"/>
  <c r="O146" i="5"/>
  <c r="B147" i="5"/>
  <c r="CA147" i="5"/>
  <c r="CK149" i="5"/>
  <c r="AP153" i="5"/>
  <c r="AP154" i="5"/>
  <c r="AP158" i="5"/>
  <c r="E162" i="5"/>
  <c r="AP115" i="5"/>
  <c r="AP118" i="5"/>
  <c r="AP121" i="5"/>
  <c r="AP124" i="5"/>
  <c r="AP125" i="5"/>
  <c r="O130" i="5"/>
  <c r="E147" i="5"/>
  <c r="O149" i="5"/>
  <c r="B150" i="5"/>
  <c r="CK152" i="5"/>
  <c r="AP156" i="5"/>
  <c r="AP157" i="5"/>
  <c r="O162" i="5"/>
  <c r="B83" i="4"/>
  <c r="D83" i="4" s="1"/>
  <c r="B82" i="4"/>
  <c r="D82" i="4" s="1"/>
  <c r="F151" i="4"/>
  <c r="B74" i="4"/>
  <c r="D74" i="4" s="1"/>
  <c r="AH169" i="4"/>
  <c r="H169" i="4"/>
  <c r="B73" i="4"/>
  <c r="F73" i="4" s="1"/>
  <c r="B88" i="4"/>
  <c r="D88" i="4" s="1"/>
  <c r="B91" i="4"/>
  <c r="D91" i="4" s="1"/>
  <c r="V152" i="4"/>
  <c r="AH152" i="4"/>
  <c r="B77" i="4"/>
  <c r="N77" i="4" s="1"/>
  <c r="D151" i="4"/>
  <c r="AB176" i="4"/>
  <c r="X176" i="4"/>
  <c r="AJ208" i="4"/>
  <c r="V208" i="4"/>
  <c r="J208" i="4"/>
  <c r="F208" i="4"/>
  <c r="AD169" i="4"/>
  <c r="P202" i="4"/>
  <c r="AH203" i="4"/>
  <c r="B79" i="4"/>
  <c r="D79" i="4" s="1"/>
  <c r="F169" i="4"/>
  <c r="AF169" i="4"/>
  <c r="AH202" i="4"/>
  <c r="B86" i="4"/>
  <c r="D86" i="4" s="1"/>
  <c r="B89" i="4"/>
  <c r="N89" i="4" s="1"/>
  <c r="N169" i="4"/>
  <c r="D202" i="4"/>
  <c r="L203" i="4"/>
  <c r="P151" i="4"/>
  <c r="AB151" i="4"/>
  <c r="J152" i="4"/>
  <c r="P169" i="4"/>
  <c r="L202" i="4"/>
  <c r="B76" i="4"/>
  <c r="D76" i="4" s="1"/>
  <c r="P152" i="4"/>
  <c r="B166" i="4"/>
  <c r="N166" i="4" s="1"/>
  <c r="R169" i="4"/>
  <c r="N202" i="4"/>
  <c r="AD203" i="4"/>
  <c r="AL168" i="4"/>
  <c r="R168" i="4"/>
  <c r="J168" i="4"/>
  <c r="AF168" i="4"/>
  <c r="H168" i="4"/>
  <c r="AD168" i="4"/>
  <c r="T168" i="4"/>
  <c r="AJ215" i="4"/>
  <c r="AH215" i="4"/>
  <c r="AD215" i="4"/>
  <c r="L215" i="4"/>
  <c r="AB215" i="4"/>
  <c r="H215" i="4"/>
  <c r="V215" i="4"/>
  <c r="F215" i="4"/>
  <c r="R215" i="4"/>
  <c r="P215" i="4"/>
  <c r="N207" i="4"/>
  <c r="D207" i="4"/>
  <c r="AL207" i="4"/>
  <c r="Z207" i="4"/>
  <c r="X207" i="4"/>
  <c r="AL152" i="4"/>
  <c r="N199" i="4"/>
  <c r="AF199" i="4"/>
  <c r="N82" i="4"/>
  <c r="R151" i="4"/>
  <c r="AD151" i="4"/>
  <c r="L152" i="4"/>
  <c r="AD152" i="4"/>
  <c r="D172" i="4"/>
  <c r="P172" i="4"/>
  <c r="AF172" i="4"/>
  <c r="AJ176" i="4"/>
  <c r="B184" i="4"/>
  <c r="R184" i="4" s="1"/>
  <c r="D199" i="4"/>
  <c r="P199" i="4"/>
  <c r="AH199" i="4"/>
  <c r="F202" i="4"/>
  <c r="T202" i="4"/>
  <c r="AL202" i="4"/>
  <c r="B204" i="4"/>
  <c r="N204" i="4" s="1"/>
  <c r="B205" i="4"/>
  <c r="X205" i="4" s="1"/>
  <c r="L208" i="4"/>
  <c r="Z208" i="4"/>
  <c r="F209" i="4"/>
  <c r="V209" i="4"/>
  <c r="B211" i="4"/>
  <c r="N211" i="4" s="1"/>
  <c r="T152" i="4"/>
  <c r="AD172" i="4"/>
  <c r="B80" i="4"/>
  <c r="D80" i="4" s="1"/>
  <c r="B85" i="4"/>
  <c r="D85" i="4" s="1"/>
  <c r="N152" i="4"/>
  <c r="AF152" i="4"/>
  <c r="J169" i="4"/>
  <c r="T169" i="4"/>
  <c r="AL169" i="4"/>
  <c r="F172" i="4"/>
  <c r="R172" i="4"/>
  <c r="AL172" i="4"/>
  <c r="J176" i="4"/>
  <c r="B181" i="4"/>
  <c r="R181" i="4" s="1"/>
  <c r="F199" i="4"/>
  <c r="T199" i="4"/>
  <c r="AL199" i="4"/>
  <c r="J202" i="4"/>
  <c r="V202" i="4"/>
  <c r="AB208" i="4"/>
  <c r="H209" i="4"/>
  <c r="AB209" i="4"/>
  <c r="AB152" i="4"/>
  <c r="J151" i="4"/>
  <c r="V151" i="4"/>
  <c r="AH151" i="4"/>
  <c r="F152" i="4"/>
  <c r="X152" i="4"/>
  <c r="L169" i="4"/>
  <c r="V169" i="4"/>
  <c r="H172" i="4"/>
  <c r="T172" i="4"/>
  <c r="L176" i="4"/>
  <c r="B178" i="4"/>
  <c r="N178" i="4" s="1"/>
  <c r="J199" i="4"/>
  <c r="V199" i="4"/>
  <c r="Z202" i="4"/>
  <c r="N208" i="4"/>
  <c r="AF208" i="4"/>
  <c r="L209" i="4"/>
  <c r="AD209" i="4"/>
  <c r="N172" i="4"/>
  <c r="R209" i="4"/>
  <c r="L151" i="4"/>
  <c r="X151" i="4"/>
  <c r="AJ151" i="4"/>
  <c r="H152" i="4"/>
  <c r="Z152" i="4"/>
  <c r="R166" i="4"/>
  <c r="Z169" i="4"/>
  <c r="B171" i="4"/>
  <c r="F171" i="4" s="1"/>
  <c r="J172" i="4"/>
  <c r="Z172" i="4"/>
  <c r="B174" i="4"/>
  <c r="N174" i="4" s="1"/>
  <c r="L199" i="4"/>
  <c r="Z199" i="4"/>
  <c r="AB202" i="4"/>
  <c r="N203" i="4"/>
  <c r="B206" i="4"/>
  <c r="N206" i="4" s="1"/>
  <c r="D208" i="4"/>
  <c r="P208" i="4"/>
  <c r="AH208" i="4"/>
  <c r="N209" i="4"/>
  <c r="AH209" i="4"/>
  <c r="B212" i="4"/>
  <c r="AF212" i="4" s="1"/>
  <c r="B214" i="4"/>
  <c r="N214" i="4" s="1"/>
  <c r="R152" i="4"/>
  <c r="AJ152" i="4"/>
  <c r="N168" i="4"/>
  <c r="D169" i="4"/>
  <c r="AB169" i="4"/>
  <c r="AB172" i="4"/>
  <c r="V176" i="4"/>
  <c r="AB199" i="4"/>
  <c r="AF202" i="4"/>
  <c r="T208" i="4"/>
  <c r="AL208" i="4"/>
  <c r="P209" i="4"/>
  <c r="N215" i="4"/>
  <c r="AB183" i="4"/>
  <c r="P183" i="4"/>
  <c r="F183" i="4"/>
  <c r="AH183" i="4"/>
  <c r="V183" i="4"/>
  <c r="L183" i="4"/>
  <c r="AJ183" i="4"/>
  <c r="R183" i="4"/>
  <c r="X183" i="4"/>
  <c r="AF183" i="4"/>
  <c r="N183" i="4"/>
  <c r="AD183" i="4"/>
  <c r="Z183" i="4"/>
  <c r="J183" i="4"/>
  <c r="H183" i="4"/>
  <c r="AL183" i="4"/>
  <c r="T183" i="4"/>
  <c r="D183" i="4"/>
  <c r="AB180" i="4"/>
  <c r="P180" i="4"/>
  <c r="F180" i="4"/>
  <c r="AH180" i="4"/>
  <c r="V180" i="4"/>
  <c r="L180" i="4"/>
  <c r="AJ180" i="4"/>
  <c r="R180" i="4"/>
  <c r="J180" i="4"/>
  <c r="X180" i="4"/>
  <c r="AF180" i="4"/>
  <c r="N180" i="4"/>
  <c r="AD180" i="4"/>
  <c r="Z180" i="4"/>
  <c r="H180" i="4"/>
  <c r="AL180" i="4"/>
  <c r="T180" i="4"/>
  <c r="D180" i="4"/>
  <c r="AD173" i="4"/>
  <c r="R173" i="4"/>
  <c r="H173" i="4"/>
  <c r="X173" i="4"/>
  <c r="AH173" i="4"/>
  <c r="L173" i="4"/>
  <c r="AB173" i="4"/>
  <c r="P173" i="4"/>
  <c r="F173" i="4"/>
  <c r="AL173" i="4"/>
  <c r="Z173" i="4"/>
  <c r="D173" i="4"/>
  <c r="AF173" i="4"/>
  <c r="T173" i="4"/>
  <c r="J173" i="4"/>
  <c r="AJ173" i="4"/>
  <c r="V173" i="4"/>
  <c r="AF213" i="4"/>
  <c r="T213" i="4"/>
  <c r="J213" i="4"/>
  <c r="AD213" i="4"/>
  <c r="R213" i="4"/>
  <c r="H213" i="4"/>
  <c r="AB213" i="4"/>
  <c r="P213" i="4"/>
  <c r="F213" i="4"/>
  <c r="AH213" i="4"/>
  <c r="V213" i="4"/>
  <c r="L213" i="4"/>
  <c r="AJ213" i="4"/>
  <c r="Z213" i="4"/>
  <c r="X213" i="4"/>
  <c r="AL213" i="4"/>
  <c r="D213" i="4"/>
  <c r="AB201" i="4"/>
  <c r="P201" i="4"/>
  <c r="F201" i="4"/>
  <c r="AH201" i="4"/>
  <c r="V201" i="4"/>
  <c r="L201" i="4"/>
  <c r="AJ201" i="4"/>
  <c r="R201" i="4"/>
  <c r="X201" i="4"/>
  <c r="AF201" i="4"/>
  <c r="N201" i="4"/>
  <c r="AD201" i="4"/>
  <c r="Z201" i="4"/>
  <c r="J201" i="4"/>
  <c r="H201" i="4"/>
  <c r="AL201" i="4"/>
  <c r="T201" i="4"/>
  <c r="D201" i="4"/>
  <c r="AB198" i="4"/>
  <c r="P198" i="4"/>
  <c r="F198" i="4"/>
  <c r="AH198" i="4"/>
  <c r="V198" i="4"/>
  <c r="L198" i="4"/>
  <c r="AJ198" i="4"/>
  <c r="R198" i="4"/>
  <c r="X198" i="4"/>
  <c r="AF198" i="4"/>
  <c r="N198" i="4"/>
  <c r="H198" i="4"/>
  <c r="AD198" i="4"/>
  <c r="Z198" i="4"/>
  <c r="J198" i="4"/>
  <c r="AL198" i="4"/>
  <c r="T198" i="4"/>
  <c r="D198" i="4"/>
  <c r="AJ210" i="4"/>
  <c r="F79" i="2"/>
  <c r="F89" i="2"/>
  <c r="N86" i="4"/>
  <c r="B167" i="4"/>
  <c r="B177" i="4"/>
  <c r="N177" i="4" s="1"/>
  <c r="B77" i="2"/>
  <c r="F77" i="2" s="1"/>
  <c r="B81" i="2"/>
  <c r="F81" i="2" s="1"/>
  <c r="B83" i="2"/>
  <c r="F83" i="2" s="1"/>
  <c r="B85" i="2"/>
  <c r="F85" i="2" s="1"/>
  <c r="B87" i="2"/>
  <c r="F87" i="2" s="1"/>
  <c r="B91" i="2"/>
  <c r="F91" i="2" s="1"/>
  <c r="B93" i="2"/>
  <c r="F93" i="2" s="1"/>
  <c r="B78" i="4"/>
  <c r="N78" i="4" s="1"/>
  <c r="B84" i="4"/>
  <c r="N84" i="4" s="1"/>
  <c r="B90" i="4"/>
  <c r="N90" i="4" s="1"/>
  <c r="F168" i="4"/>
  <c r="P168" i="4"/>
  <c r="AB168" i="4"/>
  <c r="X169" i="4"/>
  <c r="AJ169" i="4"/>
  <c r="X172" i="4"/>
  <c r="AJ172" i="4"/>
  <c r="H176" i="4"/>
  <c r="T176" i="4"/>
  <c r="AH176" i="4"/>
  <c r="H203" i="4"/>
  <c r="AB203" i="4"/>
  <c r="AF210" i="4"/>
  <c r="T210" i="4"/>
  <c r="J210" i="4"/>
  <c r="AD210" i="4"/>
  <c r="R210" i="4"/>
  <c r="H210" i="4"/>
  <c r="AB210" i="4"/>
  <c r="P210" i="4"/>
  <c r="F210" i="4"/>
  <c r="AH210" i="4"/>
  <c r="V210" i="4"/>
  <c r="L210" i="4"/>
  <c r="B170" i="4"/>
  <c r="D210" i="4"/>
  <c r="AL210" i="4"/>
  <c r="N213" i="4"/>
  <c r="DE62" i="5"/>
  <c r="CS62" i="5"/>
  <c r="CE62" i="5"/>
  <c r="DI62" i="5"/>
  <c r="CU62" i="5"/>
  <c r="CC62" i="5"/>
  <c r="DG62" i="5"/>
  <c r="CQ62" i="5"/>
  <c r="CA62" i="5"/>
  <c r="DA62" i="5"/>
  <c r="CM62" i="5"/>
  <c r="CY62" i="5"/>
  <c r="CI62" i="5"/>
  <c r="DC62" i="5"/>
  <c r="B62" i="5"/>
  <c r="CW62" i="5"/>
  <c r="CO62" i="5"/>
  <c r="CG62" i="5"/>
  <c r="B76" i="2"/>
  <c r="F76" i="2" s="1"/>
  <c r="B78" i="2"/>
  <c r="F78" i="2" s="1"/>
  <c r="B80" i="2"/>
  <c r="F80" i="2" s="1"/>
  <c r="B82" i="2"/>
  <c r="F82" i="2" s="1"/>
  <c r="B84" i="2"/>
  <c r="F84" i="2" s="1"/>
  <c r="B86" i="2"/>
  <c r="F86" i="2" s="1"/>
  <c r="B88" i="2"/>
  <c r="F88" i="2" s="1"/>
  <c r="B90" i="2"/>
  <c r="F90" i="2" s="1"/>
  <c r="B92" i="2"/>
  <c r="F92" i="2" s="1"/>
  <c r="B94" i="2"/>
  <c r="F94" i="2" s="1"/>
  <c r="B75" i="4"/>
  <c r="N75" i="4" s="1"/>
  <c r="N79" i="4"/>
  <c r="B81" i="4"/>
  <c r="N81" i="4" s="1"/>
  <c r="B87" i="4"/>
  <c r="N87" i="4" s="1"/>
  <c r="L168" i="4"/>
  <c r="V168" i="4"/>
  <c r="AH168" i="4"/>
  <c r="L171" i="4"/>
  <c r="N173" i="4"/>
  <c r="N176" i="4"/>
  <c r="AF204" i="4"/>
  <c r="AH204" i="4"/>
  <c r="L204" i="4"/>
  <c r="AF207" i="4"/>
  <c r="T207" i="4"/>
  <c r="J207" i="4"/>
  <c r="AD207" i="4"/>
  <c r="R207" i="4"/>
  <c r="H207" i="4"/>
  <c r="AB207" i="4"/>
  <c r="P207" i="4"/>
  <c r="F207" i="4"/>
  <c r="AH207" i="4"/>
  <c r="V207" i="4"/>
  <c r="L207" i="4"/>
  <c r="AJ207" i="4"/>
  <c r="DC48" i="5"/>
  <c r="CQ48" i="5"/>
  <c r="CC48" i="5"/>
  <c r="DG48" i="5"/>
  <c r="CU48" i="5"/>
  <c r="CG48" i="5"/>
  <c r="DE48" i="5"/>
  <c r="CM48" i="5"/>
  <c r="DA48" i="5"/>
  <c r="CI48" i="5"/>
  <c r="CY48" i="5"/>
  <c r="CE48" i="5"/>
  <c r="CW48" i="5"/>
  <c r="CA48" i="5"/>
  <c r="CO48" i="5"/>
  <c r="DI48" i="5"/>
  <c r="B48" i="5"/>
  <c r="BR54" i="5"/>
  <c r="BF54" i="5"/>
  <c r="AT54" i="5"/>
  <c r="BP54" i="5"/>
  <c r="BD54" i="5"/>
  <c r="AR54" i="5"/>
  <c r="BV54" i="5"/>
  <c r="BJ54" i="5"/>
  <c r="AX54" i="5"/>
  <c r="BB54" i="5"/>
  <c r="BX54" i="5"/>
  <c r="AZ54" i="5"/>
  <c r="BT54" i="5"/>
  <c r="AV54" i="5"/>
  <c r="BN54" i="5"/>
  <c r="AP54" i="5"/>
  <c r="B54" i="5"/>
  <c r="BL54" i="5"/>
  <c r="BH54" i="5"/>
  <c r="H151" i="4"/>
  <c r="N151" i="4"/>
  <c r="T151" i="4"/>
  <c r="Z151" i="4"/>
  <c r="AF151" i="4"/>
  <c r="X168" i="4"/>
  <c r="AJ168" i="4"/>
  <c r="AJ171" i="4"/>
  <c r="AL176" i="4"/>
  <c r="Z176" i="4"/>
  <c r="D176" i="4"/>
  <c r="P176" i="4"/>
  <c r="AD176" i="4"/>
  <c r="B179" i="4"/>
  <c r="N179" i="4" s="1"/>
  <c r="B182" i="4"/>
  <c r="N182" i="4" s="1"/>
  <c r="B197" i="4"/>
  <c r="B200" i="4"/>
  <c r="AJ203" i="4"/>
  <c r="X203" i="4"/>
  <c r="AF203" i="4"/>
  <c r="T203" i="4"/>
  <c r="J203" i="4"/>
  <c r="AL203" i="4"/>
  <c r="Z203" i="4"/>
  <c r="D203" i="4"/>
  <c r="R203" i="4"/>
  <c r="N210" i="4"/>
  <c r="D168" i="4"/>
  <c r="Z168" i="4"/>
  <c r="Z171" i="4"/>
  <c r="L172" i="4"/>
  <c r="V172" i="4"/>
  <c r="B175" i="4"/>
  <c r="N175" i="4" s="1"/>
  <c r="F176" i="4"/>
  <c r="R176" i="4"/>
  <c r="AF176" i="4"/>
  <c r="F203" i="4"/>
  <c r="V203" i="4"/>
  <c r="X210" i="4"/>
  <c r="H199" i="4"/>
  <c r="R199" i="4"/>
  <c r="AD199" i="4"/>
  <c r="H202" i="4"/>
  <c r="R202" i="4"/>
  <c r="AD202" i="4"/>
  <c r="D206" i="4"/>
  <c r="H208" i="4"/>
  <c r="R208" i="4"/>
  <c r="AD208" i="4"/>
  <c r="D209" i="4"/>
  <c r="Z209" i="4"/>
  <c r="AL209" i="4"/>
  <c r="R211" i="4"/>
  <c r="AD211" i="4"/>
  <c r="D212" i="4"/>
  <c r="D215" i="4"/>
  <c r="Z215" i="4"/>
  <c r="AL215" i="4"/>
  <c r="X199" i="4"/>
  <c r="X202" i="4"/>
  <c r="J206" i="4"/>
  <c r="X208" i="4"/>
  <c r="J209" i="4"/>
  <c r="T209" i="4"/>
  <c r="AF209" i="4"/>
  <c r="J212" i="4"/>
  <c r="J215" i="4"/>
  <c r="T215" i="4"/>
  <c r="AF215" i="4"/>
  <c r="X209" i="4"/>
  <c r="X215" i="4"/>
  <c r="BR48" i="5"/>
  <c r="BF48" i="5"/>
  <c r="AT48" i="5"/>
  <c r="BV48" i="5"/>
  <c r="BJ48" i="5"/>
  <c r="AX48" i="5"/>
  <c r="BT48" i="5"/>
  <c r="BB48" i="5"/>
  <c r="BP48" i="5"/>
  <c r="AZ48" i="5"/>
  <c r="BN48" i="5"/>
  <c r="AV48" i="5"/>
  <c r="BL48" i="5"/>
  <c r="AR48" i="5"/>
  <c r="DI51" i="5"/>
  <c r="CW51" i="5"/>
  <c r="CI51" i="5"/>
  <c r="DG51" i="5"/>
  <c r="CU51" i="5"/>
  <c r="DA51" i="5"/>
  <c r="CO51" i="5"/>
  <c r="CA51" i="5"/>
  <c r="CM51" i="5"/>
  <c r="DE51" i="5"/>
  <c r="CG51" i="5"/>
  <c r="B51" i="5"/>
  <c r="DC51" i="5"/>
  <c r="CE51" i="5"/>
  <c r="CY51" i="5"/>
  <c r="CC51" i="5"/>
  <c r="DI47" i="5"/>
  <c r="CW47" i="5"/>
  <c r="CI47" i="5"/>
  <c r="DA47" i="5"/>
  <c r="CO47" i="5"/>
  <c r="CA47" i="5"/>
  <c r="DE47" i="5"/>
  <c r="CM47" i="5"/>
  <c r="DC47" i="5"/>
  <c r="CG47" i="5"/>
  <c r="B47" i="5"/>
  <c r="CY47" i="5"/>
  <c r="CE47" i="5"/>
  <c r="CU47" i="5"/>
  <c r="CC47" i="5"/>
  <c r="BT64" i="5"/>
  <c r="BH64" i="5"/>
  <c r="AV64" i="5"/>
  <c r="BX64" i="5"/>
  <c r="BJ64" i="5"/>
  <c r="AT64" i="5"/>
  <c r="BL64" i="5"/>
  <c r="AR64" i="5"/>
  <c r="BF64" i="5"/>
  <c r="AP64" i="5"/>
  <c r="BR64" i="5"/>
  <c r="BB64" i="5"/>
  <c r="BP64" i="5"/>
  <c r="AZ64" i="5"/>
  <c r="BV64" i="5"/>
  <c r="BN64" i="5"/>
  <c r="BD64" i="5"/>
  <c r="DI81" i="5"/>
  <c r="CW81" i="5"/>
  <c r="CI81" i="5"/>
  <c r="CY81" i="5"/>
  <c r="CG81" i="5"/>
  <c r="DE81" i="5"/>
  <c r="CO81" i="5"/>
  <c r="B81" i="5"/>
  <c r="DC81" i="5"/>
  <c r="CM81" i="5"/>
  <c r="CU81" i="5"/>
  <c r="CC81" i="5"/>
  <c r="CS81" i="5"/>
  <c r="CA81" i="5"/>
  <c r="DG81" i="5"/>
  <c r="DA81" i="5"/>
  <c r="CQ81" i="5"/>
  <c r="CE81" i="5"/>
  <c r="BR86" i="5"/>
  <c r="BF86" i="5"/>
  <c r="AT86" i="5"/>
  <c r="BV86" i="5"/>
  <c r="BH86" i="5"/>
  <c r="AR86" i="5"/>
  <c r="BN86" i="5"/>
  <c r="AZ86" i="5"/>
  <c r="BD86" i="5"/>
  <c r="BX86" i="5"/>
  <c r="BB86" i="5"/>
  <c r="BP86" i="5"/>
  <c r="AV86" i="5"/>
  <c r="BL86" i="5"/>
  <c r="AP86" i="5"/>
  <c r="AG46" i="5"/>
  <c r="CM46" i="5"/>
  <c r="M47" i="5"/>
  <c r="AC49" i="5"/>
  <c r="Q49" i="5"/>
  <c r="E49" i="5"/>
  <c r="AG49" i="5"/>
  <c r="U49" i="5"/>
  <c r="I49" i="5"/>
  <c r="W49" i="5"/>
  <c r="AM49" i="5"/>
  <c r="CM49" i="5"/>
  <c r="DE49" i="5"/>
  <c r="BB50" i="5"/>
  <c r="CM50" i="5"/>
  <c r="DE50" i="5"/>
  <c r="M51" i="5"/>
  <c r="BB52" i="5"/>
  <c r="DC52" i="5"/>
  <c r="CQ52" i="5"/>
  <c r="CC52" i="5"/>
  <c r="DA52" i="5"/>
  <c r="CO52" i="5"/>
  <c r="CA52" i="5"/>
  <c r="DG52" i="5"/>
  <c r="CU52" i="5"/>
  <c r="CG52" i="5"/>
  <c r="CY52" i="5"/>
  <c r="DI55" i="5"/>
  <c r="CW55" i="5"/>
  <c r="CI55" i="5"/>
  <c r="DG55" i="5"/>
  <c r="CU55" i="5"/>
  <c r="CG55" i="5"/>
  <c r="DA55" i="5"/>
  <c r="CO55" i="5"/>
  <c r="CA55" i="5"/>
  <c r="CY55" i="5"/>
  <c r="BB56" i="5"/>
  <c r="DC56" i="5"/>
  <c r="CQ56" i="5"/>
  <c r="CC56" i="5"/>
  <c r="DA56" i="5"/>
  <c r="CO56" i="5"/>
  <c r="CA56" i="5"/>
  <c r="DG56" i="5"/>
  <c r="CU56" i="5"/>
  <c r="CG56" i="5"/>
  <c r="CY56" i="5"/>
  <c r="DC58" i="5"/>
  <c r="CQ58" i="5"/>
  <c r="CC58" i="5"/>
  <c r="DA58" i="5"/>
  <c r="CO58" i="5"/>
  <c r="CA58" i="5"/>
  <c r="DI58" i="5"/>
  <c r="CW58" i="5"/>
  <c r="CI58" i="5"/>
  <c r="DG58" i="5"/>
  <c r="CU58" i="5"/>
  <c r="CG58" i="5"/>
  <c r="B59" i="5"/>
  <c r="DC60" i="5"/>
  <c r="CQ60" i="5"/>
  <c r="CC60" i="5"/>
  <c r="DA60" i="5"/>
  <c r="CO60" i="5"/>
  <c r="CA60" i="5"/>
  <c r="DI60" i="5"/>
  <c r="CW60" i="5"/>
  <c r="CI60" i="5"/>
  <c r="DG60" i="5"/>
  <c r="CU60" i="5"/>
  <c r="CG60" i="5"/>
  <c r="B61" i="5"/>
  <c r="BJ86" i="5"/>
  <c r="DE89" i="5"/>
  <c r="CS89" i="5"/>
  <c r="CE89" i="5"/>
  <c r="DI89" i="5"/>
  <c r="CW89" i="5"/>
  <c r="CI89" i="5"/>
  <c r="CY89" i="5"/>
  <c r="CC89" i="5"/>
  <c r="DG89" i="5"/>
  <c r="CO89" i="5"/>
  <c r="CG89" i="5"/>
  <c r="DC89" i="5"/>
  <c r="CA89" i="5"/>
  <c r="CU89" i="5"/>
  <c r="CQ89" i="5"/>
  <c r="AK91" i="5"/>
  <c r="Y91" i="5"/>
  <c r="M91" i="5"/>
  <c r="B91" i="5"/>
  <c r="AC91" i="5"/>
  <c r="Q91" i="5"/>
  <c r="E91" i="5"/>
  <c r="AG91" i="5"/>
  <c r="O91" i="5"/>
  <c r="W91" i="5"/>
  <c r="G91" i="5"/>
  <c r="AM91" i="5"/>
  <c r="K91" i="5"/>
  <c r="AI91" i="5"/>
  <c r="I91" i="5"/>
  <c r="AA91" i="5"/>
  <c r="U91" i="5"/>
  <c r="B46" i="5"/>
  <c r="S46" i="5"/>
  <c r="DC46" i="5"/>
  <c r="CQ46" i="5"/>
  <c r="CE46" i="5"/>
  <c r="DG46" i="5"/>
  <c r="CU46" i="5"/>
  <c r="CI46" i="5"/>
  <c r="CO46" i="5"/>
  <c r="DI46" i="5"/>
  <c r="CQ49" i="5"/>
  <c r="BR50" i="5"/>
  <c r="BF50" i="5"/>
  <c r="AT50" i="5"/>
  <c r="BV50" i="5"/>
  <c r="BJ50" i="5"/>
  <c r="AX50" i="5"/>
  <c r="BD50" i="5"/>
  <c r="BX50" i="5"/>
  <c r="CO50" i="5"/>
  <c r="BR80" i="5"/>
  <c r="BF80" i="5"/>
  <c r="AT80" i="5"/>
  <c r="BV80" i="5"/>
  <c r="BH80" i="5"/>
  <c r="AR80" i="5"/>
  <c r="BL80" i="5"/>
  <c r="AV80" i="5"/>
  <c r="BJ80" i="5"/>
  <c r="AP80" i="5"/>
  <c r="BT80" i="5"/>
  <c r="BB80" i="5"/>
  <c r="BP80" i="5"/>
  <c r="AZ80" i="5"/>
  <c r="DC84" i="5"/>
  <c r="CQ84" i="5"/>
  <c r="CC84" i="5"/>
  <c r="CY84" i="5"/>
  <c r="CI84" i="5"/>
  <c r="DG84" i="5"/>
  <c r="CO84" i="5"/>
  <c r="DE84" i="5"/>
  <c r="CM84" i="5"/>
  <c r="CW84" i="5"/>
  <c r="CE84" i="5"/>
  <c r="B84" i="5"/>
  <c r="CU84" i="5"/>
  <c r="CA84" i="5"/>
  <c r="B86" i="5"/>
  <c r="BT86" i="5"/>
  <c r="AK46" i="5"/>
  <c r="Y46" i="5"/>
  <c r="M46" i="5"/>
  <c r="AC46" i="5"/>
  <c r="Q46" i="5"/>
  <c r="U46" i="5"/>
  <c r="AM46" i="5"/>
  <c r="DI49" i="5"/>
  <c r="CW49" i="5"/>
  <c r="CI49" i="5"/>
  <c r="DA49" i="5"/>
  <c r="CO49" i="5"/>
  <c r="CA49" i="5"/>
  <c r="CS49" i="5"/>
  <c r="DC50" i="5"/>
  <c r="CQ50" i="5"/>
  <c r="CC50" i="5"/>
  <c r="DG50" i="5"/>
  <c r="CU50" i="5"/>
  <c r="CG50" i="5"/>
  <c r="CS50" i="5"/>
  <c r="BR52" i="5"/>
  <c r="BF52" i="5"/>
  <c r="AT52" i="5"/>
  <c r="BP52" i="5"/>
  <c r="BD52" i="5"/>
  <c r="AR52" i="5"/>
  <c r="BV52" i="5"/>
  <c r="BJ52" i="5"/>
  <c r="AX52" i="5"/>
  <c r="BL52" i="5"/>
  <c r="BR56" i="5"/>
  <c r="BF56" i="5"/>
  <c r="AT56" i="5"/>
  <c r="BP56" i="5"/>
  <c r="BD56" i="5"/>
  <c r="AR56" i="5"/>
  <c r="BV56" i="5"/>
  <c r="BJ56" i="5"/>
  <c r="AX56" i="5"/>
  <c r="BL56" i="5"/>
  <c r="AE79" i="5"/>
  <c r="S79" i="5"/>
  <c r="G79" i="5"/>
  <c r="AI79" i="5"/>
  <c r="U79" i="5"/>
  <c r="E79" i="5"/>
  <c r="AK79" i="5"/>
  <c r="Q79" i="5"/>
  <c r="B79" i="5"/>
  <c r="AG79" i="5"/>
  <c r="O79" i="5"/>
  <c r="AA79" i="5"/>
  <c r="K79" i="5"/>
  <c r="Y79" i="5"/>
  <c r="I79" i="5"/>
  <c r="CG84" i="5"/>
  <c r="G46" i="5"/>
  <c r="W46" i="5"/>
  <c r="CC46" i="5"/>
  <c r="CW46" i="5"/>
  <c r="AC47" i="5"/>
  <c r="Q47" i="5"/>
  <c r="E47" i="5"/>
  <c r="AG47" i="5"/>
  <c r="U47" i="5"/>
  <c r="I47" i="5"/>
  <c r="W47" i="5"/>
  <c r="AM47" i="5"/>
  <c r="CC49" i="5"/>
  <c r="CU49" i="5"/>
  <c r="AR50" i="5"/>
  <c r="BL50" i="5"/>
  <c r="CA50" i="5"/>
  <c r="CW50" i="5"/>
  <c r="AC51" i="5"/>
  <c r="Q51" i="5"/>
  <c r="E51" i="5"/>
  <c r="AG51" i="5"/>
  <c r="U51" i="5"/>
  <c r="I51" i="5"/>
  <c r="W51" i="5"/>
  <c r="AM51" i="5"/>
  <c r="B52" i="5"/>
  <c r="AP52" i="5"/>
  <c r="BN52" i="5"/>
  <c r="DI53" i="5"/>
  <c r="CW53" i="5"/>
  <c r="CI53" i="5"/>
  <c r="DG53" i="5"/>
  <c r="CU53" i="5"/>
  <c r="CG53" i="5"/>
  <c r="DA53" i="5"/>
  <c r="CO53" i="5"/>
  <c r="CA53" i="5"/>
  <c r="CY53" i="5"/>
  <c r="DC54" i="5"/>
  <c r="CQ54" i="5"/>
  <c r="CC54" i="5"/>
  <c r="DA54" i="5"/>
  <c r="CO54" i="5"/>
  <c r="CA54" i="5"/>
  <c r="DG54" i="5"/>
  <c r="CU54" i="5"/>
  <c r="CG54" i="5"/>
  <c r="CY54" i="5"/>
  <c r="B56" i="5"/>
  <c r="AP56" i="5"/>
  <c r="BN56" i="5"/>
  <c r="DI57" i="5"/>
  <c r="CW57" i="5"/>
  <c r="CI57" i="5"/>
  <c r="DG57" i="5"/>
  <c r="CU57" i="5"/>
  <c r="CG57" i="5"/>
  <c r="DC57" i="5"/>
  <c r="CQ57" i="5"/>
  <c r="CC57" i="5"/>
  <c r="DA57" i="5"/>
  <c r="CO57" i="5"/>
  <c r="CA57" i="5"/>
  <c r="DI59" i="5"/>
  <c r="CW59" i="5"/>
  <c r="CI59" i="5"/>
  <c r="DG59" i="5"/>
  <c r="CU59" i="5"/>
  <c r="CG59" i="5"/>
  <c r="DC59" i="5"/>
  <c r="CQ59" i="5"/>
  <c r="CC59" i="5"/>
  <c r="DA59" i="5"/>
  <c r="CO59" i="5"/>
  <c r="CA59" i="5"/>
  <c r="DI61" i="5"/>
  <c r="CW61" i="5"/>
  <c r="CI61" i="5"/>
  <c r="DG61" i="5"/>
  <c r="CU61" i="5"/>
  <c r="CG61" i="5"/>
  <c r="DC61" i="5"/>
  <c r="CQ61" i="5"/>
  <c r="CC61" i="5"/>
  <c r="DA61" i="5"/>
  <c r="CO61" i="5"/>
  <c r="CA61" i="5"/>
  <c r="M79" i="5"/>
  <c r="BD80" i="5"/>
  <c r="CS84" i="5"/>
  <c r="AE90" i="5"/>
  <c r="S90" i="5"/>
  <c r="G90" i="5"/>
  <c r="AI90" i="5"/>
  <c r="W90" i="5"/>
  <c r="K90" i="5"/>
  <c r="Y90" i="5"/>
  <c r="E90" i="5"/>
  <c r="AG90" i="5"/>
  <c r="O90" i="5"/>
  <c r="AA90" i="5"/>
  <c r="B90" i="5"/>
  <c r="U90" i="5"/>
  <c r="AM90" i="5"/>
  <c r="M90" i="5"/>
  <c r="AK90" i="5"/>
  <c r="I90" i="5"/>
  <c r="AZ46" i="5"/>
  <c r="BL46" i="5"/>
  <c r="AR47" i="5"/>
  <c r="BD47" i="5"/>
  <c r="BP47" i="5"/>
  <c r="O48" i="5"/>
  <c r="AA48" i="5"/>
  <c r="AR49" i="5"/>
  <c r="BD49" i="5"/>
  <c r="BP49" i="5"/>
  <c r="O50" i="5"/>
  <c r="AA50" i="5"/>
  <c r="AR51" i="5"/>
  <c r="BD51" i="5"/>
  <c r="BP51" i="5"/>
  <c r="O52" i="5"/>
  <c r="AA52" i="5"/>
  <c r="I53" i="5"/>
  <c r="U53" i="5"/>
  <c r="AG53" i="5"/>
  <c r="AR53" i="5"/>
  <c r="BD53" i="5"/>
  <c r="BP53" i="5"/>
  <c r="O54" i="5"/>
  <c r="AA54" i="5"/>
  <c r="I55" i="5"/>
  <c r="U55" i="5"/>
  <c r="AG55" i="5"/>
  <c r="AR55" i="5"/>
  <c r="BD55" i="5"/>
  <c r="BP55" i="5"/>
  <c r="O56" i="5"/>
  <c r="AA56" i="5"/>
  <c r="I57" i="5"/>
  <c r="U57" i="5"/>
  <c r="AG57" i="5"/>
  <c r="AR57" i="5"/>
  <c r="BD57" i="5"/>
  <c r="BP57" i="5"/>
  <c r="O58" i="5"/>
  <c r="AA58" i="5"/>
  <c r="AX58" i="5"/>
  <c r="BJ58" i="5"/>
  <c r="BV58" i="5"/>
  <c r="I59" i="5"/>
  <c r="U59" i="5"/>
  <c r="AG59" i="5"/>
  <c r="AR59" i="5"/>
  <c r="BD59" i="5"/>
  <c r="BP59" i="5"/>
  <c r="O60" i="5"/>
  <c r="AA60" i="5"/>
  <c r="AX60" i="5"/>
  <c r="BJ60" i="5"/>
  <c r="BV60" i="5"/>
  <c r="I61" i="5"/>
  <c r="U61" i="5"/>
  <c r="AG61" i="5"/>
  <c r="AR61" i="5"/>
  <c r="BD61" i="5"/>
  <c r="BP61" i="5"/>
  <c r="AK62" i="5"/>
  <c r="Y62" i="5"/>
  <c r="M62" i="5"/>
  <c r="Q62" i="5"/>
  <c r="AE62" i="5"/>
  <c r="AR62" i="5"/>
  <c r="BF62" i="5"/>
  <c r="AE63" i="5"/>
  <c r="S63" i="5"/>
  <c r="G63" i="5"/>
  <c r="Q63" i="5"/>
  <c r="AG63" i="5"/>
  <c r="AT63" i="5"/>
  <c r="BH63" i="5"/>
  <c r="AK64" i="5"/>
  <c r="Y64" i="5"/>
  <c r="M64" i="5"/>
  <c r="B64" i="5"/>
  <c r="AG64" i="5"/>
  <c r="S64" i="5"/>
  <c r="Q64" i="5"/>
  <c r="AI64" i="5"/>
  <c r="CG64" i="5"/>
  <c r="CY64" i="5"/>
  <c r="BN79" i="5"/>
  <c r="BB79" i="5"/>
  <c r="AP79" i="5"/>
  <c r="BX79" i="5"/>
  <c r="BJ79" i="5"/>
  <c r="AV79" i="5"/>
  <c r="BF79" i="5"/>
  <c r="BV79" i="5"/>
  <c r="CG80" i="5"/>
  <c r="DA80" i="5"/>
  <c r="B82" i="5"/>
  <c r="AX82" i="5"/>
  <c r="BN82" i="5"/>
  <c r="CE82" i="5"/>
  <c r="DI83" i="5"/>
  <c r="CW83" i="5"/>
  <c r="CI83" i="5"/>
  <c r="CY83" i="5"/>
  <c r="CG83" i="5"/>
  <c r="CQ83" i="5"/>
  <c r="DG83" i="5"/>
  <c r="AV84" i="5"/>
  <c r="B85" i="5"/>
  <c r="CO85" i="5"/>
  <c r="CG86" i="5"/>
  <c r="CM87" i="5"/>
  <c r="DG87" i="5"/>
  <c r="AI93" i="5"/>
  <c r="DE93" i="5"/>
  <c r="CS93" i="5"/>
  <c r="CE93" i="5"/>
  <c r="DA93" i="5"/>
  <c r="CO93" i="5"/>
  <c r="CY93" i="5"/>
  <c r="DI93" i="5"/>
  <c r="CW93" i="5"/>
  <c r="CI93" i="5"/>
  <c r="CM93" i="5"/>
  <c r="CG93" i="5"/>
  <c r="DG93" i="5"/>
  <c r="CC93" i="5"/>
  <c r="CQ93" i="5"/>
  <c r="AZ58" i="5"/>
  <c r="BL58" i="5"/>
  <c r="BX58" i="5"/>
  <c r="K59" i="5"/>
  <c r="W59" i="5"/>
  <c r="AI59" i="5"/>
  <c r="AZ60" i="5"/>
  <c r="BL60" i="5"/>
  <c r="BX60" i="5"/>
  <c r="K61" i="5"/>
  <c r="W61" i="5"/>
  <c r="AI61" i="5"/>
  <c r="CI64" i="5"/>
  <c r="CM80" i="5"/>
  <c r="AZ82" i="5"/>
  <c r="DI85" i="5"/>
  <c r="CW85" i="5"/>
  <c r="CI85" i="5"/>
  <c r="CY85" i="5"/>
  <c r="CG85" i="5"/>
  <c r="CQ85" i="5"/>
  <c r="DG85" i="5"/>
  <c r="AK89" i="5"/>
  <c r="Y89" i="5"/>
  <c r="M89" i="5"/>
  <c r="B89" i="5"/>
  <c r="AC89" i="5"/>
  <c r="Q89" i="5"/>
  <c r="E89" i="5"/>
  <c r="W89" i="5"/>
  <c r="G89" i="5"/>
  <c r="AG89" i="5"/>
  <c r="O89" i="5"/>
  <c r="AE89" i="5"/>
  <c r="O53" i="5"/>
  <c r="AA53" i="5"/>
  <c r="AM53" i="5"/>
  <c r="AA55" i="5"/>
  <c r="AM55" i="5"/>
  <c r="O57" i="5"/>
  <c r="AA57" i="5"/>
  <c r="AM57" i="5"/>
  <c r="O59" i="5"/>
  <c r="AA59" i="5"/>
  <c r="AM59" i="5"/>
  <c r="O61" i="5"/>
  <c r="AA61" i="5"/>
  <c r="AM61" i="5"/>
  <c r="DE64" i="5"/>
  <c r="CS64" i="5"/>
  <c r="CE64" i="5"/>
  <c r="DA64" i="5"/>
  <c r="CM64" i="5"/>
  <c r="CQ64" i="5"/>
  <c r="DI64" i="5"/>
  <c r="DC80" i="5"/>
  <c r="CQ80" i="5"/>
  <c r="CC80" i="5"/>
  <c r="CY80" i="5"/>
  <c r="CI80" i="5"/>
  <c r="CS80" i="5"/>
  <c r="DI80" i="5"/>
  <c r="BR82" i="5"/>
  <c r="BF82" i="5"/>
  <c r="AT82" i="5"/>
  <c r="BV82" i="5"/>
  <c r="BH82" i="5"/>
  <c r="AR82" i="5"/>
  <c r="BD82" i="5"/>
  <c r="BX82" i="5"/>
  <c r="DI87" i="5"/>
  <c r="CW87" i="5"/>
  <c r="CI87" i="5"/>
  <c r="CY87" i="5"/>
  <c r="CG87" i="5"/>
  <c r="DE87" i="5"/>
  <c r="CQ87" i="5"/>
  <c r="CA87" i="5"/>
  <c r="CU87" i="5"/>
  <c r="AK93" i="5"/>
  <c r="Y93" i="5"/>
  <c r="M93" i="5"/>
  <c r="B93" i="5"/>
  <c r="AC93" i="5"/>
  <c r="Q93" i="5"/>
  <c r="E93" i="5"/>
  <c r="AE93" i="5"/>
  <c r="K93" i="5"/>
  <c r="AA93" i="5"/>
  <c r="I93" i="5"/>
  <c r="W93" i="5"/>
  <c r="G93" i="5"/>
  <c r="AG93" i="5"/>
  <c r="O93" i="5"/>
  <c r="AZ47" i="5"/>
  <c r="BL47" i="5"/>
  <c r="AZ49" i="5"/>
  <c r="BL49" i="5"/>
  <c r="AZ51" i="5"/>
  <c r="BL51" i="5"/>
  <c r="E53" i="5"/>
  <c r="Q53" i="5"/>
  <c r="AZ53" i="5"/>
  <c r="BL53" i="5"/>
  <c r="E55" i="5"/>
  <c r="Q55" i="5"/>
  <c r="AZ55" i="5"/>
  <c r="BL55" i="5"/>
  <c r="E57" i="5"/>
  <c r="Q57" i="5"/>
  <c r="AZ57" i="5"/>
  <c r="BL57" i="5"/>
  <c r="AT58" i="5"/>
  <c r="BF58" i="5"/>
  <c r="E59" i="5"/>
  <c r="Q59" i="5"/>
  <c r="AZ59" i="5"/>
  <c r="BL59" i="5"/>
  <c r="AT60" i="5"/>
  <c r="BF60" i="5"/>
  <c r="E61" i="5"/>
  <c r="Q61" i="5"/>
  <c r="AZ61" i="5"/>
  <c r="BL61" i="5"/>
  <c r="BT62" i="5"/>
  <c r="BH62" i="5"/>
  <c r="AV62" i="5"/>
  <c r="BB62" i="5"/>
  <c r="BP62" i="5"/>
  <c r="BN63" i="5"/>
  <c r="BB63" i="5"/>
  <c r="AP63" i="5"/>
  <c r="BD63" i="5"/>
  <c r="BR63" i="5"/>
  <c r="CA64" i="5"/>
  <c r="CU64" i="5"/>
  <c r="CA80" i="5"/>
  <c r="CU80" i="5"/>
  <c r="AP82" i="5"/>
  <c r="BJ82" i="5"/>
  <c r="DC82" i="5"/>
  <c r="CQ82" i="5"/>
  <c r="CC82" i="5"/>
  <c r="CY82" i="5"/>
  <c r="CI82" i="5"/>
  <c r="CS82" i="5"/>
  <c r="DI82" i="5"/>
  <c r="BR84" i="5"/>
  <c r="BF84" i="5"/>
  <c r="AT84" i="5"/>
  <c r="BV84" i="5"/>
  <c r="BH84" i="5"/>
  <c r="AR84" i="5"/>
  <c r="BD84" i="5"/>
  <c r="BX84" i="5"/>
  <c r="CE85" i="5"/>
  <c r="DA85" i="5"/>
  <c r="DC86" i="5"/>
  <c r="CQ86" i="5"/>
  <c r="CC86" i="5"/>
  <c r="CY86" i="5"/>
  <c r="CI86" i="5"/>
  <c r="DG86" i="5"/>
  <c r="CS86" i="5"/>
  <c r="CA86" i="5"/>
  <c r="CW86" i="5"/>
  <c r="CC87" i="5"/>
  <c r="DA87" i="5"/>
  <c r="S89" i="5"/>
  <c r="AE92" i="5"/>
  <c r="S92" i="5"/>
  <c r="G92" i="5"/>
  <c r="AI92" i="5"/>
  <c r="W92" i="5"/>
  <c r="K92" i="5"/>
  <c r="AK92" i="5"/>
  <c r="Q92" i="5"/>
  <c r="B92" i="5"/>
  <c r="AG92" i="5"/>
  <c r="O92" i="5"/>
  <c r="Y92" i="5"/>
  <c r="E92" i="5"/>
  <c r="AM92" i="5"/>
  <c r="S93" i="5"/>
  <c r="BN88" i="5"/>
  <c r="BB88" i="5"/>
  <c r="AP88" i="5"/>
  <c r="BR88" i="5"/>
  <c r="BF88" i="5"/>
  <c r="AT88" i="5"/>
  <c r="BH88" i="5"/>
  <c r="BX88" i="5"/>
  <c r="CC91" i="5"/>
  <c r="CY91" i="5"/>
  <c r="BN92" i="5"/>
  <c r="BB92" i="5"/>
  <c r="AP92" i="5"/>
  <c r="BR92" i="5"/>
  <c r="BF92" i="5"/>
  <c r="AT92" i="5"/>
  <c r="BH92" i="5"/>
  <c r="BX92" i="5"/>
  <c r="CK125" i="5"/>
  <c r="CA125" i="5"/>
  <c r="B148" i="5"/>
  <c r="O148" i="5"/>
  <c r="E148" i="5"/>
  <c r="CK157" i="5"/>
  <c r="CA157" i="5"/>
  <c r="AI80" i="5"/>
  <c r="W80" i="5"/>
  <c r="K80" i="5"/>
  <c r="Q80" i="5"/>
  <c r="AE80" i="5"/>
  <c r="AC81" i="5"/>
  <c r="Q81" i="5"/>
  <c r="E81" i="5"/>
  <c r="S81" i="5"/>
  <c r="AG81" i="5"/>
  <c r="AI82" i="5"/>
  <c r="W82" i="5"/>
  <c r="K82" i="5"/>
  <c r="Q82" i="5"/>
  <c r="AE82" i="5"/>
  <c r="AC83" i="5"/>
  <c r="Q83" i="5"/>
  <c r="E83" i="5"/>
  <c r="S83" i="5"/>
  <c r="AG83" i="5"/>
  <c r="AI84" i="5"/>
  <c r="W84" i="5"/>
  <c r="K84" i="5"/>
  <c r="Q84" i="5"/>
  <c r="AE84" i="5"/>
  <c r="AC85" i="5"/>
  <c r="Q85" i="5"/>
  <c r="E85" i="5"/>
  <c r="S85" i="5"/>
  <c r="AG85" i="5"/>
  <c r="AI86" i="5"/>
  <c r="W86" i="5"/>
  <c r="K86" i="5"/>
  <c r="Q86" i="5"/>
  <c r="AE86" i="5"/>
  <c r="AC87" i="5"/>
  <c r="Q87" i="5"/>
  <c r="E87" i="5"/>
  <c r="S87" i="5"/>
  <c r="AG87" i="5"/>
  <c r="AE88" i="5"/>
  <c r="AI88" i="5"/>
  <c r="W88" i="5"/>
  <c r="K88" i="5"/>
  <c r="Q88" i="5"/>
  <c r="AG88" i="5"/>
  <c r="AX88" i="5"/>
  <c r="BP88" i="5"/>
  <c r="BN90" i="5"/>
  <c r="BB90" i="5"/>
  <c r="AP90" i="5"/>
  <c r="BR90" i="5"/>
  <c r="BF90" i="5"/>
  <c r="AT90" i="5"/>
  <c r="BH90" i="5"/>
  <c r="BX90" i="5"/>
  <c r="CO91" i="5"/>
  <c r="AX92" i="5"/>
  <c r="BP92" i="5"/>
  <c r="BV97" i="5"/>
  <c r="BJ97" i="5"/>
  <c r="AX97" i="5"/>
  <c r="BT97" i="5"/>
  <c r="BH97" i="5"/>
  <c r="AV97" i="5"/>
  <c r="B97" i="5"/>
  <c r="BR97" i="5"/>
  <c r="BF97" i="5"/>
  <c r="AT97" i="5"/>
  <c r="BP97" i="5"/>
  <c r="BD97" i="5"/>
  <c r="AR97" i="5"/>
  <c r="BN97" i="5"/>
  <c r="BB97" i="5"/>
  <c r="AP97" i="5"/>
  <c r="BX97" i="5"/>
  <c r="BL97" i="5"/>
  <c r="AZ97" i="5"/>
  <c r="DE91" i="5"/>
  <c r="CS91" i="5"/>
  <c r="CE91" i="5"/>
  <c r="DI91" i="5"/>
  <c r="CW91" i="5"/>
  <c r="CI91" i="5"/>
  <c r="CQ91" i="5"/>
  <c r="BV95" i="5"/>
  <c r="BJ95" i="5"/>
  <c r="AX95" i="5"/>
  <c r="BP95" i="5"/>
  <c r="BD95" i="5"/>
  <c r="AR95" i="5"/>
  <c r="BN95" i="5"/>
  <c r="BB95" i="5"/>
  <c r="AP95" i="5"/>
  <c r="BH95" i="5"/>
  <c r="BF95" i="5"/>
  <c r="B95" i="5"/>
  <c r="BX95" i="5"/>
  <c r="AZ95" i="5"/>
  <c r="BT95" i="5"/>
  <c r="AV95" i="5"/>
  <c r="BR95" i="5"/>
  <c r="AT95" i="5"/>
  <c r="CM63" i="5"/>
  <c r="CK79" i="5"/>
  <c r="CW79" i="5"/>
  <c r="AZ81" i="5"/>
  <c r="BL81" i="5"/>
  <c r="AZ83" i="5"/>
  <c r="BL83" i="5"/>
  <c r="AZ85" i="5"/>
  <c r="BL85" i="5"/>
  <c r="AZ87" i="5"/>
  <c r="BL87" i="5"/>
  <c r="CC88" i="5"/>
  <c r="CQ88" i="5"/>
  <c r="DC88" i="5"/>
  <c r="AZ89" i="5"/>
  <c r="BL89" i="5"/>
  <c r="CC90" i="5"/>
  <c r="CQ90" i="5"/>
  <c r="DC90" i="5"/>
  <c r="AZ91" i="5"/>
  <c r="BL91" i="5"/>
  <c r="CC92" i="5"/>
  <c r="CQ92" i="5"/>
  <c r="DC92" i="5"/>
  <c r="AZ93" i="5"/>
  <c r="BL93" i="5"/>
  <c r="K94" i="5"/>
  <c r="AE94" i="5"/>
  <c r="BB94" i="5"/>
  <c r="DA94" i="5"/>
  <c r="CO94" i="5"/>
  <c r="CA94" i="5"/>
  <c r="DG94" i="5"/>
  <c r="CU94" i="5"/>
  <c r="CG94" i="5"/>
  <c r="DE94" i="5"/>
  <c r="CS94" i="5"/>
  <c r="CE94" i="5"/>
  <c r="CY94" i="5"/>
  <c r="CK128" i="5"/>
  <c r="CA128" i="5"/>
  <c r="B151" i="5"/>
  <c r="O151" i="5"/>
  <c r="E151" i="5"/>
  <c r="CK160" i="5"/>
  <c r="CA160" i="5"/>
  <c r="B94" i="5"/>
  <c r="M94" i="5"/>
  <c r="B113" i="5"/>
  <c r="O113" i="5"/>
  <c r="E113" i="5"/>
  <c r="CK145" i="5"/>
  <c r="CA145" i="5"/>
  <c r="B154" i="5"/>
  <c r="O154" i="5"/>
  <c r="E154" i="5"/>
  <c r="CK163" i="5"/>
  <c r="CA163" i="5"/>
  <c r="AG94" i="5"/>
  <c r="U94" i="5"/>
  <c r="AM94" i="5"/>
  <c r="AA94" i="5"/>
  <c r="O94" i="5"/>
  <c r="AK94" i="5"/>
  <c r="Y94" i="5"/>
  <c r="Q94" i="5"/>
  <c r="BP94" i="5"/>
  <c r="BD94" i="5"/>
  <c r="AR94" i="5"/>
  <c r="BV94" i="5"/>
  <c r="BJ94" i="5"/>
  <c r="AX94" i="5"/>
  <c r="BT94" i="5"/>
  <c r="BH94" i="5"/>
  <c r="AV94" i="5"/>
  <c r="BL94" i="5"/>
  <c r="B116" i="5"/>
  <c r="O116" i="5"/>
  <c r="E116" i="5"/>
  <c r="B119" i="5"/>
  <c r="O119" i="5"/>
  <c r="E119" i="5"/>
  <c r="B122" i="5"/>
  <c r="O122" i="5"/>
  <c r="E122" i="5"/>
  <c r="B125" i="5"/>
  <c r="O125" i="5"/>
  <c r="E125" i="5"/>
  <c r="CK148" i="5"/>
  <c r="CA148" i="5"/>
  <c r="CK151" i="5"/>
  <c r="CA151" i="5"/>
  <c r="B157" i="5"/>
  <c r="O157" i="5"/>
  <c r="E157" i="5"/>
  <c r="B128" i="5"/>
  <c r="O128" i="5"/>
  <c r="E128" i="5"/>
  <c r="B160" i="5"/>
  <c r="O160" i="5"/>
  <c r="E160" i="5"/>
  <c r="CM88" i="5"/>
  <c r="CM90" i="5"/>
  <c r="CM92" i="5"/>
  <c r="G94" i="5"/>
  <c r="W94" i="5"/>
  <c r="AT94" i="5"/>
  <c r="BR94" i="5"/>
  <c r="CK113" i="5"/>
  <c r="CA113" i="5"/>
  <c r="CK116" i="5"/>
  <c r="CA116" i="5"/>
  <c r="CK119" i="5"/>
  <c r="CA119" i="5"/>
  <c r="CK122" i="5"/>
  <c r="CA122" i="5"/>
  <c r="B145" i="5"/>
  <c r="O145" i="5"/>
  <c r="E145" i="5"/>
  <c r="CK154" i="5"/>
  <c r="CA154" i="5"/>
  <c r="B163" i="5"/>
  <c r="O163" i="5"/>
  <c r="E163" i="5"/>
  <c r="G95" i="5"/>
  <c r="S95" i="5"/>
  <c r="AE95" i="5"/>
  <c r="CM95" i="5"/>
  <c r="CY95" i="5"/>
  <c r="B96" i="5"/>
  <c r="M96" i="5"/>
  <c r="Y96" i="5"/>
  <c r="AK96" i="5"/>
  <c r="AV96" i="5"/>
  <c r="BH96" i="5"/>
  <c r="BT96" i="5"/>
  <c r="CE96" i="5"/>
  <c r="CS96" i="5"/>
  <c r="DE96" i="5"/>
  <c r="G97" i="5"/>
  <c r="S97" i="5"/>
  <c r="AE97" i="5"/>
  <c r="CM97" i="5"/>
  <c r="CY97" i="5"/>
  <c r="O96" i="5"/>
  <c r="AA96" i="5"/>
  <c r="AM96" i="5"/>
  <c r="AX96" i="5"/>
  <c r="BJ96" i="5"/>
  <c r="BV96" i="5"/>
  <c r="CG96" i="5"/>
  <c r="CU96" i="5"/>
  <c r="DG96" i="5"/>
  <c r="AZ96" i="5"/>
  <c r="BL96" i="5"/>
  <c r="BX96" i="5"/>
  <c r="CI96" i="5"/>
  <c r="CW96" i="5"/>
  <c r="DI96" i="5"/>
  <c r="B114" i="5"/>
  <c r="B117" i="5"/>
  <c r="B120" i="5"/>
  <c r="B123" i="5"/>
  <c r="B126" i="5"/>
  <c r="B129" i="5"/>
  <c r="B146" i="5"/>
  <c r="B149" i="5"/>
  <c r="B155" i="5"/>
  <c r="B158" i="5"/>
  <c r="B161" i="5"/>
  <c r="AP96" i="5"/>
  <c r="BB96" i="5"/>
  <c r="BN96" i="5"/>
  <c r="CM96" i="5"/>
  <c r="CY96" i="5"/>
  <c r="AP116" i="5"/>
  <c r="AP119" i="5"/>
  <c r="AP122" i="5"/>
  <c r="AP151" i="5"/>
  <c r="O95" i="5"/>
  <c r="AA95" i="5"/>
  <c r="CG95" i="5"/>
  <c r="CU95" i="5"/>
  <c r="I96" i="5"/>
  <c r="U96" i="5"/>
  <c r="AR96" i="5"/>
  <c r="BD96" i="5"/>
  <c r="CA96" i="5"/>
  <c r="CO96" i="5"/>
  <c r="O97" i="5"/>
  <c r="AA97" i="5"/>
  <c r="CG97" i="5"/>
  <c r="CU97" i="5"/>
  <c r="X212" i="4" l="1"/>
  <c r="H204" i="4"/>
  <c r="F204" i="4"/>
  <c r="AB204" i="4"/>
  <c r="AD204" i="4"/>
  <c r="X204" i="4"/>
  <c r="J204" i="4"/>
  <c r="N83" i="4"/>
  <c r="AD181" i="4"/>
  <c r="N80" i="4"/>
  <c r="T212" i="4"/>
  <c r="AF206" i="4"/>
  <c r="AL212" i="4"/>
  <c r="H181" i="4"/>
  <c r="D73" i="4"/>
  <c r="AH166" i="4"/>
  <c r="X184" i="4"/>
  <c r="X181" i="4"/>
  <c r="AF166" i="4"/>
  <c r="P166" i="4"/>
  <c r="H184" i="4"/>
  <c r="AD166" i="4"/>
  <c r="D77" i="4"/>
  <c r="X206" i="4"/>
  <c r="X211" i="4"/>
  <c r="T206" i="4"/>
  <c r="AL206" i="4"/>
  <c r="Z174" i="4"/>
  <c r="V204" i="4"/>
  <c r="T204" i="4"/>
  <c r="N73" i="4"/>
  <c r="N74" i="4"/>
  <c r="N88" i="4"/>
  <c r="X178" i="4"/>
  <c r="H211" i="4"/>
  <c r="AJ204" i="4"/>
  <c r="D171" i="4"/>
  <c r="P204" i="4"/>
  <c r="N91" i="4"/>
  <c r="AB171" i="4"/>
  <c r="X166" i="4"/>
  <c r="T166" i="4"/>
  <c r="H166" i="4"/>
  <c r="F166" i="4"/>
  <c r="J166" i="4"/>
  <c r="AB166" i="4"/>
  <c r="F174" i="4"/>
  <c r="D166" i="4"/>
  <c r="AD205" i="4"/>
  <c r="AJ174" i="4"/>
  <c r="Z166" i="4"/>
  <c r="R205" i="4"/>
  <c r="V174" i="4"/>
  <c r="AD214" i="4"/>
  <c r="H205" i="4"/>
  <c r="H178" i="4"/>
  <c r="AL174" i="4"/>
  <c r="D84" i="4"/>
  <c r="D89" i="4"/>
  <c r="AJ166" i="4"/>
  <c r="V166" i="4"/>
  <c r="AL166" i="4"/>
  <c r="L166" i="4"/>
  <c r="R214" i="4"/>
  <c r="AD184" i="4"/>
  <c r="X174" i="4"/>
  <c r="N85" i="4"/>
  <c r="N76" i="4"/>
  <c r="N205" i="4"/>
  <c r="H214" i="4"/>
  <c r="AD178" i="4"/>
  <c r="D174" i="4"/>
  <c r="X171" i="4"/>
  <c r="AH171" i="4"/>
  <c r="AB174" i="4"/>
  <c r="P171" i="4"/>
  <c r="AJ212" i="4"/>
  <c r="V212" i="4"/>
  <c r="F212" i="4"/>
  <c r="H212" i="4"/>
  <c r="R212" i="4"/>
  <c r="P212" i="4"/>
  <c r="AB212" i="4"/>
  <c r="AH212" i="4"/>
  <c r="AD212" i="4"/>
  <c r="L212" i="4"/>
  <c r="AJ206" i="4"/>
  <c r="V206" i="4"/>
  <c r="F206" i="4"/>
  <c r="R206" i="4"/>
  <c r="P206" i="4"/>
  <c r="AB206" i="4"/>
  <c r="AH206" i="4"/>
  <c r="H206" i="4"/>
  <c r="AD206" i="4"/>
  <c r="L206" i="4"/>
  <c r="X214" i="4"/>
  <c r="Z212" i="4"/>
  <c r="Z206" i="4"/>
  <c r="R178" i="4"/>
  <c r="V171" i="4"/>
  <c r="P174" i="4"/>
  <c r="D87" i="4"/>
  <c r="AJ211" i="4"/>
  <c r="Z211" i="4"/>
  <c r="L211" i="4"/>
  <c r="V211" i="4"/>
  <c r="J211" i="4"/>
  <c r="AL211" i="4"/>
  <c r="T211" i="4"/>
  <c r="F211" i="4"/>
  <c r="AH211" i="4"/>
  <c r="P211" i="4"/>
  <c r="D211" i="4"/>
  <c r="AF211" i="4"/>
  <c r="AB211" i="4"/>
  <c r="AL204" i="4"/>
  <c r="R204" i="4"/>
  <c r="D204" i="4"/>
  <c r="Z204" i="4"/>
  <c r="AL171" i="4"/>
  <c r="AF171" i="4"/>
  <c r="H171" i="4"/>
  <c r="AD171" i="4"/>
  <c r="T171" i="4"/>
  <c r="R171" i="4"/>
  <c r="J171" i="4"/>
  <c r="AJ181" i="4"/>
  <c r="V181" i="4"/>
  <c r="J181" i="4"/>
  <c r="L181" i="4"/>
  <c r="AL181" i="4"/>
  <c r="T181" i="4"/>
  <c r="F181" i="4"/>
  <c r="Z181" i="4"/>
  <c r="AH181" i="4"/>
  <c r="P181" i="4"/>
  <c r="D181" i="4"/>
  <c r="AF181" i="4"/>
  <c r="AB181" i="4"/>
  <c r="AJ184" i="4"/>
  <c r="Z184" i="4"/>
  <c r="L184" i="4"/>
  <c r="AB184" i="4"/>
  <c r="V184" i="4"/>
  <c r="J184" i="4"/>
  <c r="AL184" i="4"/>
  <c r="T184" i="4"/>
  <c r="F184" i="4"/>
  <c r="AH184" i="4"/>
  <c r="P184" i="4"/>
  <c r="D184" i="4"/>
  <c r="AF184" i="4"/>
  <c r="N171" i="4"/>
  <c r="N181" i="4"/>
  <c r="L174" i="4"/>
  <c r="N212" i="4"/>
  <c r="AJ214" i="4"/>
  <c r="AH214" i="4"/>
  <c r="P214" i="4"/>
  <c r="D214" i="4"/>
  <c r="T214" i="4"/>
  <c r="AF214" i="4"/>
  <c r="F214" i="4"/>
  <c r="AB214" i="4"/>
  <c r="Z214" i="4"/>
  <c r="L214" i="4"/>
  <c r="AL214" i="4"/>
  <c r="V214" i="4"/>
  <c r="J214" i="4"/>
  <c r="AH174" i="4"/>
  <c r="AF174" i="4"/>
  <c r="H174" i="4"/>
  <c r="J174" i="4"/>
  <c r="AD174" i="4"/>
  <c r="T174" i="4"/>
  <c r="R174" i="4"/>
  <c r="AJ178" i="4"/>
  <c r="AL178" i="4"/>
  <c r="T178" i="4"/>
  <c r="F178" i="4"/>
  <c r="J178" i="4"/>
  <c r="AH178" i="4"/>
  <c r="P178" i="4"/>
  <c r="D178" i="4"/>
  <c r="AF178" i="4"/>
  <c r="AB178" i="4"/>
  <c r="V178" i="4"/>
  <c r="Z178" i="4"/>
  <c r="L178" i="4"/>
  <c r="AJ205" i="4"/>
  <c r="Z205" i="4"/>
  <c r="L205" i="4"/>
  <c r="V205" i="4"/>
  <c r="J205" i="4"/>
  <c r="AB205" i="4"/>
  <c r="AL205" i="4"/>
  <c r="T205" i="4"/>
  <c r="F205" i="4"/>
  <c r="AH205" i="4"/>
  <c r="P205" i="4"/>
  <c r="D205" i="4"/>
  <c r="AF205" i="4"/>
  <c r="N184" i="4"/>
  <c r="D78" i="4"/>
  <c r="AF197" i="4"/>
  <c r="T197" i="4"/>
  <c r="J197" i="4"/>
  <c r="AL197" i="4"/>
  <c r="Z197" i="4"/>
  <c r="D197" i="4"/>
  <c r="V197" i="4"/>
  <c r="F197" i="4"/>
  <c r="AD197" i="4"/>
  <c r="L197" i="4"/>
  <c r="AJ197" i="4"/>
  <c r="R197" i="4"/>
  <c r="AH197" i="4"/>
  <c r="P197" i="4"/>
  <c r="X197" i="4"/>
  <c r="H197" i="4"/>
  <c r="AB197" i="4"/>
  <c r="AD170" i="4"/>
  <c r="R170" i="4"/>
  <c r="H170" i="4"/>
  <c r="AH170" i="4"/>
  <c r="AB170" i="4"/>
  <c r="P170" i="4"/>
  <c r="F170" i="4"/>
  <c r="X170" i="4"/>
  <c r="V170" i="4"/>
  <c r="AL170" i="4"/>
  <c r="Z170" i="4"/>
  <c r="D170" i="4"/>
  <c r="AF170" i="4"/>
  <c r="T170" i="4"/>
  <c r="J170" i="4"/>
  <c r="AJ170" i="4"/>
  <c r="L170" i="4"/>
  <c r="AF182" i="4"/>
  <c r="T182" i="4"/>
  <c r="J182" i="4"/>
  <c r="AL182" i="4"/>
  <c r="Z182" i="4"/>
  <c r="D182" i="4"/>
  <c r="V182" i="4"/>
  <c r="F182" i="4"/>
  <c r="L182" i="4"/>
  <c r="AJ182" i="4"/>
  <c r="R182" i="4"/>
  <c r="AB182" i="4"/>
  <c r="AH182" i="4"/>
  <c r="P182" i="4"/>
  <c r="X182" i="4"/>
  <c r="H182" i="4"/>
  <c r="AD182" i="4"/>
  <c r="N197" i="4"/>
  <c r="AH177" i="4"/>
  <c r="V177" i="4"/>
  <c r="L177" i="4"/>
  <c r="AJ177" i="4"/>
  <c r="T177" i="4"/>
  <c r="H177" i="4"/>
  <c r="AB177" i="4"/>
  <c r="Z177" i="4"/>
  <c r="AF177" i="4"/>
  <c r="R177" i="4"/>
  <c r="F177" i="4"/>
  <c r="AD177" i="4"/>
  <c r="P177" i="4"/>
  <c r="D177" i="4"/>
  <c r="AL177" i="4"/>
  <c r="X177" i="4"/>
  <c r="J177" i="4"/>
  <c r="D75" i="4"/>
  <c r="AF179" i="4"/>
  <c r="T179" i="4"/>
  <c r="J179" i="4"/>
  <c r="AL179" i="4"/>
  <c r="Z179" i="4"/>
  <c r="D179" i="4"/>
  <c r="V179" i="4"/>
  <c r="F179" i="4"/>
  <c r="L179" i="4"/>
  <c r="AJ179" i="4"/>
  <c r="R179" i="4"/>
  <c r="AB179" i="4"/>
  <c r="AH179" i="4"/>
  <c r="P179" i="4"/>
  <c r="AD179" i="4"/>
  <c r="X179" i="4"/>
  <c r="H179" i="4"/>
  <c r="AD167" i="4"/>
  <c r="R167" i="4"/>
  <c r="H167" i="4"/>
  <c r="L167" i="4"/>
  <c r="AB167" i="4"/>
  <c r="P167" i="4"/>
  <c r="F167" i="4"/>
  <c r="X167" i="4"/>
  <c r="AL167" i="4"/>
  <c r="Z167" i="4"/>
  <c r="D167" i="4"/>
  <c r="V167" i="4"/>
  <c r="AF167" i="4"/>
  <c r="T167" i="4"/>
  <c r="J167" i="4"/>
  <c r="AJ167" i="4"/>
  <c r="AH167" i="4"/>
  <c r="N170" i="4"/>
  <c r="N167" i="4"/>
  <c r="AF200" i="4"/>
  <c r="T200" i="4"/>
  <c r="J200" i="4"/>
  <c r="AL200" i="4"/>
  <c r="Z200" i="4"/>
  <c r="D200" i="4"/>
  <c r="V200" i="4"/>
  <c r="F200" i="4"/>
  <c r="L200" i="4"/>
  <c r="AJ200" i="4"/>
  <c r="R200" i="4"/>
  <c r="AH200" i="4"/>
  <c r="P200" i="4"/>
  <c r="AD200" i="4"/>
  <c r="X200" i="4"/>
  <c r="H200" i="4"/>
  <c r="AB200" i="4"/>
  <c r="AD175" i="4"/>
  <c r="R175" i="4"/>
  <c r="H175" i="4"/>
  <c r="AB175" i="4"/>
  <c r="J175" i="4"/>
  <c r="T175" i="4"/>
  <c r="Z175" i="4"/>
  <c r="V175" i="4"/>
  <c r="AH175" i="4"/>
  <c r="AL175" i="4"/>
  <c r="X175" i="4"/>
  <c r="L175" i="4"/>
  <c r="AJ175" i="4"/>
  <c r="AF175" i="4"/>
  <c r="P175" i="4"/>
  <c r="D175" i="4"/>
  <c r="F175" i="4"/>
  <c r="N200" i="4"/>
  <c r="D90" i="4"/>
  <c r="D81" i="4"/>
</calcChain>
</file>

<file path=xl/sharedStrings.xml><?xml version="1.0" encoding="utf-8"?>
<sst xmlns="http://schemas.openxmlformats.org/spreadsheetml/2006/main" count="2992" uniqueCount="146">
  <si>
    <t>Klicken Sie auf den untenstehenden Link oder auf den Reiter am unteren Bildschirmrand, um eine gewünschte Tabelle aufzurufen.</t>
  </si>
  <si>
    <t>Indikator</t>
  </si>
  <si>
    <t>Quelle</t>
  </si>
  <si>
    <t>Verfügbarkeit</t>
  </si>
  <si>
    <t xml:space="preserve">9.0 </t>
  </si>
  <si>
    <t>Allgemeine Angaben</t>
  </si>
  <si>
    <t>9.0.1</t>
  </si>
  <si>
    <t>Kindertageseinrichtungen nach Trägerschaft</t>
  </si>
  <si>
    <t>KJH-Statistik</t>
  </si>
  <si>
    <t>x</t>
  </si>
  <si>
    <t>9.0.2</t>
  </si>
  <si>
    <t>Elterninitiativen</t>
  </si>
  <si>
    <t xml:space="preserve">KJH-Statistik </t>
  </si>
  <si>
    <t>9.0.3</t>
  </si>
  <si>
    <t>Anzahl der Kindertageseinrichtungen nach Trägerart (differenziert)</t>
  </si>
  <si>
    <t>9.0.4</t>
  </si>
  <si>
    <t>Kindertageseinrichtungen nach Trägerart (differenziert) und Einrichtungsgröße</t>
  </si>
  <si>
    <t>9.0.5</t>
  </si>
  <si>
    <t>Kindertageseinrichtungen nach Trägerart (differenziert) und Einrichungsgröße (Mittelwerte)</t>
  </si>
  <si>
    <t>Weiterführende Informationen:</t>
  </si>
  <si>
    <t>ERiK-Projekt-Webseite</t>
  </si>
  <si>
    <t>Projekt-Website TU-Dortmund</t>
  </si>
  <si>
    <t>ERiK-Berichte</t>
  </si>
  <si>
    <t>Zurück zum Inhalt</t>
  </si>
  <si>
    <r>
      <rPr>
        <b/>
        <sz val="11"/>
        <color theme="1"/>
        <rFont val="Calibri"/>
        <family val="2"/>
        <charset val="1"/>
      </rPr>
      <t>Tab. HF-09.0.1-1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 xml:space="preserve"> 2025 nach Art des Trägers und Ländern (Anzahl, in %)</t>
    </r>
  </si>
  <si>
    <t>Land</t>
  </si>
  <si>
    <t>Insgesamt</t>
  </si>
  <si>
    <t>Davon</t>
  </si>
  <si>
    <t>Freie Träger</t>
  </si>
  <si>
    <t>Privat-gemeinnützige Träger</t>
  </si>
  <si>
    <t>Privat-nichtgemeinnützige Träger</t>
  </si>
  <si>
    <t>Arbeiterwohlfahrt oder deren Mitgliedsorganisationen</t>
  </si>
  <si>
    <t>Deutscher Paritätischer Wohlfahrtsverband oder dessen Mitgliedsorganisationen</t>
  </si>
  <si>
    <t>Deutsches Rotes Kreuz oder dessen Mitgliedsorganisationen</t>
  </si>
  <si>
    <t>Diakonisches Werk oder sonstige der EKD angeschlossene Träger</t>
  </si>
  <si>
    <t>Deutscher Caritasverband oder sonstige katholische Träger</t>
  </si>
  <si>
    <t>Anzahl</t>
  </si>
  <si>
    <t>in %</t>
  </si>
  <si>
    <t xml:space="preserve">in % an allen Einrichtungen </t>
  </si>
  <si>
    <t>Baden-Württemberg</t>
  </si>
  <si>
    <t>Bayern</t>
  </si>
  <si>
    <t>Berlin, Stadt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</si>
  <si>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</si>
  <si>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</si>
  <si>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</si>
  <si>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</si>
  <si>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</si>
  <si>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</si>
  <si>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</si>
  <si>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</si>
  <si>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</si>
  <si>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</si>
  <si>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</si>
  <si>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</si>
  <si>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</si>
  <si>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Westdeutschland</t>
  </si>
  <si>
    <t>Ostdeutschland</t>
  </si>
  <si>
    <t>Deutschland</t>
  </si>
  <si>
    <r>
      <rPr>
        <vertAlign val="superscript"/>
        <sz val="8.5"/>
        <rFont val="Calibri"/>
        <family val="2"/>
        <charset val="1"/>
      </rPr>
      <t>1</t>
    </r>
    <r>
      <rPr>
        <sz val="8.5"/>
        <rFont val="Calibri"/>
        <family val="2"/>
        <charset val="1"/>
      </rPr>
      <t xml:space="preserve"> ohne Horteinrichtungen.</t>
    </r>
  </si>
  <si>
    <t>Quelle: Forschungsdatenzentrum der Statistischen Ämter des Bundes und der Länder, Statistik der Kinder- und Jugendhilfe, Kinder und tätige Personen in Tageseinrichtungen 2025, https://doi.org/10.21242/22541.2025.00.00.1.1.0; Berechnungen des Forschungsverbundes DJI/TU Dortmund.</t>
  </si>
  <si>
    <r>
      <rPr>
        <b/>
        <sz val="11"/>
        <color theme="1"/>
        <rFont val="Calibri"/>
        <family val="2"/>
        <charset val="1"/>
      </rPr>
      <t>Tab. HF-09.0.1-2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 xml:space="preserve"> 2024 nach Art des Trägers und Ländern (Anzahl, in %)</t>
    </r>
  </si>
  <si>
    <t>Quelle: Forschungsdatenzentrum der Statistischen Ämter des Bundes und der Länder, Statistik der Kinder- und Jugendhilfe, Kinder und tätige Personen in Tageseinrichtungen 2024, https://doi.org/10.21242/22541.2024.00.00.1.1.0; Berechnungen des Forschungsverbundes DJI/TU Dortmund.</t>
  </si>
  <si>
    <r>
      <rPr>
        <b/>
        <sz val="11"/>
        <color theme="1"/>
        <rFont val="Calibri"/>
        <family val="2"/>
        <charset val="1"/>
      </rPr>
      <t>Tab. HF-09.0.1-3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 xml:space="preserve"> 2023 nach Art des Trägers und Ländern (Anzahl, in %)</t>
    </r>
  </si>
  <si>
    <t>Quelle: Forschungsdatenzentrum der Statistischen Ämter des Bundes und der Länder, Statistik der Kinder- und Jugendhilfe, Kinder und tätige Personen in Tageseinrichtungen 2023, https://doi.org/10.21242/22541.2023.00.00.1.1.0; Berechnungen des Forschungsverbundes DJI/TU Dortmund.</t>
  </si>
  <si>
    <r>
      <rPr>
        <b/>
        <sz val="11"/>
        <color theme="1"/>
        <rFont val="Calibri"/>
        <family val="2"/>
        <charset val="1"/>
      </rPr>
      <t>Tab. HF-09.0.1-4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 xml:space="preserve"> 2022 nach Art des Trägers und Ländern (Anzahl, in %)</t>
    </r>
  </si>
  <si>
    <t>Quelle: Forschungsdatenzentrum der Statistischen Ämter des Bundes und der Länder, Statistik der Kinder- und Jugendhilfe, Kinder und tätige Personen in Tageseinrichtungen 2022, https://doi.org/10.21242/22541.2022.00.00.1.1.0; Berechnungen des Forschungsverbundes DJI/TU Dortmund.</t>
  </si>
  <si>
    <r>
      <rPr>
        <b/>
        <sz val="11"/>
        <color theme="1"/>
        <rFont val="Calibri"/>
        <family val="2"/>
        <charset val="1"/>
      </rPr>
      <t>Tab. HF-09.0.1-5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 xml:space="preserve"> 2021 nach Art des Trägers und Ländern (Anzahl, in %)</t>
    </r>
  </si>
  <si>
    <t>Quelle: Forschungsdatenzentrum der Statistischen Ämter des Bundes und der Länder, Statistik der Kinder- und Jugendhilfe, Kinder und tätige Personen in Tageseinrichtungen 2021, https://doi.org/10.21242/22541.2021.00.00.1.1.0; Berechnungen des Forschungsverbundes DJI/TU Dortmund.</t>
  </si>
  <si>
    <r>
      <rPr>
        <b/>
        <sz val="11"/>
        <color theme="1"/>
        <rFont val="Calibri"/>
        <family val="2"/>
        <charset val="1"/>
      </rPr>
      <t>Tab. HF-09.0.1-6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 xml:space="preserve"> 2020 nach Art des Trägers und Ländern (Anzahl, in %)</t>
    </r>
  </si>
  <si>
    <t>Quelle: Forschungsdatenzentrum der Statistischen Ämter des Bundes und der Länder, Statistik der Kinder- und Jugendhilfe, Kinder und tätige Personen in Tageseinrichtungen 2020, https://doi.org/10.21242/22541.2020.00.00.1.1.0; Berechnungen des Forschungsverbundes DJI/TU Dortmund.</t>
  </si>
  <si>
    <r>
      <rPr>
        <b/>
        <sz val="11"/>
        <color theme="1"/>
        <rFont val="Calibri"/>
        <family val="2"/>
        <charset val="1"/>
      </rPr>
      <t>Tab. HF-09.0.1-7 Kindertageseinrichtungen</t>
    </r>
    <r>
      <rPr>
        <b/>
        <vertAlign val="superscript"/>
        <sz val="11"/>
        <color theme="1"/>
        <rFont val="Calibri"/>
        <family val="2"/>
        <charset val="1"/>
      </rPr>
      <t xml:space="preserve">1 </t>
    </r>
    <r>
      <rPr>
        <b/>
        <sz val="11"/>
        <color theme="1"/>
        <rFont val="Calibri"/>
        <family val="2"/>
        <charset val="1"/>
      </rPr>
      <t>2019 nach Art des Trägers und Ländern (Anzahl, in %)</t>
    </r>
  </si>
  <si>
    <t>Quelle: Forschungsdatenzentrum der Statistischen Ämter des Bundes und der Länder, Statistik der Kinder- und Jugendhilfe, Kinder und tätige Personen in Tageseinrichtungen 2019, https://doi.org/10.21242/22541.2019.00.00.1.1.0; Berechnungen des Forschungsverbundes DJI/TU Dortmund.</t>
  </si>
  <si>
    <r>
      <rPr>
        <b/>
        <sz val="11"/>
        <color theme="1"/>
        <rFont val="Calibri"/>
        <family val="2"/>
        <charset val="1"/>
      </rPr>
      <t>Tab. HF-09.0.2-1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>, die von Elterninitiativen organisiert werden, 2025 nach Ländern (Anzahl, in %)</t>
    </r>
  </si>
  <si>
    <t>Kindertages-einrichtungen insgesamt</t>
  </si>
  <si>
    <t>Einrichtung von Elterninitiativen organisiert</t>
  </si>
  <si>
    <t>Berlin</t>
  </si>
  <si>
    <r>
      <rPr>
        <vertAlign val="superscript"/>
        <sz val="8.5"/>
        <color rgb="FF000000"/>
        <rFont val="Calibri"/>
        <family val="2"/>
        <charset val="1"/>
      </rPr>
      <t xml:space="preserve">1 </t>
    </r>
    <r>
      <rPr>
        <sz val="8.5"/>
        <color rgb="FF000000"/>
        <rFont val="Calibri"/>
        <family val="2"/>
        <charset val="1"/>
      </rPr>
      <t>Ohne Horteinrichtungen.</t>
    </r>
  </si>
  <si>
    <r>
      <rPr>
        <b/>
        <sz val="11"/>
        <color theme="1"/>
        <rFont val="Calibri"/>
        <family val="2"/>
        <charset val="1"/>
      </rPr>
      <t>Tab. HF-09.0.2-2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>, die von Elterninitiativen organisiert werden, 2024 nach Ländern (Anzahl, in %)</t>
    </r>
  </si>
  <si>
    <r>
      <rPr>
        <b/>
        <sz val="11"/>
        <color theme="1"/>
        <rFont val="Calibri"/>
        <family val="2"/>
        <charset val="1"/>
      </rPr>
      <t>Tab. HF-09.0.2-3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>, die von Elterninitiativen organisiert werden, 2023 nach Ländern (Anzahl, in %)</t>
    </r>
  </si>
  <si>
    <r>
      <rPr>
        <b/>
        <sz val="11"/>
        <color theme="1"/>
        <rFont val="Calibri"/>
        <family val="2"/>
        <charset val="1"/>
      </rPr>
      <t>Tab. HF-09.0.2-4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>, die von Elterninitiativen organisiert werden, 2022 nach Ländern (Anzahl, in %)</t>
    </r>
  </si>
  <si>
    <t>Anteil</t>
  </si>
  <si>
    <r>
      <rPr>
        <b/>
        <sz val="11"/>
        <color theme="1"/>
        <rFont val="Calibri"/>
        <family val="2"/>
        <charset val="1"/>
      </rPr>
      <t>Tab. HF-09.0.2-5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>, die von Elterninitiativen organisiert werden, 2021 nach Ländern (Anzahl, in %)</t>
    </r>
  </si>
  <si>
    <r>
      <rPr>
        <b/>
        <sz val="11"/>
        <color theme="1"/>
        <rFont val="Calibri"/>
        <family val="2"/>
        <charset val="1"/>
      </rPr>
      <t>Tab. HF-09.0.2-6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>, die von Elterninitiativen organisiert werden, 2020 nach Ländern (Anzahl, in %)</t>
    </r>
  </si>
  <si>
    <r>
      <rPr>
        <b/>
        <sz val="11"/>
        <rFont val="Calibri"/>
        <family val="2"/>
        <charset val="1"/>
      </rPr>
      <t>Tab. HF-09.0.2-7 Kindertageseinrichtungen</t>
    </r>
    <r>
      <rPr>
        <b/>
        <vertAlign val="superscript"/>
        <sz val="11"/>
        <rFont val="Calibri"/>
        <family val="2"/>
        <charset val="1"/>
      </rPr>
      <t>1</t>
    </r>
    <r>
      <rPr>
        <b/>
        <sz val="11"/>
        <rFont val="Calibri"/>
        <family val="2"/>
        <charset val="1"/>
      </rPr>
      <t>, die von Elterninititiven organisiert werden, 2019 nach Ländern (Anzahl, in %)</t>
    </r>
  </si>
  <si>
    <t>Sachsen- Anhalt</t>
  </si>
  <si>
    <r>
      <rPr>
        <b/>
        <sz val="11"/>
        <color theme="1"/>
        <rFont val="Calibri"/>
        <family val="2"/>
        <charset val="1"/>
      </rPr>
      <t>Tab. HF-09.0.3-1 Anzahl der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 xml:space="preserve"> 2025 nach Trägerart (differenziert) (Anzahl, in %)</t>
    </r>
  </si>
  <si>
    <t>örtliche Träger</t>
  </si>
  <si>
    <t>überörtliche Träger</t>
  </si>
  <si>
    <t>Gemeinden ohne
Jugendamt</t>
  </si>
  <si>
    <t>privat-gemeinnützig</t>
  </si>
  <si>
    <t>privat-nichtgemeinnützig</t>
  </si>
  <si>
    <t>Arbeiterwohlfahrt</t>
  </si>
  <si>
    <t>Deutscher Paritätischer
Wohlfahrtsverband</t>
  </si>
  <si>
    <t>Deutsches Rotes Kreuz</t>
  </si>
  <si>
    <t>Diakon. Werk/ sonstige der EKD angeschl.Träger</t>
  </si>
  <si>
    <t>Caritasverband/ sonstige katholische Träger</t>
  </si>
  <si>
    <t>Zentralwohlfahrtsstelle der
Juden in Deutschland</t>
  </si>
  <si>
    <t>andere Religionsgemein-schaften öffentl. Rechts</t>
  </si>
  <si>
    <t>Jugendgruppen, -verbände,
-ringe</t>
  </si>
  <si>
    <t>andere juristische Personen
oder Vereinigungen</t>
  </si>
  <si>
    <t>Unternehmens-/
Betriebsteil</t>
  </si>
  <si>
    <t>selbständig
privat-gewerblich</t>
  </si>
  <si>
    <t>natürliche oder andere juristische Person</t>
  </si>
  <si>
    <t>Nordrhein Westfalen</t>
  </si>
  <si>
    <r>
      <rPr>
        <b/>
        <sz val="11"/>
        <color theme="1"/>
        <rFont val="Calibri"/>
        <family val="2"/>
        <charset val="1"/>
      </rPr>
      <t>Tab. HF-09.0.3-2 Anzahl der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 xml:space="preserve"> 2024 nach Trägerart (differenziert) (Anzahl, in %)</t>
    </r>
  </si>
  <si>
    <r>
      <rPr>
        <b/>
        <sz val="11"/>
        <color theme="1"/>
        <rFont val="Calibri"/>
        <family val="2"/>
        <charset val="1"/>
      </rPr>
      <t>Tab. HF-09.0.3-3 Anzahl der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 xml:space="preserve"> 2023 nach Trägerart (differenziert) (Anzahl, in %)</t>
    </r>
  </si>
  <si>
    <r>
      <rPr>
        <b/>
        <sz val="11"/>
        <color theme="1"/>
        <rFont val="Calibri"/>
        <family val="2"/>
        <charset val="1"/>
      </rPr>
      <t>Tab. HF-09.0.3-4 Anzahl der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 xml:space="preserve"> 2022 nach Trägerart (differenziert) (Anzahl, in %)</t>
    </r>
  </si>
  <si>
    <t>Gemeinden ohne Jugendamt</t>
  </si>
  <si>
    <r>
      <rPr>
        <b/>
        <sz val="11"/>
        <color theme="1"/>
        <rFont val="Calibri"/>
        <family val="2"/>
        <charset val="1"/>
      </rPr>
      <t>Tab. HF-09.0.3-5 Anzahl der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 xml:space="preserve"> 2021 nach Trägerart (differenziert) (Anzahl, in %)</t>
    </r>
  </si>
  <si>
    <t>andere Religionsgemeinschaften
öffentl. Rechts</t>
  </si>
  <si>
    <t>natürliche
oder andere juristische Person</t>
  </si>
  <si>
    <r>
      <rPr>
        <b/>
        <sz val="11"/>
        <color theme="1"/>
        <rFont val="Calibri"/>
        <family val="2"/>
        <charset val="1"/>
      </rPr>
      <t>Tab. HF-09.0.3-6 Anzahl der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 xml:space="preserve"> 2020 nach Trägerart (differenziert) (Anzahl, in %)</t>
    </r>
  </si>
  <si>
    <r>
      <rPr>
        <b/>
        <sz val="11"/>
        <color theme="1"/>
        <rFont val="Calibri"/>
        <family val="2"/>
        <charset val="1"/>
      </rPr>
      <t>Tab. HF-09.0.3-7 Anzahl der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 xml:space="preserve"> 2019 nach Trägerart (differenziert) (Anzahl, in %)</t>
    </r>
  </si>
  <si>
    <r>
      <rPr>
        <b/>
        <sz val="11"/>
        <color theme="1"/>
        <rFont val="Calibri"/>
        <family val="2"/>
        <charset val="1"/>
      </rPr>
      <t>Tab. HF-09.0.4-1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 xml:space="preserve"> 2025 nach Trägerart (differenziert) und Einrichtungsgröße (Anzahl, in %)</t>
    </r>
  </si>
  <si>
    <t>Einrichtungen mit …</t>
  </si>
  <si>
    <t>bis 25 Kinder</t>
  </si>
  <si>
    <t>26 bis 75 Kinder</t>
  </si>
  <si>
    <t>76 Kinder und mehr</t>
  </si>
  <si>
    <r>
      <rPr>
        <b/>
        <sz val="11"/>
        <color theme="1"/>
        <rFont val="Calibri"/>
        <family val="2"/>
        <charset val="1"/>
      </rPr>
      <t>Tab. HF-09.0.4-2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 xml:space="preserve"> 2024 nach Trägerart (differenziert) und Einrichtungsgröße (Anzahl, in %)</t>
    </r>
  </si>
  <si>
    <r>
      <rPr>
        <b/>
        <sz val="11"/>
        <color theme="1"/>
        <rFont val="Calibri"/>
        <family val="2"/>
        <charset val="1"/>
      </rPr>
      <t>Tab. HF-09.0.4-3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 xml:space="preserve"> 2023 nach Trägerart (differenziert) und Einrichtungsgröße (Anzahl, in %)</t>
    </r>
  </si>
  <si>
    <r>
      <rPr>
        <b/>
        <sz val="11"/>
        <color theme="1"/>
        <rFont val="Calibri"/>
        <family val="2"/>
        <charset val="1"/>
      </rPr>
      <t>Tab. HF-09.0.4-4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 xml:space="preserve"> 2022 nach Trägerart (differenziert) und Einrichtungsgröße (Anzahl, in %)</t>
    </r>
  </si>
  <si>
    <r>
      <rPr>
        <b/>
        <sz val="11"/>
        <color theme="1"/>
        <rFont val="Calibri"/>
        <family val="2"/>
        <charset val="1"/>
      </rPr>
      <t>Tab. HF-09.0.4-5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 xml:space="preserve"> 2021 nach Trägerart (differenziert) und Einrichtungsgröße (Anzahl, in %)</t>
    </r>
  </si>
  <si>
    <r>
      <rPr>
        <b/>
        <sz val="11"/>
        <color theme="1"/>
        <rFont val="Calibri"/>
        <family val="2"/>
        <charset val="1"/>
      </rPr>
      <t>Tab. HF-09.0.5-1 Kindertageseinrichtungen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 xml:space="preserve"> 2025 nach Trägerart (differenziert) und Einrichungsgröße (Anzahl, Mittelwert)</t>
    </r>
  </si>
  <si>
    <t>Mittelwerte</t>
  </si>
  <si>
    <t>-</t>
  </si>
  <si>
    <r>
      <t xml:space="preserve">Öffentliche Träger 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</si>
  <si>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Andere privat-gemeinnützige Träger </t>
    </r>
    <r>
      <rPr>
        <b/>
        <vertAlign val="superscript"/>
        <sz val="11"/>
        <color theme="1"/>
        <rFont val="Calibri"/>
        <family val="2"/>
      </rPr>
      <t>2</t>
    </r>
  </si>
  <si>
    <r>
      <t>Andere privat-gemeinnützige Träger</t>
    </r>
    <r>
      <rPr>
        <b/>
        <vertAlign val="superscript"/>
        <sz val="11"/>
        <color theme="1"/>
        <rFont val="Calibri"/>
        <family val="2"/>
      </rPr>
      <t xml:space="preserve"> 2</t>
    </r>
  </si>
  <si>
    <r>
      <t>1</t>
    </r>
    <r>
      <rPr>
        <sz val="8.5"/>
        <rFont val="Calibri"/>
        <family val="2"/>
        <charset val="1"/>
      </rPr>
      <t xml:space="preserve"> ohne Horteinrichtungen.</t>
    </r>
  </si>
  <si>
    <r>
      <t>Öffentliche Träger</t>
    </r>
    <r>
      <rPr>
        <b/>
        <vertAlign val="superscript"/>
        <sz val="11"/>
        <color theme="1"/>
        <rFont val="Calibri"/>
        <family val="2"/>
      </rPr>
      <t xml:space="preserve"> 2</t>
    </r>
  </si>
  <si>
    <r>
      <rPr>
        <vertAlign val="superscript"/>
        <sz val="8.5"/>
        <rFont val="Calibri"/>
        <family val="2"/>
        <scheme val="minor"/>
      </rPr>
      <t>2</t>
    </r>
    <r>
      <rPr>
        <sz val="8.5"/>
        <rFont val="Calibri"/>
        <family val="2"/>
        <scheme val="minor"/>
      </rPr>
      <t xml:space="preserve"> Eigenbetriebe und Elterninitiativen werden in der Regel nicht den öffentlichen, sondern den sonstigen gemeinnützigen Trägern zugeordnet.</t>
    </r>
  </si>
  <si>
    <r>
      <t xml:space="preserve">2 </t>
    </r>
    <r>
      <rPr>
        <sz val="8.5"/>
        <rFont val="Calibri"/>
        <family val="2"/>
        <scheme val="minor"/>
      </rPr>
      <t>Eigenbetriebe und Elterninitiativen werden in der Regel nicht den öffentlichen, sondern den sonstigen gemeinnützigen Trägern zugeordnet.</t>
    </r>
  </si>
  <si>
    <r>
      <t xml:space="preserve">2 </t>
    </r>
    <r>
      <rPr>
        <sz val="8.5"/>
        <rFont val="Calibri"/>
        <family val="2"/>
      </rPr>
      <t>Eigenbetriebe und Elterninitiativen werden in der Regel nicht den öffentlichen, sondern den sonstigen gemeinnützigen Trägern zugeordnet.</t>
    </r>
  </si>
  <si>
    <r>
      <t>Tab. HF-09.0.5-1 Kindertageseinrichtungen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2024 nach Trägerart (differenziert) und Einrichungsgröße (Anzahl, Mittelwert)</t>
    </r>
  </si>
  <si>
    <r>
      <t xml:space="preserve">Öffentliche Träger 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</si>
  <si>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8.5"/>
        <rFont val="Calibri"/>
        <family val="2"/>
        <scheme val="minor"/>
      </rPr>
      <t>1</t>
    </r>
    <r>
      <rPr>
        <sz val="8.5"/>
        <rFont val="Calibri"/>
        <family val="2"/>
        <scheme val="minor"/>
      </rPr>
      <t xml:space="preserve"> ohne Horteinrichtungen.</t>
    </r>
  </si>
  <si>
    <r>
      <t>Tab. HF-09.0.5-2 Kindertageseinrichtungen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2023 nach Trägerart (differenziert) und Einrichtungsgröße (Anzahl, Mittelwert)</t>
    </r>
  </si>
  <si>
    <r>
      <t>Tab. HF-09.0.5-3 Kindertageseinrichtungen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2022 nach Trägerart (differenziert) und Einrichtungsgröße (Anzahl, Mittelwert)</t>
    </r>
  </si>
  <si>
    <r>
      <t>Tab. HF-09.0.5-4 Kindertageseinrichtungen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2021 nach Trägerart (differenziert) und Einrichtungsgröße (Anzahl, Mittelwert)</t>
    </r>
  </si>
  <si>
    <r>
      <t xml:space="preserve">2 </t>
    </r>
    <r>
      <rPr>
        <sz val="8.5"/>
        <rFont val="Calibri"/>
        <family val="2"/>
      </rPr>
      <t>Eigenbetriebe und Elterninititiven werden in der Regel nicht den öffentlichen, sondern den privat-gemeinnützigen Trägern zugeordnet</t>
    </r>
  </si>
  <si>
    <t>Kennzahl</t>
  </si>
  <si>
    <t>© Deutsches Jugendinstitut und Forschungsverbund DJI/TU Dortmund, 2026</t>
  </si>
  <si>
    <t>Stand: 01.06.2026</t>
  </si>
  <si>
    <r>
      <rPr>
        <b/>
        <sz val="11"/>
        <color theme="1"/>
        <rFont val="Calibri"/>
        <family val="2"/>
        <scheme val="minor"/>
      </rPr>
      <t>Lesehinweis:</t>
    </r>
    <r>
      <rPr>
        <sz val="11"/>
        <color theme="1"/>
        <rFont val="Calibri"/>
        <family val="2"/>
        <scheme val="minor"/>
      </rPr>
      <t xml:space="preserve"> Das Ausgangsjahr ist das erste verfügbare Jahr mit Daten und in der Regel folgendes: Bei den amtlichen Statistiken und angrenzenden Datenquellen bezeichnet das Ausgangsjahr das Datenjahr, ab dem die Auswertungen im Monitoring durchgeführt wurden, in der Regel 2018/2019.</t>
    </r>
  </si>
  <si>
    <t>ERiK-Tabellenberichterstattung 2026 - HF-09: Verbesserung der Steuerung des Systems</t>
  </si>
  <si>
    <t>Hinweis: KJH-Statistik = Kinder- und Jugendhilfestatistik (zum Stichtag 01.03.). Alle Daten der ERiK-Tabellenberichterstattung unterliegen einer regelmäßigen Kontrolle und Nachprüfung.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</si>
</sst>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\-??_-;_-@_-"/>
    <numFmt numFmtId="165" formatCode="_-* #,##0.00\ _€_-;\-* #,##0.00\ _€_-;_-* \-??\ _€_-;_-@_-"/>
    <numFmt numFmtId="166" formatCode="0\ %"/>
    <numFmt numFmtId="167" formatCode="#,##0.0"/>
    <numFmt numFmtId="168" formatCode="0.0"/>
  </numFmts>
  <fonts count="54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"/>
    </font>
    <font>
      <sz val="10"/>
      <name val="Arial"/>
      <family val="2"/>
      <charset val="1"/>
    </font>
    <font>
      <sz val="10"/>
      <color theme="1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1"/>
    </font>
    <font>
      <sz val="10"/>
      <name val="MetaNormalLF-Roman"/>
      <family val="2"/>
      <charset val="1"/>
    </font>
    <font>
      <sz val="10"/>
      <name val="MetaNormalLF-Roman"/>
      <charset val="1"/>
    </font>
    <font>
      <sz val="9"/>
      <color theme="1"/>
      <name val="Calibri"/>
      <family val="2"/>
      <charset val="1"/>
    </font>
    <font>
      <sz val="10"/>
      <name val="Calibri"/>
      <family val="2"/>
      <charset val="1"/>
    </font>
    <font>
      <u/>
      <sz val="11"/>
      <color rgb="FF0070C0"/>
      <name val="Calibri"/>
      <family val="2"/>
      <charset val="1"/>
    </font>
    <font>
      <b/>
      <sz val="11"/>
      <color theme="1"/>
      <name val="Calibri"/>
      <family val="2"/>
      <charset val="1"/>
    </font>
    <font>
      <u/>
      <sz val="11"/>
      <color theme="10"/>
      <name val="Arial"/>
      <family val="2"/>
      <charset val="1"/>
    </font>
    <font>
      <b/>
      <sz val="18"/>
      <color theme="0"/>
      <name val="Calibri"/>
      <family val="2"/>
      <charset val="1"/>
    </font>
    <font>
      <u/>
      <sz val="10"/>
      <name val="Calibri"/>
      <family val="2"/>
      <charset val="1"/>
    </font>
    <font>
      <b/>
      <vertAlign val="superscript"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name val="Calibri"/>
      <family val="2"/>
      <charset val="1"/>
    </font>
    <font>
      <sz val="9"/>
      <color rgb="FF010205"/>
      <name val="Calibri"/>
      <family val="2"/>
      <charset val="1"/>
    </font>
    <font>
      <vertAlign val="superscript"/>
      <sz val="8.5"/>
      <name val="Calibri"/>
      <family val="2"/>
      <charset val="1"/>
    </font>
    <font>
      <sz val="8.5"/>
      <name val="Calibri"/>
      <family val="2"/>
      <charset val="1"/>
    </font>
    <font>
      <b/>
      <sz val="11"/>
      <name val="Calibri"/>
      <family val="2"/>
      <charset val="1"/>
    </font>
    <font>
      <sz val="10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vertAlign val="superscript"/>
      <sz val="8.5"/>
      <color rgb="FF000000"/>
      <name val="Calibri"/>
      <family val="2"/>
      <charset val="1"/>
    </font>
    <font>
      <sz val="8.5"/>
      <color rgb="FF000000"/>
      <name val="Calibri"/>
      <family val="2"/>
      <charset val="1"/>
    </font>
    <font>
      <sz val="11"/>
      <name val="Calibri"/>
      <family val="2"/>
      <charset val="1"/>
    </font>
    <font>
      <b/>
      <vertAlign val="superscript"/>
      <sz val="11"/>
      <name val="Calibri"/>
      <family val="2"/>
      <charset val="1"/>
    </font>
    <font>
      <sz val="10"/>
      <color rgb="FF010205"/>
      <name val="Calibri"/>
      <family val="2"/>
      <charset val="1"/>
    </font>
    <font>
      <u/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vertAlign val="superscript"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.5"/>
      <name val="Calibri"/>
      <family val="2"/>
      <scheme val="minor"/>
    </font>
    <font>
      <vertAlign val="superscript"/>
      <sz val="8.5"/>
      <name val="Calibri"/>
      <family val="2"/>
      <scheme val="minor"/>
    </font>
    <font>
      <sz val="8.5"/>
      <name val="Calibri"/>
      <family val="2"/>
    </font>
    <font>
      <b/>
      <sz val="18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10205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charset val="1"/>
    </font>
    <font>
      <u/>
      <sz val="10"/>
      <color rgb="FF0070C0"/>
      <name val="Calibri"/>
      <family val="2"/>
      <charset val="1"/>
    </font>
    <font>
      <sz val="9"/>
      <color rgb="FF000000"/>
      <name val="Calibri"/>
      <family val="2"/>
    </font>
    <font>
      <sz val="9"/>
      <color rgb="FF010205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rgb="FFEEECE1"/>
      </patternFill>
    </fill>
    <fill>
      <patternFill patternType="solid">
        <fgColor theme="0" tint="-0.14999847407452621"/>
        <bgColor rgb="FFC5D9F1"/>
      </patternFill>
    </fill>
    <fill>
      <patternFill patternType="solid">
        <fgColor rgb="FFA59D97"/>
        <bgColor rgb="FFA6A6A6"/>
      </patternFill>
    </fill>
    <fill>
      <patternFill patternType="solid">
        <fgColor rgb="FFEB9128"/>
        <bgColor rgb="FFFF8080"/>
      </patternFill>
    </fill>
    <fill>
      <patternFill patternType="solid">
        <fgColor rgb="FFA59D97"/>
        <bgColor indexed="64"/>
      </patternFill>
    </fill>
    <fill>
      <patternFill patternType="solid">
        <fgColor rgb="FFEB912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0.34998626667073579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</borders>
  <cellStyleXfs count="186">
    <xf numFmtId="0" fontId="0" fillId="0" borderId="0"/>
    <xf numFmtId="166" fontId="32" fillId="0" borderId="0" applyBorder="0" applyProtection="0"/>
    <xf numFmtId="0" fontId="14" fillId="0" borderId="0" applyBorder="0" applyProtection="0"/>
    <xf numFmtId="0" fontId="3" fillId="0" borderId="0" applyBorder="0" applyProtection="0"/>
    <xf numFmtId="164" fontId="32" fillId="0" borderId="0" applyBorder="0" applyProtection="0"/>
    <xf numFmtId="165" fontId="32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2" fillId="0" borderId="0"/>
    <xf numFmtId="0" fontId="32" fillId="0" borderId="0"/>
    <xf numFmtId="166" fontId="32" fillId="0" borderId="0" applyBorder="0" applyProtection="0"/>
    <xf numFmtId="0" fontId="4" fillId="0" borderId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32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4" fillId="0" borderId="0"/>
    <xf numFmtId="0" fontId="8" fillId="0" borderId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0" borderId="0" applyBorder="0" applyProtection="0"/>
    <xf numFmtId="0" fontId="3" fillId="0" borderId="0" applyBorder="0" applyProtection="0"/>
    <xf numFmtId="0" fontId="2" fillId="0" borderId="0"/>
    <xf numFmtId="0" fontId="49" fillId="0" borderId="0"/>
    <xf numFmtId="0" fontId="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/>
    <xf numFmtId="0" fontId="2" fillId="0" borderId="0"/>
  </cellStyleXfs>
  <cellXfs count="551">
    <xf numFmtId="0" fontId="0" fillId="0" borderId="0" xfId="0"/>
    <xf numFmtId="49" fontId="11" fillId="2" borderId="8" xfId="0" applyNumberFormat="1" applyFont="1" applyFill="1" applyBorder="1" applyAlignment="1">
      <alignment horizontal="center" vertical="center" readingOrder="1"/>
    </xf>
    <xf numFmtId="0" fontId="11" fillId="2" borderId="9" xfId="0" applyFont="1" applyFill="1" applyBorder="1" applyAlignment="1">
      <alignment vertical="center" wrapText="1" readingOrder="1"/>
    </xf>
    <xf numFmtId="0" fontId="11" fillId="2" borderId="10" xfId="0" applyFont="1" applyFill="1" applyBorder="1" applyAlignment="1">
      <alignment horizontal="center" vertical="center" readingOrder="1"/>
    </xf>
    <xf numFmtId="0" fontId="11" fillId="2" borderId="8" xfId="0" applyFont="1" applyFill="1" applyBorder="1" applyAlignment="1">
      <alignment horizontal="center" vertical="center" readingOrder="1"/>
    </xf>
    <xf numFmtId="0" fontId="11" fillId="2" borderId="11" xfId="0" applyFont="1" applyFill="1" applyBorder="1" applyAlignment="1">
      <alignment horizontal="center" vertical="center" readingOrder="1"/>
    </xf>
    <xf numFmtId="0" fontId="11" fillId="2" borderId="12" xfId="0" applyFont="1" applyFill="1" applyBorder="1" applyAlignment="1">
      <alignment horizontal="center" vertical="center" readingOrder="1"/>
    </xf>
    <xf numFmtId="49" fontId="11" fillId="3" borderId="13" xfId="0" applyNumberFormat="1" applyFont="1" applyFill="1" applyBorder="1" applyAlignment="1">
      <alignment horizontal="center" vertical="center" readingOrder="1"/>
    </xf>
    <xf numFmtId="0" fontId="11" fillId="3" borderId="14" xfId="0" applyFont="1" applyFill="1" applyBorder="1" applyAlignment="1">
      <alignment vertical="center" readingOrder="1"/>
    </xf>
    <xf numFmtId="0" fontId="11" fillId="3" borderId="15" xfId="0" applyFont="1" applyFill="1" applyBorder="1" applyAlignment="1">
      <alignment horizontal="center" vertical="center" readingOrder="1"/>
    </xf>
    <xf numFmtId="0" fontId="11" fillId="3" borderId="13" xfId="0" applyFont="1" applyFill="1" applyBorder="1" applyAlignment="1">
      <alignment horizontal="center" vertical="center" readingOrder="1"/>
    </xf>
    <xf numFmtId="0" fontId="11" fillId="3" borderId="16" xfId="0" applyFont="1" applyFill="1" applyBorder="1" applyAlignment="1">
      <alignment horizontal="center" vertical="center" readingOrder="1"/>
    </xf>
    <xf numFmtId="0" fontId="11" fillId="3" borderId="17" xfId="0" applyFont="1" applyFill="1" applyBorder="1" applyAlignment="1">
      <alignment horizontal="center" vertical="center" readingOrder="1"/>
    </xf>
    <xf numFmtId="49" fontId="11" fillId="2" borderId="13" xfId="0" applyNumberFormat="1" applyFont="1" applyFill="1" applyBorder="1" applyAlignment="1">
      <alignment horizontal="center" vertical="center" readingOrder="1"/>
    </xf>
    <xf numFmtId="0" fontId="11" fillId="2" borderId="14" xfId="0" applyFont="1" applyFill="1" applyBorder="1" applyAlignment="1">
      <alignment vertical="center" readingOrder="1"/>
    </xf>
    <xf numFmtId="0" fontId="11" fillId="2" borderId="15" xfId="0" applyFont="1" applyFill="1" applyBorder="1" applyAlignment="1">
      <alignment horizontal="center" vertical="center" readingOrder="1"/>
    </xf>
    <xf numFmtId="0" fontId="11" fillId="2" borderId="16" xfId="0" applyFont="1" applyFill="1" applyBorder="1" applyAlignment="1">
      <alignment horizontal="center" vertical="center" readingOrder="1"/>
    </xf>
    <xf numFmtId="0" fontId="11" fillId="2" borderId="17" xfId="0" applyFont="1" applyFill="1" applyBorder="1" applyAlignment="1">
      <alignment horizontal="center" vertical="center" readingOrder="1"/>
    </xf>
    <xf numFmtId="49" fontId="11" fillId="3" borderId="8" xfId="0" applyNumberFormat="1" applyFont="1" applyFill="1" applyBorder="1" applyAlignment="1">
      <alignment horizontal="center" vertical="center" readingOrder="1"/>
    </xf>
    <xf numFmtId="0" fontId="11" fillId="3" borderId="9" xfId="0" applyFont="1" applyFill="1" applyBorder="1" applyAlignment="1">
      <alignment vertical="center" readingOrder="1"/>
    </xf>
    <xf numFmtId="0" fontId="11" fillId="3" borderId="10" xfId="0" applyFont="1" applyFill="1" applyBorder="1" applyAlignment="1">
      <alignment horizontal="center" vertical="center" readingOrder="1"/>
    </xf>
    <xf numFmtId="0" fontId="11" fillId="3" borderId="8" xfId="0" applyFont="1" applyFill="1" applyBorder="1" applyAlignment="1">
      <alignment horizontal="center" vertical="center" readingOrder="1"/>
    </xf>
    <xf numFmtId="0" fontId="11" fillId="3" borderId="11" xfId="0" applyFont="1" applyFill="1" applyBorder="1" applyAlignment="1">
      <alignment horizontal="center" vertical="center" readingOrder="1"/>
    </xf>
    <xf numFmtId="0" fontId="11" fillId="3" borderId="12" xfId="0" applyFont="1" applyFill="1" applyBorder="1" applyAlignment="1">
      <alignment horizontal="center" vertical="center" readingOrder="1"/>
    </xf>
    <xf numFmtId="49" fontId="11" fillId="2" borderId="3" xfId="0" applyNumberFormat="1" applyFont="1" applyFill="1" applyBorder="1" applyAlignment="1">
      <alignment horizontal="center" vertical="center" readingOrder="1"/>
    </xf>
    <xf numFmtId="0" fontId="11" fillId="2" borderId="18" xfId="0" applyFont="1" applyFill="1" applyBorder="1" applyAlignment="1">
      <alignment vertical="center" readingOrder="1"/>
    </xf>
    <xf numFmtId="0" fontId="11" fillId="2" borderId="2" xfId="0" applyFont="1" applyFill="1" applyBorder="1" applyAlignment="1">
      <alignment horizontal="center" vertical="center" readingOrder="1"/>
    </xf>
    <xf numFmtId="0" fontId="11" fillId="2" borderId="4" xfId="0" applyFont="1" applyFill="1" applyBorder="1" applyAlignment="1">
      <alignment horizontal="center" vertical="center" readingOrder="1"/>
    </xf>
    <xf numFmtId="0" fontId="11" fillId="2" borderId="5" xfId="0" applyFont="1" applyFill="1" applyBorder="1" applyAlignment="1">
      <alignment horizontal="center" vertical="center" readingOrder="1"/>
    </xf>
    <xf numFmtId="0" fontId="0" fillId="0" borderId="0" xfId="0" applyAlignment="1">
      <alignment vertical="center"/>
    </xf>
    <xf numFmtId="0" fontId="12" fillId="0" borderId="0" xfId="2" applyFont="1" applyBorder="1" applyAlignment="1" applyProtection="1">
      <alignment vertical="center"/>
    </xf>
    <xf numFmtId="0" fontId="16" fillId="0" borderId="0" xfId="6" applyFont="1" applyBorder="1" applyProtection="1"/>
    <xf numFmtId="4" fontId="0" fillId="0" borderId="0" xfId="0" applyNumberFormat="1"/>
    <xf numFmtId="0" fontId="0" fillId="4" borderId="5" xfId="26" applyFont="1" applyFill="1" applyBorder="1" applyAlignment="1">
      <alignment horizontal="center" vertical="center" wrapText="1"/>
    </xf>
    <xf numFmtId="0" fontId="0" fillId="4" borderId="26" xfId="26" applyFont="1" applyFill="1" applyBorder="1" applyAlignment="1">
      <alignment horizontal="center" vertical="center" wrapText="1"/>
    </xf>
    <xf numFmtId="0" fontId="0" fillId="4" borderId="6" xfId="26" applyFont="1" applyFill="1" applyBorder="1" applyAlignment="1">
      <alignment horizontal="center" vertical="center"/>
    </xf>
    <xf numFmtId="0" fontId="0" fillId="4" borderId="25" xfId="26" applyFont="1" applyFill="1" applyBorder="1" applyAlignment="1">
      <alignment horizontal="center" vertical="center"/>
    </xf>
    <xf numFmtId="0" fontId="0" fillId="4" borderId="27" xfId="26" applyFont="1" applyFill="1" applyBorder="1" applyAlignment="1">
      <alignment horizontal="center" vertical="center" wrapText="1"/>
    </xf>
    <xf numFmtId="0" fontId="0" fillId="4" borderId="26" xfId="26" applyFont="1" applyFill="1" applyBorder="1" applyAlignment="1">
      <alignment horizontal="center" vertical="center"/>
    </xf>
    <xf numFmtId="4" fontId="0" fillId="4" borderId="6" xfId="26" applyNumberFormat="1" applyFont="1" applyFill="1" applyBorder="1" applyAlignment="1">
      <alignment horizontal="center" vertical="center"/>
    </xf>
    <xf numFmtId="4" fontId="0" fillId="4" borderId="25" xfId="26" applyNumberFormat="1" applyFont="1" applyFill="1" applyBorder="1" applyAlignment="1">
      <alignment horizontal="center" vertical="center"/>
    </xf>
    <xf numFmtId="0" fontId="0" fillId="4" borderId="7" xfId="26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28" xfId="0" applyFont="1" applyBorder="1" applyAlignment="1">
      <alignment horizontal="left" wrapText="1"/>
    </xf>
    <xf numFmtId="3" fontId="19" fillId="0" borderId="29" xfId="0" applyNumberFormat="1" applyFont="1" applyBorder="1" applyAlignment="1">
      <alignment horizontal="right" vertical="center"/>
    </xf>
    <xf numFmtId="167" fontId="10" fillId="0" borderId="28" xfId="0" applyNumberFormat="1" applyFont="1" applyBorder="1" applyAlignment="1">
      <alignment horizontal="right" vertical="center"/>
    </xf>
    <xf numFmtId="3" fontId="19" fillId="0" borderId="30" xfId="0" applyNumberFormat="1" applyFont="1" applyBorder="1" applyAlignment="1">
      <alignment horizontal="right" vertical="center"/>
    </xf>
    <xf numFmtId="168" fontId="18" fillId="0" borderId="31" xfId="1" applyNumberFormat="1" applyFont="1" applyBorder="1" applyAlignment="1" applyProtection="1">
      <alignment horizontal="right" vertical="center"/>
    </xf>
    <xf numFmtId="168" fontId="18" fillId="0" borderId="28" xfId="1" applyNumberFormat="1" applyFont="1" applyBorder="1" applyAlignment="1" applyProtection="1">
      <alignment horizontal="right" vertical="center"/>
    </xf>
    <xf numFmtId="3" fontId="18" fillId="0" borderId="30" xfId="1" applyNumberFormat="1" applyFont="1" applyBorder="1" applyAlignment="1" applyProtection="1">
      <alignment horizontal="right" vertical="center"/>
    </xf>
    <xf numFmtId="167" fontId="18" fillId="0" borderId="32" xfId="1" applyNumberFormat="1" applyFont="1" applyBorder="1" applyAlignment="1" applyProtection="1">
      <alignment horizontal="right" vertical="center"/>
    </xf>
    <xf numFmtId="3" fontId="18" fillId="0" borderId="29" xfId="1" applyNumberFormat="1" applyFont="1" applyBorder="1" applyAlignment="1" applyProtection="1">
      <alignment horizontal="right" vertical="center"/>
    </xf>
    <xf numFmtId="167" fontId="18" fillId="0" borderId="33" xfId="1" applyNumberFormat="1" applyFont="1" applyBorder="1" applyAlignment="1" applyProtection="1">
      <alignment horizontal="right" vertical="center"/>
    </xf>
    <xf numFmtId="168" fontId="0" fillId="0" borderId="0" xfId="0" applyNumberFormat="1"/>
    <xf numFmtId="0" fontId="18" fillId="3" borderId="28" xfId="0" applyFont="1" applyFill="1" applyBorder="1" applyAlignment="1">
      <alignment horizontal="left" wrapText="1"/>
    </xf>
    <xf numFmtId="3" fontId="19" fillId="3" borderId="29" xfId="0" applyNumberFormat="1" applyFont="1" applyFill="1" applyBorder="1" applyAlignment="1">
      <alignment horizontal="right" vertical="center"/>
    </xf>
    <xf numFmtId="167" fontId="10" fillId="3" borderId="28" xfId="0" applyNumberFormat="1" applyFont="1" applyFill="1" applyBorder="1" applyAlignment="1">
      <alignment horizontal="right" vertical="center"/>
    </xf>
    <xf numFmtId="3" fontId="19" fillId="3" borderId="30" xfId="0" applyNumberFormat="1" applyFont="1" applyFill="1" applyBorder="1" applyAlignment="1">
      <alignment horizontal="right" vertical="center"/>
    </xf>
    <xf numFmtId="168" fontId="18" fillId="3" borderId="28" xfId="1" applyNumberFormat="1" applyFont="1" applyFill="1" applyBorder="1" applyAlignment="1" applyProtection="1">
      <alignment horizontal="right" vertical="center"/>
    </xf>
    <xf numFmtId="3" fontId="18" fillId="3" borderId="30" xfId="1" applyNumberFormat="1" applyFont="1" applyFill="1" applyBorder="1" applyAlignment="1" applyProtection="1">
      <alignment horizontal="right" vertical="center"/>
    </xf>
    <xf numFmtId="167" fontId="18" fillId="3" borderId="0" xfId="1" applyNumberFormat="1" applyFont="1" applyFill="1" applyBorder="1" applyAlignment="1" applyProtection="1">
      <alignment horizontal="right" vertical="center"/>
    </xf>
    <xf numFmtId="3" fontId="18" fillId="3" borderId="29" xfId="1" applyNumberFormat="1" applyFont="1" applyFill="1" applyBorder="1" applyAlignment="1" applyProtection="1">
      <alignment horizontal="right" vertical="center"/>
    </xf>
    <xf numFmtId="167" fontId="18" fillId="3" borderId="30" xfId="1" applyNumberFormat="1" applyFont="1" applyFill="1" applyBorder="1" applyAlignment="1" applyProtection="1">
      <alignment horizontal="right" vertical="center"/>
    </xf>
    <xf numFmtId="167" fontId="18" fillId="0" borderId="0" xfId="1" applyNumberFormat="1" applyFont="1" applyBorder="1" applyAlignment="1" applyProtection="1">
      <alignment horizontal="right" vertical="center"/>
    </xf>
    <xf numFmtId="167" fontId="18" fillId="0" borderId="30" xfId="1" applyNumberFormat="1" applyFont="1" applyBorder="1" applyAlignment="1" applyProtection="1">
      <alignment horizontal="right" vertical="center"/>
    </xf>
    <xf numFmtId="3" fontId="19" fillId="3" borderId="34" xfId="0" applyNumberFormat="1" applyFont="1" applyFill="1" applyBorder="1" applyAlignment="1">
      <alignment horizontal="right" vertical="center"/>
    </xf>
    <xf numFmtId="167" fontId="10" fillId="3" borderId="35" xfId="0" applyNumberFormat="1" applyFont="1" applyFill="1" applyBorder="1" applyAlignment="1">
      <alignment horizontal="right" vertical="center"/>
    </xf>
    <xf numFmtId="3" fontId="19" fillId="3" borderId="7" xfId="0" applyNumberFormat="1" applyFont="1" applyFill="1" applyBorder="1" applyAlignment="1">
      <alignment horizontal="right" vertical="center"/>
    </xf>
    <xf numFmtId="168" fontId="18" fillId="3" borderId="35" xfId="1" applyNumberFormat="1" applyFont="1" applyFill="1" applyBorder="1" applyAlignment="1" applyProtection="1">
      <alignment horizontal="right" vertical="center"/>
    </xf>
    <xf numFmtId="3" fontId="18" fillId="3" borderId="7" xfId="1" applyNumberFormat="1" applyFont="1" applyFill="1" applyBorder="1" applyAlignment="1" applyProtection="1">
      <alignment horizontal="right" vertical="center"/>
    </xf>
    <xf numFmtId="167" fontId="18" fillId="3" borderId="6" xfId="1" applyNumberFormat="1" applyFont="1" applyFill="1" applyBorder="1" applyAlignment="1" applyProtection="1">
      <alignment horizontal="right" vertical="center"/>
    </xf>
    <xf numFmtId="3" fontId="18" fillId="3" borderId="34" xfId="1" applyNumberFormat="1" applyFont="1" applyFill="1" applyBorder="1" applyAlignment="1" applyProtection="1">
      <alignment horizontal="right" vertical="center"/>
    </xf>
    <xf numFmtId="167" fontId="18" fillId="3" borderId="7" xfId="1" applyNumberFormat="1" applyFont="1" applyFill="1" applyBorder="1" applyAlignment="1" applyProtection="1">
      <alignment horizontal="right" vertical="center"/>
    </xf>
    <xf numFmtId="0" fontId="18" fillId="2" borderId="31" xfId="26" applyFont="1" applyFill="1" applyBorder="1" applyAlignment="1">
      <alignment vertical="center" wrapText="1"/>
    </xf>
    <xf numFmtId="3" fontId="18" fillId="2" borderId="36" xfId="26" applyNumberFormat="1" applyFont="1" applyFill="1" applyBorder="1" applyAlignment="1">
      <alignment horizontal="right" vertical="center" wrapText="1"/>
    </xf>
    <xf numFmtId="3" fontId="18" fillId="2" borderId="37" xfId="26" applyNumberFormat="1" applyFont="1" applyFill="1" applyBorder="1" applyAlignment="1">
      <alignment horizontal="right" vertical="center" wrapText="1"/>
    </xf>
    <xf numFmtId="167" fontId="20" fillId="2" borderId="38" xfId="136" applyNumberFormat="1" applyFont="1" applyFill="1" applyBorder="1" applyAlignment="1">
      <alignment horizontal="right" vertical="top"/>
    </xf>
    <xf numFmtId="3" fontId="18" fillId="2" borderId="19" xfId="26" applyNumberFormat="1" applyFont="1" applyFill="1" applyBorder="1" applyAlignment="1">
      <alignment horizontal="right" vertical="center" wrapText="1"/>
    </xf>
    <xf numFmtId="167" fontId="20" fillId="2" borderId="31" xfId="136" applyNumberFormat="1" applyFont="1" applyFill="1" applyBorder="1" applyAlignment="1">
      <alignment horizontal="right" vertical="top"/>
    </xf>
    <xf numFmtId="3" fontId="20" fillId="2" borderId="39" xfId="136" applyNumberFormat="1" applyFont="1" applyFill="1" applyBorder="1" applyAlignment="1">
      <alignment horizontal="right" vertical="top"/>
    </xf>
    <xf numFmtId="167" fontId="20" fillId="2" borderId="19" xfId="136" applyNumberFormat="1" applyFont="1" applyFill="1" applyBorder="1" applyAlignment="1">
      <alignment horizontal="right" vertical="top"/>
    </xf>
    <xf numFmtId="3" fontId="20" fillId="2" borderId="37" xfId="136" applyNumberFormat="1" applyFont="1" applyFill="1" applyBorder="1" applyAlignment="1">
      <alignment horizontal="right" vertical="top"/>
    </xf>
    <xf numFmtId="167" fontId="20" fillId="2" borderId="40" xfId="136" applyNumberFormat="1" applyFont="1" applyFill="1" applyBorder="1" applyAlignment="1">
      <alignment horizontal="right" vertical="top"/>
    </xf>
    <xf numFmtId="0" fontId="18" fillId="2" borderId="28" xfId="26" applyFont="1" applyFill="1" applyBorder="1" applyAlignment="1">
      <alignment vertical="center" wrapText="1"/>
    </xf>
    <xf numFmtId="3" fontId="18" fillId="2" borderId="41" xfId="26" applyNumberFormat="1" applyFont="1" applyFill="1" applyBorder="1" applyAlignment="1">
      <alignment horizontal="right" vertical="center" wrapText="1"/>
    </xf>
    <xf numFmtId="3" fontId="18" fillId="2" borderId="42" xfId="26" applyNumberFormat="1" applyFont="1" applyFill="1" applyBorder="1" applyAlignment="1">
      <alignment horizontal="right" vertical="center" wrapText="1"/>
    </xf>
    <xf numFmtId="167" fontId="20" fillId="2" borderId="28" xfId="136" applyNumberFormat="1" applyFont="1" applyFill="1" applyBorder="1" applyAlignment="1">
      <alignment horizontal="right" vertical="top"/>
    </xf>
    <xf numFmtId="3" fontId="18" fillId="2" borderId="29" xfId="26" applyNumberFormat="1" applyFont="1" applyFill="1" applyBorder="1" applyAlignment="1">
      <alignment horizontal="right" vertical="center" wrapText="1"/>
    </xf>
    <xf numFmtId="167" fontId="20" fillId="2" borderId="43" xfId="136" applyNumberFormat="1" applyFont="1" applyFill="1" applyBorder="1" applyAlignment="1">
      <alignment horizontal="right" vertical="top"/>
    </xf>
    <xf numFmtId="3" fontId="18" fillId="2" borderId="0" xfId="26" applyNumberFormat="1" applyFont="1" applyFill="1" applyAlignment="1">
      <alignment horizontal="right" vertical="center" wrapText="1"/>
    </xf>
    <xf numFmtId="3" fontId="20" fillId="2" borderId="30" xfId="136" applyNumberFormat="1" applyFont="1" applyFill="1" applyBorder="1" applyAlignment="1">
      <alignment horizontal="right" vertical="top"/>
    </xf>
    <xf numFmtId="167" fontId="20" fillId="2" borderId="0" xfId="136" applyNumberFormat="1" applyFont="1" applyFill="1" applyAlignment="1">
      <alignment horizontal="right" vertical="top"/>
    </xf>
    <xf numFmtId="3" fontId="20" fillId="2" borderId="29" xfId="136" applyNumberFormat="1" applyFont="1" applyFill="1" applyBorder="1" applyAlignment="1">
      <alignment horizontal="right" vertical="top"/>
    </xf>
    <xf numFmtId="167" fontId="20" fillId="2" borderId="33" xfId="136" applyNumberFormat="1" applyFont="1" applyFill="1" applyBorder="1" applyAlignment="1">
      <alignment horizontal="right" vertical="top"/>
    </xf>
    <xf numFmtId="0" fontId="18" fillId="2" borderId="12" xfId="26" applyFont="1" applyFill="1" applyBorder="1" applyAlignment="1">
      <alignment vertical="center" wrapText="1"/>
    </xf>
    <xf numFmtId="3" fontId="18" fillId="2" borderId="22" xfId="26" applyNumberFormat="1" applyFont="1" applyFill="1" applyBorder="1" applyAlignment="1">
      <alignment horizontal="right" vertical="center" wrapText="1"/>
    </xf>
    <xf numFmtId="3" fontId="18" fillId="2" borderId="23" xfId="26" applyNumberFormat="1" applyFont="1" applyFill="1" applyBorder="1" applyAlignment="1">
      <alignment horizontal="right" vertical="center" wrapText="1"/>
    </xf>
    <xf numFmtId="167" fontId="20" fillId="2" borderId="44" xfId="137" applyNumberFormat="1" applyFont="1" applyFill="1" applyBorder="1" applyAlignment="1">
      <alignment horizontal="right" vertical="top"/>
    </xf>
    <xf numFmtId="3" fontId="18" fillId="2" borderId="8" xfId="26" applyNumberFormat="1" applyFont="1" applyFill="1" applyBorder="1" applyAlignment="1">
      <alignment horizontal="right" vertical="center" wrapText="1"/>
    </xf>
    <xf numFmtId="167" fontId="20" fillId="2" borderId="11" xfId="137" applyNumberFormat="1" applyFont="1" applyFill="1" applyBorder="1" applyAlignment="1">
      <alignment horizontal="right" vertical="top"/>
    </xf>
    <xf numFmtId="167" fontId="20" fillId="2" borderId="12" xfId="137" applyNumberFormat="1" applyFont="1" applyFill="1" applyBorder="1" applyAlignment="1">
      <alignment horizontal="right" vertical="top"/>
    </xf>
    <xf numFmtId="3" fontId="20" fillId="2" borderId="9" xfId="137" applyNumberFormat="1" applyFont="1" applyFill="1" applyBorder="1" applyAlignment="1">
      <alignment horizontal="right" vertical="top"/>
    </xf>
    <xf numFmtId="167" fontId="20" fillId="2" borderId="8" xfId="137" applyNumberFormat="1" applyFont="1" applyFill="1" applyBorder="1" applyAlignment="1">
      <alignment horizontal="right" vertical="top"/>
    </xf>
    <xf numFmtId="3" fontId="20" fillId="2" borderId="23" xfId="137" applyNumberFormat="1" applyFont="1" applyFill="1" applyBorder="1" applyAlignment="1">
      <alignment horizontal="right" vertical="top"/>
    </xf>
    <xf numFmtId="167" fontId="20" fillId="2" borderId="10" xfId="137" applyNumberFormat="1" applyFont="1" applyFill="1" applyBorder="1" applyAlignment="1">
      <alignment horizontal="right" vertical="top"/>
    </xf>
    <xf numFmtId="0" fontId="0" fillId="4" borderId="6" xfId="26" applyFont="1" applyFill="1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0" fontId="0" fillId="4" borderId="2" xfId="26" applyFont="1" applyFill="1" applyBorder="1" applyAlignment="1">
      <alignment horizontal="center" vertical="center" wrapText="1"/>
    </xf>
    <xf numFmtId="3" fontId="19" fillId="0" borderId="41" xfId="0" applyNumberFormat="1" applyFont="1" applyBorder="1" applyAlignment="1">
      <alignment vertical="center"/>
    </xf>
    <xf numFmtId="3" fontId="19" fillId="0" borderId="29" xfId="0" applyNumberFormat="1" applyFont="1" applyBorder="1" applyAlignment="1">
      <alignment vertical="center"/>
    </xf>
    <xf numFmtId="167" fontId="10" fillId="0" borderId="28" xfId="0" applyNumberFormat="1" applyFont="1" applyBorder="1" applyAlignment="1">
      <alignment vertical="center"/>
    </xf>
    <xf numFmtId="167" fontId="18" fillId="0" borderId="28" xfId="0" applyNumberFormat="1" applyFont="1" applyBorder="1" applyAlignment="1">
      <alignment vertical="center"/>
    </xf>
    <xf numFmtId="3" fontId="19" fillId="0" borderId="30" xfId="0" applyNumberFormat="1" applyFont="1" applyBorder="1" applyAlignment="1">
      <alignment vertical="center"/>
    </xf>
    <xf numFmtId="168" fontId="18" fillId="0" borderId="28" xfId="1" applyNumberFormat="1" applyFont="1" applyBorder="1" applyAlignment="1" applyProtection="1">
      <alignment vertical="center"/>
    </xf>
    <xf numFmtId="3" fontId="18" fillId="0" borderId="30" xfId="1" applyNumberFormat="1" applyFont="1" applyBorder="1" applyAlignment="1" applyProtection="1">
      <alignment vertical="center"/>
    </xf>
    <xf numFmtId="167" fontId="18" fillId="0" borderId="28" xfId="1" applyNumberFormat="1" applyFont="1" applyBorder="1" applyAlignment="1" applyProtection="1">
      <alignment vertical="center"/>
    </xf>
    <xf numFmtId="167" fontId="18" fillId="0" borderId="33" xfId="1" applyNumberFormat="1" applyFont="1" applyBorder="1" applyAlignment="1" applyProtection="1">
      <alignment vertical="center"/>
    </xf>
    <xf numFmtId="3" fontId="19" fillId="3" borderId="41" xfId="0" applyNumberFormat="1" applyFont="1" applyFill="1" applyBorder="1" applyAlignment="1">
      <alignment vertical="center"/>
    </xf>
    <xf numFmtId="3" fontId="19" fillId="3" borderId="29" xfId="0" applyNumberFormat="1" applyFont="1" applyFill="1" applyBorder="1" applyAlignment="1">
      <alignment vertical="center"/>
    </xf>
    <xf numFmtId="167" fontId="10" fillId="3" borderId="28" xfId="0" applyNumberFormat="1" applyFont="1" applyFill="1" applyBorder="1" applyAlignment="1">
      <alignment vertical="center"/>
    </xf>
    <xf numFmtId="167" fontId="18" fillId="3" borderId="28" xfId="0" applyNumberFormat="1" applyFont="1" applyFill="1" applyBorder="1" applyAlignment="1">
      <alignment vertical="center"/>
    </xf>
    <xf numFmtId="3" fontId="19" fillId="3" borderId="30" xfId="0" applyNumberFormat="1" applyFont="1" applyFill="1" applyBorder="1" applyAlignment="1">
      <alignment vertical="center"/>
    </xf>
    <xf numFmtId="168" fontId="18" fillId="3" borderId="28" xfId="1" applyNumberFormat="1" applyFont="1" applyFill="1" applyBorder="1" applyAlignment="1" applyProtection="1">
      <alignment vertical="center"/>
    </xf>
    <xf numFmtId="3" fontId="18" fillId="3" borderId="30" xfId="1" applyNumberFormat="1" applyFont="1" applyFill="1" applyBorder="1" applyAlignment="1" applyProtection="1">
      <alignment vertical="center"/>
    </xf>
    <xf numFmtId="167" fontId="18" fillId="3" borderId="43" xfId="1" applyNumberFormat="1" applyFont="1" applyFill="1" applyBorder="1" applyAlignment="1" applyProtection="1">
      <alignment vertical="center"/>
    </xf>
    <xf numFmtId="167" fontId="18" fillId="3" borderId="30" xfId="1" applyNumberFormat="1" applyFont="1" applyFill="1" applyBorder="1" applyAlignment="1" applyProtection="1">
      <alignment vertical="center"/>
    </xf>
    <xf numFmtId="167" fontId="18" fillId="0" borderId="43" xfId="1" applyNumberFormat="1" applyFont="1" applyBorder="1" applyAlignment="1" applyProtection="1">
      <alignment vertical="center"/>
    </xf>
    <xf numFmtId="167" fontId="18" fillId="0" borderId="30" xfId="1" applyNumberFormat="1" applyFont="1" applyBorder="1" applyAlignment="1" applyProtection="1">
      <alignment vertical="center"/>
    </xf>
    <xf numFmtId="167" fontId="18" fillId="3" borderId="0" xfId="1" applyNumberFormat="1" applyFont="1" applyFill="1" applyBorder="1" applyAlignment="1" applyProtection="1">
      <alignment vertical="center"/>
    </xf>
    <xf numFmtId="3" fontId="18" fillId="3" borderId="29" xfId="1" applyNumberFormat="1" applyFont="1" applyFill="1" applyBorder="1" applyAlignment="1" applyProtection="1">
      <alignment vertical="center"/>
    </xf>
    <xf numFmtId="167" fontId="18" fillId="0" borderId="0" xfId="1" applyNumberFormat="1" applyFont="1" applyBorder="1" applyAlignment="1" applyProtection="1">
      <alignment vertical="center"/>
    </xf>
    <xf numFmtId="3" fontId="18" fillId="0" borderId="29" xfId="1" applyNumberFormat="1" applyFont="1" applyBorder="1" applyAlignment="1" applyProtection="1">
      <alignment vertical="center"/>
    </xf>
    <xf numFmtId="3" fontId="19" fillId="3" borderId="46" xfId="0" applyNumberFormat="1" applyFont="1" applyFill="1" applyBorder="1" applyAlignment="1">
      <alignment vertical="center"/>
    </xf>
    <xf numFmtId="3" fontId="19" fillId="3" borderId="34" xfId="0" applyNumberFormat="1" applyFont="1" applyFill="1" applyBorder="1" applyAlignment="1">
      <alignment vertical="center"/>
    </xf>
    <xf numFmtId="167" fontId="10" fillId="3" borderId="35" xfId="0" applyNumberFormat="1" applyFont="1" applyFill="1" applyBorder="1" applyAlignment="1">
      <alignment vertical="center"/>
    </xf>
    <xf numFmtId="167" fontId="18" fillId="3" borderId="35" xfId="0" applyNumberFormat="1" applyFont="1" applyFill="1" applyBorder="1" applyAlignment="1">
      <alignment vertical="center"/>
    </xf>
    <xf numFmtId="3" fontId="19" fillId="3" borderId="7" xfId="0" applyNumberFormat="1" applyFont="1" applyFill="1" applyBorder="1" applyAlignment="1">
      <alignment vertical="center"/>
    </xf>
    <xf numFmtId="168" fontId="18" fillId="3" borderId="35" xfId="1" applyNumberFormat="1" applyFont="1" applyFill="1" applyBorder="1" applyAlignment="1" applyProtection="1">
      <alignment vertical="center"/>
    </xf>
    <xf numFmtId="3" fontId="18" fillId="3" borderId="7" xfId="1" applyNumberFormat="1" applyFont="1" applyFill="1" applyBorder="1" applyAlignment="1" applyProtection="1">
      <alignment vertical="center"/>
    </xf>
    <xf numFmtId="167" fontId="18" fillId="3" borderId="6" xfId="1" applyNumberFormat="1" applyFont="1" applyFill="1" applyBorder="1" applyAlignment="1" applyProtection="1">
      <alignment vertical="center"/>
    </xf>
    <xf numFmtId="3" fontId="18" fillId="3" borderId="34" xfId="1" applyNumberFormat="1" applyFont="1" applyFill="1" applyBorder="1" applyAlignment="1" applyProtection="1">
      <alignment vertical="center"/>
    </xf>
    <xf numFmtId="167" fontId="18" fillId="3" borderId="7" xfId="1" applyNumberFormat="1" applyFont="1" applyFill="1" applyBorder="1" applyAlignment="1" applyProtection="1">
      <alignment vertical="center"/>
    </xf>
    <xf numFmtId="3" fontId="18" fillId="2" borderId="36" xfId="26" applyNumberFormat="1" applyFont="1" applyFill="1" applyBorder="1" applyAlignment="1">
      <alignment vertical="center" wrapText="1"/>
    </xf>
    <xf numFmtId="167" fontId="20" fillId="2" borderId="31" xfId="136" applyNumberFormat="1" applyFont="1" applyFill="1" applyBorder="1" applyAlignment="1">
      <alignment vertical="top"/>
    </xf>
    <xf numFmtId="3" fontId="18" fillId="2" borderId="47" xfId="26" applyNumberFormat="1" applyFont="1" applyFill="1" applyBorder="1" applyAlignment="1">
      <alignment vertical="center" wrapText="1"/>
    </xf>
    <xf numFmtId="3" fontId="18" fillId="2" borderId="19" xfId="26" applyNumberFormat="1" applyFont="1" applyFill="1" applyBorder="1" applyAlignment="1">
      <alignment vertical="center" wrapText="1"/>
    </xf>
    <xf numFmtId="3" fontId="20" fillId="2" borderId="39" xfId="136" applyNumberFormat="1" applyFont="1" applyFill="1" applyBorder="1" applyAlignment="1">
      <alignment vertical="top"/>
    </xf>
    <xf numFmtId="167" fontId="20" fillId="2" borderId="19" xfId="136" applyNumberFormat="1" applyFont="1" applyFill="1" applyBorder="1" applyAlignment="1">
      <alignment vertical="top"/>
    </xf>
    <xf numFmtId="3" fontId="20" fillId="2" borderId="37" xfId="136" applyNumberFormat="1" applyFont="1" applyFill="1" applyBorder="1" applyAlignment="1">
      <alignment vertical="top"/>
    </xf>
    <xf numFmtId="167" fontId="20" fillId="2" borderId="40" xfId="136" applyNumberFormat="1" applyFont="1" applyFill="1" applyBorder="1" applyAlignment="1">
      <alignment vertical="top"/>
    </xf>
    <xf numFmtId="3" fontId="18" fillId="2" borderId="41" xfId="26" applyNumberFormat="1" applyFont="1" applyFill="1" applyBorder="1" applyAlignment="1">
      <alignment vertical="center" wrapText="1"/>
    </xf>
    <xf numFmtId="167" fontId="20" fillId="2" borderId="28" xfId="136" applyNumberFormat="1" applyFont="1" applyFill="1" applyBorder="1" applyAlignment="1">
      <alignment vertical="top"/>
    </xf>
    <xf numFmtId="3" fontId="18" fillId="2" borderId="42" xfId="26" applyNumberFormat="1" applyFont="1" applyFill="1" applyBorder="1" applyAlignment="1">
      <alignment vertical="center" wrapText="1"/>
    </xf>
    <xf numFmtId="3" fontId="18" fillId="2" borderId="0" xfId="26" applyNumberFormat="1" applyFont="1" applyFill="1" applyAlignment="1">
      <alignment vertical="center" wrapText="1"/>
    </xf>
    <xf numFmtId="3" fontId="20" fillId="2" borderId="30" xfId="136" applyNumberFormat="1" applyFont="1" applyFill="1" applyBorder="1" applyAlignment="1">
      <alignment vertical="top"/>
    </xf>
    <xf numFmtId="167" fontId="20" fillId="2" borderId="0" xfId="136" applyNumberFormat="1" applyFont="1" applyFill="1" applyAlignment="1">
      <alignment vertical="top"/>
    </xf>
    <xf numFmtId="3" fontId="20" fillId="2" borderId="29" xfId="136" applyNumberFormat="1" applyFont="1" applyFill="1" applyBorder="1" applyAlignment="1">
      <alignment vertical="top"/>
    </xf>
    <xf numFmtId="167" fontId="20" fillId="2" borderId="33" xfId="136" applyNumberFormat="1" applyFont="1" applyFill="1" applyBorder="1" applyAlignment="1">
      <alignment vertical="top"/>
    </xf>
    <xf numFmtId="3" fontId="18" fillId="2" borderId="22" xfId="26" applyNumberFormat="1" applyFont="1" applyFill="1" applyBorder="1" applyAlignment="1">
      <alignment vertical="center" wrapText="1"/>
    </xf>
    <xf numFmtId="167" fontId="20" fillId="2" borderId="12" xfId="137" applyNumberFormat="1" applyFont="1" applyFill="1" applyBorder="1" applyAlignment="1">
      <alignment vertical="top"/>
    </xf>
    <xf numFmtId="3" fontId="18" fillId="2" borderId="24" xfId="26" applyNumberFormat="1" applyFont="1" applyFill="1" applyBorder="1" applyAlignment="1">
      <alignment vertical="center" wrapText="1"/>
    </xf>
    <xf numFmtId="3" fontId="18" fillId="2" borderId="8" xfId="26" applyNumberFormat="1" applyFont="1" applyFill="1" applyBorder="1" applyAlignment="1">
      <alignment vertical="center" wrapText="1"/>
    </xf>
    <xf numFmtId="3" fontId="20" fillId="2" borderId="9" xfId="137" applyNumberFormat="1" applyFont="1" applyFill="1" applyBorder="1" applyAlignment="1">
      <alignment vertical="top"/>
    </xf>
    <xf numFmtId="167" fontId="20" fillId="2" borderId="8" xfId="137" applyNumberFormat="1" applyFont="1" applyFill="1" applyBorder="1" applyAlignment="1">
      <alignment vertical="top"/>
    </xf>
    <xf numFmtId="3" fontId="20" fillId="2" borderId="23" xfId="137" applyNumberFormat="1" applyFont="1" applyFill="1" applyBorder="1" applyAlignment="1">
      <alignment vertical="top"/>
    </xf>
    <xf numFmtId="167" fontId="20" fillId="2" borderId="10" xfId="137" applyNumberFormat="1" applyFont="1" applyFill="1" applyBorder="1" applyAlignment="1">
      <alignment vertical="top"/>
    </xf>
    <xf numFmtId="0" fontId="22" fillId="0" borderId="0" xfId="0" applyFont="1" applyAlignment="1">
      <alignment horizontal="left" vertical="center"/>
    </xf>
    <xf numFmtId="0" fontId="24" fillId="0" borderId="0" xfId="0" applyFont="1"/>
    <xf numFmtId="4" fontId="24" fillId="0" borderId="0" xfId="0" applyNumberFormat="1" applyFont="1"/>
    <xf numFmtId="0" fontId="0" fillId="0" borderId="32" xfId="0" applyBorder="1"/>
    <xf numFmtId="3" fontId="19" fillId="0" borderId="41" xfId="0" applyNumberFormat="1" applyFont="1" applyBorder="1" applyAlignment="1">
      <alignment horizontal="right" vertical="center"/>
    </xf>
    <xf numFmtId="167" fontId="18" fillId="0" borderId="28" xfId="0" applyNumberFormat="1" applyFont="1" applyBorder="1" applyAlignment="1">
      <alignment horizontal="right" vertical="center"/>
    </xf>
    <xf numFmtId="167" fontId="18" fillId="0" borderId="28" xfId="1" applyNumberFormat="1" applyFont="1" applyBorder="1" applyAlignment="1" applyProtection="1">
      <alignment horizontal="right" vertical="center"/>
    </xf>
    <xf numFmtId="3" fontId="19" fillId="3" borderId="41" xfId="0" applyNumberFormat="1" applyFont="1" applyFill="1" applyBorder="1" applyAlignment="1">
      <alignment horizontal="right" vertical="center"/>
    </xf>
    <xf numFmtId="167" fontId="18" fillId="3" borderId="28" xfId="0" applyNumberFormat="1" applyFont="1" applyFill="1" applyBorder="1" applyAlignment="1">
      <alignment horizontal="right" vertical="center"/>
    </xf>
    <xf numFmtId="3" fontId="19" fillId="3" borderId="46" xfId="0" applyNumberFormat="1" applyFont="1" applyFill="1" applyBorder="1" applyAlignment="1">
      <alignment horizontal="right" vertical="center"/>
    </xf>
    <xf numFmtId="167" fontId="18" fillId="3" borderId="35" xfId="0" applyNumberFormat="1" applyFont="1" applyFill="1" applyBorder="1" applyAlignment="1">
      <alignment horizontal="right" vertical="center"/>
    </xf>
    <xf numFmtId="3" fontId="18" fillId="2" borderId="47" xfId="26" applyNumberFormat="1" applyFont="1" applyFill="1" applyBorder="1" applyAlignment="1">
      <alignment horizontal="right" vertical="center" wrapText="1"/>
    </xf>
    <xf numFmtId="3" fontId="18" fillId="2" borderId="24" xfId="26" applyNumberFormat="1" applyFont="1" applyFill="1" applyBorder="1" applyAlignment="1">
      <alignment horizontal="right" vertical="center" wrapText="1"/>
    </xf>
    <xf numFmtId="168" fontId="18" fillId="0" borderId="0" xfId="1" applyNumberFormat="1" applyFont="1" applyBorder="1" applyAlignment="1" applyProtection="1">
      <alignment vertical="center"/>
    </xf>
    <xf numFmtId="168" fontId="18" fillId="0" borderId="30" xfId="1" applyNumberFormat="1" applyFont="1" applyBorder="1" applyAlignment="1" applyProtection="1">
      <alignment vertical="center"/>
    </xf>
    <xf numFmtId="3" fontId="19" fillId="3" borderId="42" xfId="0" applyNumberFormat="1" applyFont="1" applyFill="1" applyBorder="1" applyAlignment="1">
      <alignment vertical="center"/>
    </xf>
    <xf numFmtId="168" fontId="18" fillId="3" borderId="0" xfId="1" applyNumberFormat="1" applyFont="1" applyFill="1" applyBorder="1" applyAlignment="1" applyProtection="1">
      <alignment vertical="center"/>
    </xf>
    <xf numFmtId="168" fontId="18" fillId="3" borderId="30" xfId="1" applyNumberFormat="1" applyFont="1" applyFill="1" applyBorder="1" applyAlignment="1" applyProtection="1">
      <alignment vertical="center"/>
    </xf>
    <xf numFmtId="3" fontId="19" fillId="0" borderId="42" xfId="0" applyNumberFormat="1" applyFont="1" applyBorder="1" applyAlignment="1">
      <alignment vertical="center"/>
    </xf>
    <xf numFmtId="167" fontId="25" fillId="0" borderId="28" xfId="0" applyNumberFormat="1" applyFont="1" applyBorder="1" applyAlignment="1">
      <alignment vertical="center"/>
    </xf>
    <xf numFmtId="3" fontId="19" fillId="3" borderId="26" xfId="0" applyNumberFormat="1" applyFont="1" applyFill="1" applyBorder="1" applyAlignment="1">
      <alignment vertical="center"/>
    </xf>
    <xf numFmtId="168" fontId="18" fillId="3" borderId="6" xfId="1" applyNumberFormat="1" applyFont="1" applyFill="1" applyBorder="1" applyAlignment="1" applyProtection="1">
      <alignment vertical="center"/>
    </xf>
    <xf numFmtId="168" fontId="18" fillId="3" borderId="7" xfId="1" applyNumberFormat="1" applyFont="1" applyFill="1" applyBorder="1" applyAlignment="1" applyProtection="1">
      <alignment vertical="center"/>
    </xf>
    <xf numFmtId="167" fontId="20" fillId="2" borderId="48" xfId="136" applyNumberFormat="1" applyFont="1" applyFill="1" applyBorder="1" applyAlignment="1">
      <alignment vertical="top"/>
    </xf>
    <xf numFmtId="167" fontId="20" fillId="2" borderId="32" xfId="136" applyNumberFormat="1" applyFont="1" applyFill="1" applyBorder="1" applyAlignment="1">
      <alignment vertical="top"/>
    </xf>
    <xf numFmtId="167" fontId="20" fillId="2" borderId="11" xfId="137" applyNumberFormat="1" applyFont="1" applyFill="1" applyBorder="1" applyAlignment="1">
      <alignment vertical="top"/>
    </xf>
    <xf numFmtId="3" fontId="10" fillId="0" borderId="41" xfId="0" applyNumberFormat="1" applyFont="1" applyBorder="1" applyAlignment="1">
      <alignment horizontal="right" vertical="center"/>
    </xf>
    <xf numFmtId="3" fontId="10" fillId="0" borderId="30" xfId="0" applyNumberFormat="1" applyFont="1" applyBorder="1" applyAlignment="1">
      <alignment horizontal="right" vertical="center"/>
    </xf>
    <xf numFmtId="167" fontId="20" fillId="0" borderId="30" xfId="155" applyNumberFormat="1" applyFont="1" applyBorder="1" applyAlignment="1">
      <alignment horizontal="right" vertical="center"/>
    </xf>
    <xf numFmtId="3" fontId="10" fillId="3" borderId="41" xfId="0" applyNumberFormat="1" applyFont="1" applyFill="1" applyBorder="1" applyAlignment="1">
      <alignment horizontal="right" vertical="center"/>
    </xf>
    <xf numFmtId="3" fontId="10" fillId="3" borderId="30" xfId="0" applyNumberFormat="1" applyFont="1" applyFill="1" applyBorder="1" applyAlignment="1">
      <alignment horizontal="right" vertical="center"/>
    </xf>
    <xf numFmtId="167" fontId="20" fillId="3" borderId="30" xfId="155" applyNumberFormat="1" applyFont="1" applyFill="1" applyBorder="1" applyAlignment="1">
      <alignment horizontal="right" vertical="center"/>
    </xf>
    <xf numFmtId="167" fontId="20" fillId="0" borderId="30" xfId="154" applyNumberFormat="1" applyFont="1" applyBorder="1" applyAlignment="1">
      <alignment horizontal="right" vertical="center"/>
    </xf>
    <xf numFmtId="3" fontId="10" fillId="2" borderId="36" xfId="0" applyNumberFormat="1" applyFont="1" applyFill="1" applyBorder="1" applyAlignment="1">
      <alignment horizontal="right" vertical="center"/>
    </xf>
    <xf numFmtId="3" fontId="10" fillId="2" borderId="39" xfId="0" applyNumberFormat="1" applyFont="1" applyFill="1" applyBorder="1" applyAlignment="1">
      <alignment horizontal="right" vertical="center"/>
    </xf>
    <xf numFmtId="167" fontId="20" fillId="2" borderId="39" xfId="155" applyNumberFormat="1" applyFont="1" applyFill="1" applyBorder="1" applyAlignment="1">
      <alignment horizontal="right" vertical="center"/>
    </xf>
    <xf numFmtId="3" fontId="10" fillId="2" borderId="41" xfId="0" applyNumberFormat="1" applyFont="1" applyFill="1" applyBorder="1" applyAlignment="1">
      <alignment horizontal="right" vertical="center"/>
    </xf>
    <xf numFmtId="3" fontId="10" fillId="2" borderId="30" xfId="0" applyNumberFormat="1" applyFont="1" applyFill="1" applyBorder="1" applyAlignment="1">
      <alignment horizontal="right" vertical="center"/>
    </xf>
    <xf numFmtId="167" fontId="20" fillId="2" borderId="30" xfId="155" applyNumberFormat="1" applyFont="1" applyFill="1" applyBorder="1" applyAlignment="1">
      <alignment horizontal="right" vertical="center"/>
    </xf>
    <xf numFmtId="3" fontId="10" fillId="2" borderId="22" xfId="0" applyNumberFormat="1" applyFont="1" applyFill="1" applyBorder="1" applyAlignment="1">
      <alignment horizontal="right" vertical="center"/>
    </xf>
    <xf numFmtId="3" fontId="10" fillId="2" borderId="9" xfId="0" applyNumberFormat="1" applyFont="1" applyFill="1" applyBorder="1" applyAlignment="1">
      <alignment horizontal="right" vertical="center"/>
    </xf>
    <xf numFmtId="167" fontId="20" fillId="2" borderId="9" xfId="156" applyNumberFormat="1" applyFont="1" applyFill="1" applyBorder="1" applyAlignment="1">
      <alignment horizontal="right" vertical="center"/>
    </xf>
    <xf numFmtId="0" fontId="18" fillId="0" borderId="28" xfId="0" applyFont="1" applyBorder="1" applyAlignment="1">
      <alignment vertical="center" wrapText="1"/>
    </xf>
    <xf numFmtId="3" fontId="10" fillId="0" borderId="41" xfId="0" applyNumberFormat="1" applyFont="1" applyBorder="1" applyAlignment="1">
      <alignment vertical="center"/>
    </xf>
    <xf numFmtId="3" fontId="10" fillId="0" borderId="30" xfId="0" applyNumberFormat="1" applyFont="1" applyBorder="1" applyAlignment="1">
      <alignment vertical="center"/>
    </xf>
    <xf numFmtId="167" fontId="20" fillId="0" borderId="30" xfId="155" applyNumberFormat="1" applyFont="1" applyBorder="1" applyAlignment="1">
      <alignment vertical="center"/>
    </xf>
    <xf numFmtId="0" fontId="18" fillId="3" borderId="28" xfId="0" applyFont="1" applyFill="1" applyBorder="1" applyAlignment="1">
      <alignment vertical="center" wrapText="1"/>
    </xf>
    <xf numFmtId="3" fontId="10" fillId="3" borderId="41" xfId="0" applyNumberFormat="1" applyFont="1" applyFill="1" applyBorder="1" applyAlignment="1">
      <alignment vertical="center"/>
    </xf>
    <xf numFmtId="3" fontId="10" fillId="3" borderId="30" xfId="0" applyNumberFormat="1" applyFont="1" applyFill="1" applyBorder="1" applyAlignment="1">
      <alignment vertical="center"/>
    </xf>
    <xf numFmtId="167" fontId="20" fillId="3" borderId="30" xfId="155" applyNumberFormat="1" applyFont="1" applyFill="1" applyBorder="1" applyAlignment="1">
      <alignment vertical="center"/>
    </xf>
    <xf numFmtId="167" fontId="20" fillId="0" borderId="30" xfId="154" applyNumberFormat="1" applyFont="1" applyBorder="1" applyAlignment="1">
      <alignment vertical="center"/>
    </xf>
    <xf numFmtId="0" fontId="18" fillId="2" borderId="31" xfId="0" applyFont="1" applyFill="1" applyBorder="1" applyAlignment="1">
      <alignment vertical="center" wrapText="1"/>
    </xf>
    <xf numFmtId="3" fontId="10" fillId="2" borderId="36" xfId="0" applyNumberFormat="1" applyFont="1" applyFill="1" applyBorder="1" applyAlignment="1">
      <alignment vertical="center"/>
    </xf>
    <xf numFmtId="3" fontId="10" fillId="2" borderId="39" xfId="0" applyNumberFormat="1" applyFont="1" applyFill="1" applyBorder="1" applyAlignment="1">
      <alignment vertical="center"/>
    </xf>
    <xf numFmtId="167" fontId="20" fillId="2" borderId="39" xfId="155" applyNumberFormat="1" applyFont="1" applyFill="1" applyBorder="1" applyAlignment="1">
      <alignment vertical="center"/>
    </xf>
    <xf numFmtId="0" fontId="18" fillId="2" borderId="28" xfId="0" applyFont="1" applyFill="1" applyBorder="1" applyAlignment="1">
      <alignment vertical="center" wrapText="1"/>
    </xf>
    <xf numFmtId="3" fontId="10" fillId="2" borderId="41" xfId="0" applyNumberFormat="1" applyFont="1" applyFill="1" applyBorder="1" applyAlignment="1">
      <alignment vertical="center"/>
    </xf>
    <xf numFmtId="3" fontId="10" fillId="2" borderId="30" xfId="0" applyNumberFormat="1" applyFont="1" applyFill="1" applyBorder="1" applyAlignment="1">
      <alignment vertical="center"/>
    </xf>
    <xf numFmtId="167" fontId="20" fillId="2" borderId="30" xfId="155" applyNumberFormat="1" applyFont="1" applyFill="1" applyBorder="1" applyAlignment="1">
      <alignment vertical="center"/>
    </xf>
    <xf numFmtId="0" fontId="18" fillId="2" borderId="12" xfId="0" applyFont="1" applyFill="1" applyBorder="1" applyAlignment="1">
      <alignment vertical="center" wrapText="1"/>
    </xf>
    <xf numFmtId="3" fontId="10" fillId="2" borderId="22" xfId="0" applyNumberFormat="1" applyFont="1" applyFill="1" applyBorder="1" applyAlignment="1">
      <alignment vertical="center"/>
    </xf>
    <xf numFmtId="3" fontId="10" fillId="2" borderId="9" xfId="0" applyNumberFormat="1" applyFont="1" applyFill="1" applyBorder="1" applyAlignment="1">
      <alignment vertical="center"/>
    </xf>
    <xf numFmtId="167" fontId="20" fillId="2" borderId="9" xfId="156" applyNumberFormat="1" applyFont="1" applyFill="1" applyBorder="1" applyAlignment="1">
      <alignment vertical="center"/>
    </xf>
    <xf numFmtId="0" fontId="18" fillId="0" borderId="28" xfId="43" applyFont="1" applyBorder="1" applyAlignment="1">
      <alignment vertical="center" wrapText="1"/>
    </xf>
    <xf numFmtId="3" fontId="20" fillId="0" borderId="30" xfId="155" applyNumberFormat="1" applyFont="1" applyBorder="1" applyAlignment="1">
      <alignment vertical="center"/>
    </xf>
    <xf numFmtId="0" fontId="18" fillId="3" borderId="28" xfId="43" applyFont="1" applyFill="1" applyBorder="1" applyAlignment="1">
      <alignment vertical="center" wrapText="1"/>
    </xf>
    <xf numFmtId="3" fontId="20" fillId="3" borderId="30" xfId="155" applyNumberFormat="1" applyFont="1" applyFill="1" applyBorder="1" applyAlignment="1">
      <alignment vertical="center"/>
    </xf>
    <xf numFmtId="167" fontId="30" fillId="0" borderId="30" xfId="155" applyNumberFormat="1" applyFont="1" applyBorder="1" applyAlignment="1">
      <alignment vertical="center"/>
    </xf>
    <xf numFmtId="0" fontId="18" fillId="0" borderId="28" xfId="42" applyFont="1" applyBorder="1" applyAlignment="1">
      <alignment vertical="center" wrapText="1"/>
    </xf>
    <xf numFmtId="3" fontId="20" fillId="0" borderId="30" xfId="154" applyNumberFormat="1" applyFont="1" applyBorder="1" applyAlignment="1">
      <alignment vertical="center"/>
    </xf>
    <xf numFmtId="0" fontId="18" fillId="2" borderId="31" xfId="44" applyFont="1" applyFill="1" applyBorder="1" applyAlignment="1">
      <alignment vertical="center" wrapText="1"/>
    </xf>
    <xf numFmtId="3" fontId="20" fillId="2" borderId="39" xfId="155" applyNumberFormat="1" applyFont="1" applyFill="1" applyBorder="1" applyAlignment="1">
      <alignment vertical="center"/>
    </xf>
    <xf numFmtId="0" fontId="18" fillId="2" borderId="28" xfId="44" applyFont="1" applyFill="1" applyBorder="1" applyAlignment="1">
      <alignment vertical="center" wrapText="1"/>
    </xf>
    <xf numFmtId="3" fontId="20" fillId="2" borderId="30" xfId="155" applyNumberFormat="1" applyFont="1" applyFill="1" applyBorder="1" applyAlignment="1">
      <alignment vertical="center"/>
    </xf>
    <xf numFmtId="0" fontId="18" fillId="2" borderId="12" xfId="44" applyFont="1" applyFill="1" applyBorder="1" applyAlignment="1">
      <alignment vertical="center" wrapText="1"/>
    </xf>
    <xf numFmtId="3" fontId="20" fillId="2" borderId="9" xfId="156" applyNumberFormat="1" applyFont="1" applyFill="1" applyBorder="1" applyAlignment="1">
      <alignment vertical="center"/>
    </xf>
    <xf numFmtId="0" fontId="31" fillId="0" borderId="0" xfId="6" applyFont="1" applyBorder="1" applyProtection="1"/>
    <xf numFmtId="0" fontId="0" fillId="4" borderId="50" xfId="40" applyFont="1" applyFill="1" applyBorder="1" applyAlignment="1">
      <alignment horizontal="center" vertical="center" wrapText="1"/>
    </xf>
    <xf numFmtId="0" fontId="0" fillId="4" borderId="18" xfId="40" applyFont="1" applyFill="1" applyBorder="1" applyAlignment="1">
      <alignment horizontal="center" vertical="center" wrapText="1"/>
    </xf>
    <xf numFmtId="0" fontId="0" fillId="4" borderId="27" xfId="40" applyFont="1" applyFill="1" applyBorder="1" applyAlignment="1">
      <alignment horizontal="center" vertical="center" wrapText="1"/>
    </xf>
    <xf numFmtId="0" fontId="0" fillId="4" borderId="25" xfId="40" applyFont="1" applyFill="1" applyBorder="1" applyAlignment="1">
      <alignment horizontal="center" vertical="center" wrapText="1"/>
    </xf>
    <xf numFmtId="0" fontId="0" fillId="4" borderId="26" xfId="40" applyFont="1" applyFill="1" applyBorder="1" applyAlignment="1">
      <alignment horizontal="center" vertical="center" wrapText="1"/>
    </xf>
    <xf numFmtId="0" fontId="0" fillId="4" borderId="5" xfId="40" applyFont="1" applyFill="1" applyBorder="1" applyAlignment="1">
      <alignment horizontal="center" vertical="center" wrapText="1"/>
    </xf>
    <xf numFmtId="0" fontId="0" fillId="4" borderId="2" xfId="40" applyFont="1" applyFill="1" applyBorder="1" applyAlignment="1">
      <alignment horizontal="center" vertical="center" wrapText="1"/>
    </xf>
    <xf numFmtId="167" fontId="20" fillId="0" borderId="48" xfId="155" applyNumberFormat="1" applyFont="1" applyBorder="1" applyAlignment="1">
      <alignment horizontal="right" vertical="center"/>
    </xf>
    <xf numFmtId="3" fontId="10" fillId="0" borderId="37" xfId="0" applyNumberFormat="1" applyFont="1" applyBorder="1" applyAlignment="1">
      <alignment horizontal="right" vertical="center"/>
    </xf>
    <xf numFmtId="167" fontId="20" fillId="0" borderId="31" xfId="155" applyNumberFormat="1" applyFont="1" applyBorder="1" applyAlignment="1">
      <alignment horizontal="right" vertical="center"/>
    </xf>
    <xf numFmtId="168" fontId="18" fillId="0" borderId="32" xfId="1" applyNumberFormat="1" applyFont="1" applyBorder="1" applyAlignment="1" applyProtection="1">
      <alignment horizontal="right" vertical="center"/>
    </xf>
    <xf numFmtId="3" fontId="19" fillId="0" borderId="37" xfId="0" applyNumberFormat="1" applyFont="1" applyBorder="1" applyAlignment="1">
      <alignment horizontal="right" vertical="center"/>
    </xf>
    <xf numFmtId="3" fontId="10" fillId="0" borderId="39" xfId="0" applyNumberFormat="1" applyFont="1" applyBorder="1" applyAlignment="1">
      <alignment horizontal="right" vertical="center"/>
    </xf>
    <xf numFmtId="167" fontId="20" fillId="0" borderId="40" xfId="155" applyNumberFormat="1" applyFont="1" applyBorder="1" applyAlignment="1">
      <alignment horizontal="right" vertical="center"/>
    </xf>
    <xf numFmtId="167" fontId="20" fillId="3" borderId="32" xfId="155" applyNumberFormat="1" applyFont="1" applyFill="1" applyBorder="1" applyAlignment="1">
      <alignment horizontal="right" vertical="center"/>
    </xf>
    <xf numFmtId="3" fontId="10" fillId="3" borderId="29" xfId="0" applyNumberFormat="1" applyFont="1" applyFill="1" applyBorder="1" applyAlignment="1">
      <alignment horizontal="right" vertical="center"/>
    </xf>
    <xf numFmtId="167" fontId="20" fillId="3" borderId="28" xfId="155" applyNumberFormat="1" applyFont="1" applyFill="1" applyBorder="1" applyAlignment="1">
      <alignment horizontal="right" vertical="center"/>
    </xf>
    <xf numFmtId="168" fontId="18" fillId="3" borderId="32" xfId="1" applyNumberFormat="1" applyFont="1" applyFill="1" applyBorder="1" applyAlignment="1" applyProtection="1">
      <alignment horizontal="right" vertical="center"/>
    </xf>
    <xf numFmtId="167" fontId="20" fillId="3" borderId="33" xfId="155" applyNumberFormat="1" applyFont="1" applyFill="1" applyBorder="1" applyAlignment="1">
      <alignment horizontal="right" vertical="center"/>
    </xf>
    <xf numFmtId="167" fontId="20" fillId="0" borderId="32" xfId="155" applyNumberFormat="1" applyFont="1" applyBorder="1" applyAlignment="1">
      <alignment horizontal="right" vertical="center"/>
    </xf>
    <xf numFmtId="3" fontId="10" fillId="0" borderId="29" xfId="0" applyNumberFormat="1" applyFont="1" applyBorder="1" applyAlignment="1">
      <alignment horizontal="right" vertical="center"/>
    </xf>
    <xf numFmtId="167" fontId="20" fillId="0" borderId="28" xfId="155" applyNumberFormat="1" applyFont="1" applyBorder="1" applyAlignment="1">
      <alignment horizontal="right" vertical="center"/>
    </xf>
    <xf numFmtId="167" fontId="20" fillId="0" borderId="33" xfId="155" applyNumberFormat="1" applyFont="1" applyBorder="1" applyAlignment="1">
      <alignment horizontal="right" vertical="center"/>
    </xf>
    <xf numFmtId="167" fontId="20" fillId="0" borderId="32" xfId="154" applyNumberFormat="1" applyFont="1" applyBorder="1" applyAlignment="1">
      <alignment horizontal="right" vertical="center"/>
    </xf>
    <xf numFmtId="167" fontId="20" fillId="0" borderId="28" xfId="154" applyNumberFormat="1" applyFont="1" applyBorder="1" applyAlignment="1">
      <alignment horizontal="right" vertical="center"/>
    </xf>
    <xf numFmtId="167" fontId="20" fillId="0" borderId="33" xfId="154" applyNumberFormat="1" applyFont="1" applyBorder="1" applyAlignment="1">
      <alignment horizontal="right" vertical="center"/>
    </xf>
    <xf numFmtId="167" fontId="20" fillId="2" borderId="31" xfId="155" applyNumberFormat="1" applyFont="1" applyFill="1" applyBorder="1" applyAlignment="1">
      <alignment horizontal="right" vertical="center"/>
    </xf>
    <xf numFmtId="3" fontId="10" fillId="2" borderId="37" xfId="0" applyNumberFormat="1" applyFont="1" applyFill="1" applyBorder="1" applyAlignment="1">
      <alignment horizontal="right" vertical="center"/>
    </xf>
    <xf numFmtId="167" fontId="20" fillId="2" borderId="48" xfId="155" applyNumberFormat="1" applyFont="1" applyFill="1" applyBorder="1" applyAlignment="1">
      <alignment horizontal="right" vertical="center"/>
    </xf>
    <xf numFmtId="167" fontId="20" fillId="2" borderId="48" xfId="136" applyNumberFormat="1" applyFont="1" applyFill="1" applyBorder="1" applyAlignment="1">
      <alignment horizontal="right" vertical="top"/>
    </xf>
    <xf numFmtId="167" fontId="20" fillId="2" borderId="40" xfId="155" applyNumberFormat="1" applyFont="1" applyFill="1" applyBorder="1" applyAlignment="1">
      <alignment horizontal="right" vertical="center"/>
    </xf>
    <xf numFmtId="167" fontId="20" fillId="2" borderId="28" xfId="155" applyNumberFormat="1" applyFont="1" applyFill="1" applyBorder="1" applyAlignment="1">
      <alignment horizontal="right" vertical="center"/>
    </xf>
    <xf numFmtId="3" fontId="10" fillId="2" borderId="29" xfId="0" applyNumberFormat="1" applyFont="1" applyFill="1" applyBorder="1" applyAlignment="1">
      <alignment horizontal="right" vertical="center"/>
    </xf>
    <xf numFmtId="167" fontId="20" fillId="2" borderId="32" xfId="155" applyNumberFormat="1" applyFont="1" applyFill="1" applyBorder="1" applyAlignment="1">
      <alignment horizontal="right" vertical="center"/>
    </xf>
    <xf numFmtId="167" fontId="20" fillId="2" borderId="32" xfId="136" applyNumberFormat="1" applyFont="1" applyFill="1" applyBorder="1" applyAlignment="1">
      <alignment horizontal="right" vertical="top"/>
    </xf>
    <xf numFmtId="167" fontId="20" fillId="2" borderId="33" xfId="155" applyNumberFormat="1" applyFont="1" applyFill="1" applyBorder="1" applyAlignment="1">
      <alignment horizontal="right" vertical="center"/>
    </xf>
    <xf numFmtId="167" fontId="20" fillId="2" borderId="12" xfId="156" applyNumberFormat="1" applyFont="1" applyFill="1" applyBorder="1" applyAlignment="1">
      <alignment horizontal="right" vertical="center"/>
    </xf>
    <xf numFmtId="3" fontId="10" fillId="2" borderId="23" xfId="0" applyNumberFormat="1" applyFont="1" applyFill="1" applyBorder="1" applyAlignment="1">
      <alignment horizontal="right" vertical="center"/>
    </xf>
    <xf numFmtId="167" fontId="20" fillId="2" borderId="11" xfId="156" applyNumberFormat="1" applyFont="1" applyFill="1" applyBorder="1" applyAlignment="1">
      <alignment horizontal="right" vertical="center"/>
    </xf>
    <xf numFmtId="167" fontId="20" fillId="2" borderId="10" xfId="156" applyNumberFormat="1" applyFont="1" applyFill="1" applyBorder="1" applyAlignment="1">
      <alignment horizontal="right" vertical="center"/>
    </xf>
    <xf numFmtId="3" fontId="13" fillId="0" borderId="0" xfId="0" applyNumberFormat="1" applyFont="1"/>
    <xf numFmtId="0" fontId="13" fillId="0" borderId="0" xfId="0" applyFont="1"/>
    <xf numFmtId="167" fontId="20" fillId="0" borderId="43" xfId="155" applyNumberFormat="1" applyFont="1" applyBorder="1" applyAlignment="1">
      <alignment horizontal="right" vertical="center"/>
    </xf>
    <xf numFmtId="167" fontId="20" fillId="0" borderId="39" xfId="155" applyNumberFormat="1" applyFont="1" applyBorder="1" applyAlignment="1">
      <alignment horizontal="right" vertical="center"/>
    </xf>
    <xf numFmtId="167" fontId="20" fillId="3" borderId="43" xfId="155" applyNumberFormat="1" applyFont="1" applyFill="1" applyBorder="1" applyAlignment="1">
      <alignment horizontal="right" vertical="center"/>
    </xf>
    <xf numFmtId="167" fontId="20" fillId="0" borderId="43" xfId="154" applyNumberFormat="1" applyFont="1" applyBorder="1" applyAlignment="1">
      <alignment horizontal="right" vertical="center"/>
    </xf>
    <xf numFmtId="168" fontId="18" fillId="3" borderId="51" xfId="1" applyNumberFormat="1" applyFont="1" applyFill="1" applyBorder="1" applyAlignment="1" applyProtection="1">
      <alignment horizontal="right" vertical="center"/>
    </xf>
    <xf numFmtId="167" fontId="20" fillId="2" borderId="38" xfId="155" applyNumberFormat="1" applyFont="1" applyFill="1" applyBorder="1" applyAlignment="1">
      <alignment horizontal="right" vertical="center"/>
    </xf>
    <xf numFmtId="167" fontId="20" fillId="2" borderId="43" xfId="155" applyNumberFormat="1" applyFont="1" applyFill="1" applyBorder="1" applyAlignment="1">
      <alignment horizontal="right" vertical="center"/>
    </xf>
    <xf numFmtId="167" fontId="20" fillId="2" borderId="44" xfId="156" applyNumberFormat="1" applyFont="1" applyFill="1" applyBorder="1" applyAlignment="1">
      <alignment horizontal="right" vertical="center"/>
    </xf>
    <xf numFmtId="167" fontId="20" fillId="0" borderId="38" xfId="155" applyNumberFormat="1" applyFont="1" applyBorder="1" applyAlignment="1">
      <alignment horizontal="right" vertical="center"/>
    </xf>
    <xf numFmtId="0" fontId="0" fillId="4" borderId="6" xfId="40" applyFont="1" applyFill="1" applyBorder="1" applyAlignment="1">
      <alignment horizontal="center" vertical="center" wrapText="1"/>
    </xf>
    <xf numFmtId="0" fontId="0" fillId="4" borderId="4" xfId="40" applyFont="1" applyFill="1" applyBorder="1" applyAlignment="1">
      <alignment horizontal="center" vertical="center" wrapText="1"/>
    </xf>
    <xf numFmtId="0" fontId="0" fillId="4" borderId="1" xfId="40" applyFont="1" applyFill="1" applyBorder="1" applyAlignment="1">
      <alignment horizontal="center" vertical="center" wrapText="1"/>
    </xf>
    <xf numFmtId="0" fontId="0" fillId="4" borderId="52" xfId="40" applyFont="1" applyFill="1" applyBorder="1" applyAlignment="1">
      <alignment horizontal="center" vertical="center" wrapText="1"/>
    </xf>
    <xf numFmtId="167" fontId="20" fillId="0" borderId="43" xfId="155" applyNumberFormat="1" applyFont="1" applyBorder="1" applyAlignment="1">
      <alignment vertical="center"/>
    </xf>
    <xf numFmtId="167" fontId="20" fillId="0" borderId="48" xfId="155" applyNumberFormat="1" applyFont="1" applyBorder="1" applyAlignment="1">
      <alignment vertical="center"/>
    </xf>
    <xf numFmtId="3" fontId="10" fillId="0" borderId="37" xfId="0" applyNumberFormat="1" applyFont="1" applyBorder="1" applyAlignment="1">
      <alignment vertical="center"/>
    </xf>
    <xf numFmtId="167" fontId="20" fillId="0" borderId="31" xfId="155" applyNumberFormat="1" applyFont="1" applyBorder="1" applyAlignment="1">
      <alignment vertical="center"/>
    </xf>
    <xf numFmtId="3" fontId="10" fillId="0" borderId="29" xfId="0" applyNumberFormat="1" applyFont="1" applyBorder="1" applyAlignment="1">
      <alignment vertical="center"/>
    </xf>
    <xf numFmtId="3" fontId="10" fillId="0" borderId="39" xfId="0" applyNumberFormat="1" applyFont="1" applyBorder="1" applyAlignment="1">
      <alignment vertical="center"/>
    </xf>
    <xf numFmtId="167" fontId="20" fillId="0" borderId="39" xfId="155" applyNumberFormat="1" applyFont="1" applyBorder="1" applyAlignment="1">
      <alignment vertical="center"/>
    </xf>
    <xf numFmtId="167" fontId="20" fillId="3" borderId="43" xfId="155" applyNumberFormat="1" applyFont="1" applyFill="1" applyBorder="1" applyAlignment="1">
      <alignment vertical="center"/>
    </xf>
    <xf numFmtId="167" fontId="20" fillId="3" borderId="32" xfId="155" applyNumberFormat="1" applyFont="1" applyFill="1" applyBorder="1" applyAlignment="1">
      <alignment vertical="center"/>
    </xf>
    <xf numFmtId="3" fontId="10" fillId="3" borderId="29" xfId="0" applyNumberFormat="1" applyFont="1" applyFill="1" applyBorder="1" applyAlignment="1">
      <alignment vertical="center"/>
    </xf>
    <xf numFmtId="167" fontId="20" fillId="3" borderId="28" xfId="155" applyNumberFormat="1" applyFont="1" applyFill="1" applyBorder="1" applyAlignment="1">
      <alignment vertical="center"/>
    </xf>
    <xf numFmtId="167" fontId="20" fillId="0" borderId="32" xfId="155" applyNumberFormat="1" applyFont="1" applyBorder="1" applyAlignment="1">
      <alignment vertical="center"/>
    </xf>
    <xf numFmtId="167" fontId="20" fillId="0" borderId="28" xfId="155" applyNumberFormat="1" applyFont="1" applyBorder="1" applyAlignment="1">
      <alignment vertical="center"/>
    </xf>
    <xf numFmtId="167" fontId="20" fillId="0" borderId="43" xfId="154" applyNumberFormat="1" applyFont="1" applyBorder="1" applyAlignment="1">
      <alignment vertical="center"/>
    </xf>
    <xf numFmtId="167" fontId="20" fillId="0" borderId="32" xfId="154" applyNumberFormat="1" applyFont="1" applyBorder="1" applyAlignment="1">
      <alignment vertical="center"/>
    </xf>
    <xf numFmtId="167" fontId="20" fillId="0" borderId="28" xfId="154" applyNumberFormat="1" applyFont="1" applyBorder="1" applyAlignment="1">
      <alignment vertical="center"/>
    </xf>
    <xf numFmtId="167" fontId="20" fillId="2" borderId="38" xfId="155" applyNumberFormat="1" applyFont="1" applyFill="1" applyBorder="1" applyAlignment="1">
      <alignment vertical="center"/>
    </xf>
    <xf numFmtId="167" fontId="20" fillId="2" borderId="48" xfId="155" applyNumberFormat="1" applyFont="1" applyFill="1" applyBorder="1" applyAlignment="1">
      <alignment vertical="center"/>
    </xf>
    <xf numFmtId="3" fontId="10" fillId="2" borderId="37" xfId="0" applyNumberFormat="1" applyFont="1" applyFill="1" applyBorder="1" applyAlignment="1">
      <alignment vertical="center"/>
    </xf>
    <xf numFmtId="167" fontId="20" fillId="2" borderId="31" xfId="155" applyNumberFormat="1" applyFont="1" applyFill="1" applyBorder="1" applyAlignment="1">
      <alignment vertical="center"/>
    </xf>
    <xf numFmtId="167" fontId="20" fillId="2" borderId="43" xfId="155" applyNumberFormat="1" applyFont="1" applyFill="1" applyBorder="1" applyAlignment="1">
      <alignment vertical="center"/>
    </xf>
    <xf numFmtId="167" fontId="20" fillId="2" borderId="32" xfId="155" applyNumberFormat="1" applyFont="1" applyFill="1" applyBorder="1" applyAlignment="1">
      <alignment vertical="center"/>
    </xf>
    <xf numFmtId="3" fontId="10" fillId="2" borderId="29" xfId="0" applyNumberFormat="1" applyFont="1" applyFill="1" applyBorder="1" applyAlignment="1">
      <alignment vertical="center"/>
    </xf>
    <xf numFmtId="167" fontId="20" fillId="2" borderId="28" xfId="155" applyNumberFormat="1" applyFont="1" applyFill="1" applyBorder="1" applyAlignment="1">
      <alignment vertical="center"/>
    </xf>
    <xf numFmtId="167" fontId="20" fillId="2" borderId="44" xfId="156" applyNumberFormat="1" applyFont="1" applyFill="1" applyBorder="1" applyAlignment="1">
      <alignment vertical="center"/>
    </xf>
    <xf numFmtId="167" fontId="20" fillId="2" borderId="11" xfId="156" applyNumberFormat="1" applyFont="1" applyFill="1" applyBorder="1" applyAlignment="1">
      <alignment vertical="center"/>
    </xf>
    <xf numFmtId="3" fontId="10" fillId="2" borderId="23" xfId="0" applyNumberFormat="1" applyFont="1" applyFill="1" applyBorder="1" applyAlignment="1">
      <alignment vertical="center"/>
    </xf>
    <xf numFmtId="167" fontId="20" fillId="2" borderId="12" xfId="156" applyNumberFormat="1" applyFont="1" applyFill="1" applyBorder="1" applyAlignment="1">
      <alignment vertical="center"/>
    </xf>
    <xf numFmtId="0" fontId="0" fillId="4" borderId="54" xfId="40" applyFont="1" applyFill="1" applyBorder="1" applyAlignment="1">
      <alignment horizontal="center" vertical="center" wrapText="1"/>
    </xf>
    <xf numFmtId="3" fontId="20" fillId="0" borderId="41" xfId="155" applyNumberFormat="1" applyFont="1" applyBorder="1" applyAlignment="1">
      <alignment horizontal="right" vertical="center"/>
    </xf>
    <xf numFmtId="168" fontId="19" fillId="0" borderId="32" xfId="1" applyNumberFormat="1" applyFont="1" applyBorder="1" applyAlignment="1" applyProtection="1">
      <alignment horizontal="right" vertical="center"/>
    </xf>
    <xf numFmtId="3" fontId="20" fillId="3" borderId="41" xfId="155" applyNumberFormat="1" applyFont="1" applyFill="1" applyBorder="1" applyAlignment="1">
      <alignment horizontal="right" vertical="center"/>
    </xf>
    <xf numFmtId="168" fontId="19" fillId="3" borderId="32" xfId="1" applyNumberFormat="1" applyFont="1" applyFill="1" applyBorder="1" applyAlignment="1" applyProtection="1">
      <alignment horizontal="right" vertical="center"/>
    </xf>
    <xf numFmtId="3" fontId="20" fillId="0" borderId="41" xfId="154" applyNumberFormat="1" applyFont="1" applyBorder="1" applyAlignment="1">
      <alignment horizontal="right" vertical="center"/>
    </xf>
    <xf numFmtId="3" fontId="20" fillId="2" borderId="36" xfId="155" applyNumberFormat="1" applyFont="1" applyFill="1" applyBorder="1" applyAlignment="1">
      <alignment horizontal="right" vertical="center"/>
    </xf>
    <xf numFmtId="167" fontId="19" fillId="2" borderId="48" xfId="136" applyNumberFormat="1" applyFont="1" applyFill="1" applyBorder="1" applyAlignment="1">
      <alignment horizontal="right" vertical="top"/>
    </xf>
    <xf numFmtId="3" fontId="20" fillId="2" borderId="41" xfId="155" applyNumberFormat="1" applyFont="1" applyFill="1" applyBorder="1" applyAlignment="1">
      <alignment horizontal="right" vertical="center"/>
    </xf>
    <xf numFmtId="167" fontId="19" fillId="2" borderId="32" xfId="136" applyNumberFormat="1" applyFont="1" applyFill="1" applyBorder="1" applyAlignment="1">
      <alignment horizontal="right" vertical="top"/>
    </xf>
    <xf numFmtId="3" fontId="20" fillId="2" borderId="22" xfId="156" applyNumberFormat="1" applyFont="1" applyFill="1" applyBorder="1" applyAlignment="1">
      <alignment horizontal="right" vertical="center"/>
    </xf>
    <xf numFmtId="167" fontId="19" fillId="2" borderId="11" xfId="137" applyNumberFormat="1" applyFont="1" applyFill="1" applyBorder="1" applyAlignment="1">
      <alignment horizontal="right" vertical="top"/>
    </xf>
    <xf numFmtId="0" fontId="4" fillId="0" borderId="0" xfId="39"/>
    <xf numFmtId="167" fontId="0" fillId="0" borderId="0" xfId="0" applyNumberFormat="1"/>
    <xf numFmtId="0" fontId="15" fillId="4" borderId="0" xfId="0" applyFont="1" applyFill="1" applyAlignment="1">
      <alignment horizontal="center"/>
    </xf>
    <xf numFmtId="0" fontId="13" fillId="0" borderId="0" xfId="0" applyFont="1" applyAlignment="1">
      <alignment horizontal="left" vertical="center"/>
    </xf>
    <xf numFmtId="0" fontId="0" fillId="4" borderId="3" xfId="40" applyFont="1" applyFill="1" applyBorder="1" applyAlignment="1">
      <alignment horizontal="center" vertical="center" wrapText="1"/>
    </xf>
    <xf numFmtId="0" fontId="0" fillId="4" borderId="56" xfId="40" applyFont="1" applyFill="1" applyBorder="1" applyAlignment="1">
      <alignment horizontal="center" vertical="center" wrapText="1"/>
    </xf>
    <xf numFmtId="0" fontId="38" fillId="6" borderId="0" xfId="0" applyFont="1" applyFill="1" applyAlignment="1">
      <alignment horizontal="center"/>
    </xf>
    <xf numFmtId="0" fontId="34" fillId="0" borderId="0" xfId="0" applyFont="1" applyAlignment="1">
      <alignment horizontal="left" vertical="center"/>
    </xf>
    <xf numFmtId="0" fontId="2" fillId="6" borderId="50" xfId="40" applyFont="1" applyFill="1" applyBorder="1" applyAlignment="1">
      <alignment horizontal="center" vertical="center" wrapText="1"/>
    </xf>
    <xf numFmtId="0" fontId="2" fillId="6" borderId="18" xfId="40" applyFont="1" applyFill="1" applyBorder="1" applyAlignment="1">
      <alignment horizontal="center" vertical="center" wrapText="1"/>
    </xf>
    <xf numFmtId="0" fontId="2" fillId="6" borderId="25" xfId="40" applyFont="1" applyFill="1" applyBorder="1" applyAlignment="1">
      <alignment horizontal="center" vertical="center" wrapText="1"/>
    </xf>
    <xf numFmtId="0" fontId="2" fillId="6" borderId="3" xfId="40" applyFont="1" applyFill="1" applyBorder="1" applyAlignment="1">
      <alignment horizontal="center" vertical="center" wrapText="1"/>
    </xf>
    <xf numFmtId="0" fontId="2" fillId="6" borderId="56" xfId="40" applyFont="1" applyFill="1" applyBorder="1" applyAlignment="1">
      <alignment horizontal="center" vertical="center" wrapText="1"/>
    </xf>
    <xf numFmtId="0" fontId="2" fillId="6" borderId="5" xfId="40" applyFont="1" applyFill="1" applyBorder="1" applyAlignment="1">
      <alignment horizontal="center" vertical="center" wrapText="1"/>
    </xf>
    <xf numFmtId="3" fontId="40" fillId="0" borderId="41" xfId="0" applyNumberFormat="1" applyFont="1" applyBorder="1" applyAlignment="1">
      <alignment horizontal="right" vertical="center"/>
    </xf>
    <xf numFmtId="3" fontId="40" fillId="0" borderId="36" xfId="0" applyNumberFormat="1" applyFont="1" applyBorder="1" applyAlignment="1">
      <alignment horizontal="right" vertical="center"/>
    </xf>
    <xf numFmtId="3" fontId="40" fillId="0" borderId="30" xfId="0" applyNumberFormat="1" applyFont="1" applyBorder="1" applyAlignment="1">
      <alignment horizontal="right" vertical="center"/>
    </xf>
    <xf numFmtId="167" fontId="41" fillId="0" borderId="38" xfId="155" applyNumberFormat="1" applyFont="1" applyBorder="1" applyAlignment="1">
      <alignment horizontal="right" vertical="center"/>
    </xf>
    <xf numFmtId="167" fontId="41" fillId="0" borderId="38" xfId="155" quotePrefix="1" applyNumberFormat="1" applyFont="1" applyBorder="1" applyAlignment="1">
      <alignment horizontal="right" vertical="center"/>
    </xf>
    <xf numFmtId="167" fontId="41" fillId="0" borderId="30" xfId="155" applyNumberFormat="1" applyFont="1" applyBorder="1" applyAlignment="1">
      <alignment horizontal="right" vertical="center"/>
    </xf>
    <xf numFmtId="3" fontId="40" fillId="8" borderId="41" xfId="0" applyNumberFormat="1" applyFont="1" applyFill="1" applyBorder="1" applyAlignment="1">
      <alignment horizontal="right" vertical="center"/>
    </xf>
    <xf numFmtId="3" fontId="40" fillId="8" borderId="30" xfId="0" applyNumberFormat="1" applyFont="1" applyFill="1" applyBorder="1" applyAlignment="1">
      <alignment horizontal="right" vertical="center"/>
    </xf>
    <xf numFmtId="167" fontId="41" fillId="8" borderId="43" xfId="155" applyNumberFormat="1" applyFont="1" applyFill="1" applyBorder="1" applyAlignment="1">
      <alignment horizontal="right" vertical="center"/>
    </xf>
    <xf numFmtId="167" fontId="41" fillId="8" borderId="30" xfId="155" applyNumberFormat="1" applyFont="1" applyFill="1" applyBorder="1" applyAlignment="1">
      <alignment horizontal="right" vertical="center"/>
    </xf>
    <xf numFmtId="167" fontId="41" fillId="0" borderId="43" xfId="155" applyNumberFormat="1" applyFont="1" applyBorder="1" applyAlignment="1">
      <alignment horizontal="right" vertical="center"/>
    </xf>
    <xf numFmtId="167" fontId="41" fillId="0" borderId="30" xfId="155" quotePrefix="1" applyNumberFormat="1" applyFont="1" applyBorder="1" applyAlignment="1">
      <alignment horizontal="right" vertical="center"/>
    </xf>
    <xf numFmtId="167" fontId="41" fillId="8" borderId="43" xfId="155" quotePrefix="1" applyNumberFormat="1" applyFont="1" applyFill="1" applyBorder="1" applyAlignment="1">
      <alignment horizontal="right" vertical="center"/>
    </xf>
    <xf numFmtId="167" fontId="41" fillId="0" borderId="43" xfId="155" quotePrefix="1" applyNumberFormat="1" applyFont="1" applyBorder="1" applyAlignment="1">
      <alignment horizontal="right" vertical="center"/>
    </xf>
    <xf numFmtId="167" fontId="41" fillId="0" borderId="43" xfId="154" applyNumberFormat="1" applyFont="1" applyBorder="1" applyAlignment="1">
      <alignment horizontal="right" vertical="center"/>
    </xf>
    <xf numFmtId="167" fontId="41" fillId="0" borderId="43" xfId="154" quotePrefix="1" applyNumberFormat="1" applyFont="1" applyBorder="1" applyAlignment="1">
      <alignment horizontal="right" vertical="center"/>
    </xf>
    <xf numFmtId="167" fontId="41" fillId="0" borderId="30" xfId="154" applyNumberFormat="1" applyFont="1" applyBorder="1" applyAlignment="1">
      <alignment horizontal="right" vertical="center"/>
    </xf>
    <xf numFmtId="3" fontId="40" fillId="8" borderId="46" xfId="0" applyNumberFormat="1" applyFont="1" applyFill="1" applyBorder="1" applyAlignment="1">
      <alignment horizontal="right" vertical="center"/>
    </xf>
    <xf numFmtId="3" fontId="40" fillId="8" borderId="7" xfId="0" applyNumberFormat="1" applyFont="1" applyFill="1" applyBorder="1" applyAlignment="1">
      <alignment horizontal="right" vertical="center"/>
    </xf>
    <xf numFmtId="167" fontId="41" fillId="8" borderId="27" xfId="155" applyNumberFormat="1" applyFont="1" applyFill="1" applyBorder="1" applyAlignment="1">
      <alignment horizontal="right" vertical="center"/>
    </xf>
    <xf numFmtId="167" fontId="41" fillId="8" borderId="27" xfId="155" quotePrefix="1" applyNumberFormat="1" applyFont="1" applyFill="1" applyBorder="1" applyAlignment="1">
      <alignment horizontal="right" vertical="center"/>
    </xf>
    <xf numFmtId="167" fontId="41" fillId="8" borderId="7" xfId="155" applyNumberFormat="1" applyFont="1" applyFill="1" applyBorder="1" applyAlignment="1">
      <alignment horizontal="right" vertical="center"/>
    </xf>
    <xf numFmtId="3" fontId="40" fillId="9" borderId="41" xfId="0" applyNumberFormat="1" applyFont="1" applyFill="1" applyBorder="1" applyAlignment="1">
      <alignment horizontal="right" vertical="center"/>
    </xf>
    <xf numFmtId="3" fontId="40" fillId="9" borderId="30" xfId="0" applyNumberFormat="1" applyFont="1" applyFill="1" applyBorder="1" applyAlignment="1">
      <alignment horizontal="right" vertical="center"/>
    </xf>
    <xf numFmtId="167" fontId="41" fillId="9" borderId="43" xfId="155" applyNumberFormat="1" applyFont="1" applyFill="1" applyBorder="1" applyAlignment="1">
      <alignment horizontal="right" vertical="center"/>
    </xf>
    <xf numFmtId="167" fontId="41" fillId="9" borderId="30" xfId="155" applyNumberFormat="1" applyFont="1" applyFill="1" applyBorder="1" applyAlignment="1">
      <alignment horizontal="right" vertical="center"/>
    </xf>
    <xf numFmtId="3" fontId="40" fillId="9" borderId="22" xfId="0" applyNumberFormat="1" applyFont="1" applyFill="1" applyBorder="1" applyAlignment="1">
      <alignment horizontal="right" vertical="center"/>
    </xf>
    <xf numFmtId="3" fontId="40" fillId="9" borderId="9" xfId="0" applyNumberFormat="1" applyFont="1" applyFill="1" applyBorder="1" applyAlignment="1">
      <alignment horizontal="right" vertical="center"/>
    </xf>
    <xf numFmtId="167" fontId="41" fillId="9" borderId="44" xfId="156" applyNumberFormat="1" applyFont="1" applyFill="1" applyBorder="1" applyAlignment="1">
      <alignment horizontal="right" vertical="center"/>
    </xf>
    <xf numFmtId="167" fontId="41" fillId="9" borderId="9" xfId="156" applyNumberFormat="1" applyFont="1" applyFill="1" applyBorder="1" applyAlignment="1">
      <alignment horizontal="right" vertical="center"/>
    </xf>
    <xf numFmtId="0" fontId="42" fillId="0" borderId="0" xfId="2" applyFont="1" applyAlignment="1">
      <alignment vertical="center"/>
    </xf>
    <xf numFmtId="167" fontId="41" fillId="9" borderId="43" xfId="155" quotePrefix="1" applyNumberFormat="1" applyFont="1" applyFill="1" applyBorder="1" applyAlignment="1">
      <alignment horizontal="right" vertical="center"/>
    </xf>
    <xf numFmtId="0" fontId="43" fillId="0" borderId="28" xfId="0" applyFont="1" applyBorder="1" applyAlignment="1">
      <alignment vertical="center" wrapText="1"/>
    </xf>
    <xf numFmtId="0" fontId="43" fillId="8" borderId="28" xfId="0" applyFont="1" applyFill="1" applyBorder="1" applyAlignment="1">
      <alignment vertical="center" wrapText="1"/>
    </xf>
    <xf numFmtId="0" fontId="43" fillId="9" borderId="31" xfId="0" applyFont="1" applyFill="1" applyBorder="1" applyAlignment="1">
      <alignment vertical="center" wrapText="1"/>
    </xf>
    <xf numFmtId="0" fontId="43" fillId="9" borderId="28" xfId="0" applyFont="1" applyFill="1" applyBorder="1" applyAlignment="1">
      <alignment vertical="center" wrapText="1"/>
    </xf>
    <xf numFmtId="0" fontId="43" fillId="9" borderId="12" xfId="0" applyFont="1" applyFill="1" applyBorder="1" applyAlignment="1">
      <alignment vertical="center" wrapText="1"/>
    </xf>
    <xf numFmtId="167" fontId="10" fillId="0" borderId="40" xfId="0" applyNumberFormat="1" applyFont="1" applyBorder="1" applyAlignment="1">
      <alignment horizontal="right" vertical="center"/>
    </xf>
    <xf numFmtId="167" fontId="10" fillId="3" borderId="33" xfId="0" applyNumberFormat="1" applyFont="1" applyFill="1" applyBorder="1" applyAlignment="1">
      <alignment horizontal="right" vertical="center"/>
    </xf>
    <xf numFmtId="167" fontId="10" fillId="0" borderId="33" xfId="0" applyNumberFormat="1" applyFont="1" applyBorder="1" applyAlignment="1">
      <alignment horizontal="right" vertical="center"/>
    </xf>
    <xf numFmtId="167" fontId="10" fillId="3" borderId="61" xfId="0" applyNumberFormat="1" applyFont="1" applyFill="1" applyBorder="1" applyAlignment="1">
      <alignment horizontal="right" vertical="center"/>
    </xf>
    <xf numFmtId="167" fontId="20" fillId="3" borderId="35" xfId="155" applyNumberFormat="1" applyFont="1" applyFill="1" applyBorder="1" applyAlignment="1">
      <alignment horizontal="right" vertical="center"/>
    </xf>
    <xf numFmtId="3" fontId="10" fillId="0" borderId="36" xfId="0" applyNumberFormat="1" applyFont="1" applyBorder="1" applyAlignment="1">
      <alignment horizontal="right" vertical="center"/>
    </xf>
    <xf numFmtId="3" fontId="10" fillId="3" borderId="46" xfId="0" applyNumberFormat="1" applyFont="1" applyFill="1" applyBorder="1" applyAlignment="1">
      <alignment horizontal="right" vertical="center"/>
    </xf>
    <xf numFmtId="3" fontId="10" fillId="3" borderId="7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32" fillId="0" borderId="0" xfId="176" applyAlignment="1">
      <alignment vertical="center"/>
    </xf>
    <xf numFmtId="3" fontId="10" fillId="2" borderId="22" xfId="176" applyNumberFormat="1" applyFont="1" applyFill="1" applyBorder="1" applyAlignment="1">
      <alignment vertical="center"/>
    </xf>
    <xf numFmtId="3" fontId="10" fillId="2" borderId="41" xfId="176" applyNumberFormat="1" applyFont="1" applyFill="1" applyBorder="1" applyAlignment="1">
      <alignment vertical="center"/>
    </xf>
    <xf numFmtId="3" fontId="10" fillId="2" borderId="36" xfId="176" applyNumberFormat="1" applyFont="1" applyFill="1" applyBorder="1" applyAlignment="1">
      <alignment vertical="center"/>
    </xf>
    <xf numFmtId="3" fontId="10" fillId="3" borderId="41" xfId="176" applyNumberFormat="1" applyFont="1" applyFill="1" applyBorder="1" applyAlignment="1">
      <alignment vertical="center"/>
    </xf>
    <xf numFmtId="3" fontId="10" fillId="0" borderId="41" xfId="176" applyNumberFormat="1" applyFont="1" applyBorder="1" applyAlignment="1">
      <alignment vertical="center"/>
    </xf>
    <xf numFmtId="0" fontId="28" fillId="4" borderId="2" xfId="176" applyFont="1" applyFill="1" applyBorder="1" applyAlignment="1">
      <alignment horizontal="center" vertical="center"/>
    </xf>
    <xf numFmtId="3" fontId="10" fillId="2" borderId="9" xfId="176" applyNumberFormat="1" applyFont="1" applyFill="1" applyBorder="1" applyAlignment="1">
      <alignment horizontal="right" vertical="center"/>
    </xf>
    <xf numFmtId="3" fontId="10" fillId="2" borderId="22" xfId="176" applyNumberFormat="1" applyFont="1" applyFill="1" applyBorder="1" applyAlignment="1">
      <alignment horizontal="right" vertical="center"/>
    </xf>
    <xf numFmtId="0" fontId="18" fillId="2" borderId="12" xfId="176" applyFont="1" applyFill="1" applyBorder="1" applyAlignment="1">
      <alignment vertical="center" wrapText="1"/>
    </xf>
    <xf numFmtId="3" fontId="10" fillId="2" borderId="30" xfId="176" applyNumberFormat="1" applyFont="1" applyFill="1" applyBorder="1" applyAlignment="1">
      <alignment horizontal="right" vertical="center"/>
    </xf>
    <xf numFmtId="3" fontId="10" fillId="2" borderId="41" xfId="176" applyNumberFormat="1" applyFont="1" applyFill="1" applyBorder="1" applyAlignment="1">
      <alignment horizontal="right" vertical="center"/>
    </xf>
    <xf numFmtId="0" fontId="18" fillId="2" borderId="28" xfId="176" applyFont="1" applyFill="1" applyBorder="1" applyAlignment="1">
      <alignment vertical="center" wrapText="1"/>
    </xf>
    <xf numFmtId="3" fontId="10" fillId="2" borderId="39" xfId="176" applyNumberFormat="1" applyFont="1" applyFill="1" applyBorder="1" applyAlignment="1">
      <alignment horizontal="right" vertical="center"/>
    </xf>
    <xf numFmtId="3" fontId="10" fillId="2" borderId="36" xfId="176" applyNumberFormat="1" applyFont="1" applyFill="1" applyBorder="1" applyAlignment="1">
      <alignment horizontal="right" vertical="center"/>
    </xf>
    <xf numFmtId="0" fontId="18" fillId="2" borderId="31" xfId="176" applyFont="1" applyFill="1" applyBorder="1" applyAlignment="1">
      <alignment vertical="center" wrapText="1"/>
    </xf>
    <xf numFmtId="3" fontId="10" fillId="3" borderId="30" xfId="176" applyNumberFormat="1" applyFont="1" applyFill="1" applyBorder="1" applyAlignment="1">
      <alignment horizontal="right" vertical="center"/>
    </xf>
    <xf numFmtId="3" fontId="10" fillId="3" borderId="41" xfId="176" applyNumberFormat="1" applyFont="1" applyFill="1" applyBorder="1" applyAlignment="1">
      <alignment horizontal="right" vertical="center"/>
    </xf>
    <xf numFmtId="0" fontId="18" fillId="3" borderId="28" xfId="176" applyFont="1" applyFill="1" applyBorder="1" applyAlignment="1">
      <alignment vertical="center" wrapText="1"/>
    </xf>
    <xf numFmtId="3" fontId="10" fillId="0" borderId="30" xfId="176" applyNumberFormat="1" applyFont="1" applyBorder="1" applyAlignment="1">
      <alignment horizontal="right" vertical="center"/>
    </xf>
    <xf numFmtId="3" fontId="10" fillId="0" borderId="41" xfId="176" applyNumberFormat="1" applyFont="1" applyBorder="1" applyAlignment="1">
      <alignment horizontal="right" vertical="center"/>
    </xf>
    <xf numFmtId="0" fontId="18" fillId="0" borderId="28" xfId="176" applyFont="1" applyBorder="1" applyAlignment="1">
      <alignment vertical="center" wrapText="1"/>
    </xf>
    <xf numFmtId="3" fontId="10" fillId="2" borderId="9" xfId="176" applyNumberFormat="1" applyFont="1" applyFill="1" applyBorder="1" applyAlignment="1">
      <alignment vertical="center"/>
    </xf>
    <xf numFmtId="3" fontId="10" fillId="2" borderId="30" xfId="176" applyNumberFormat="1" applyFont="1" applyFill="1" applyBorder="1" applyAlignment="1">
      <alignment vertical="center"/>
    </xf>
    <xf numFmtId="3" fontId="10" fillId="2" borderId="39" xfId="176" applyNumberFormat="1" applyFont="1" applyFill="1" applyBorder="1" applyAlignment="1">
      <alignment vertical="center"/>
    </xf>
    <xf numFmtId="3" fontId="10" fillId="3" borderId="30" xfId="176" applyNumberFormat="1" applyFont="1" applyFill="1" applyBorder="1" applyAlignment="1">
      <alignment vertical="center"/>
    </xf>
    <xf numFmtId="3" fontId="10" fillId="0" borderId="30" xfId="176" applyNumberFormat="1" applyFont="1" applyBorder="1" applyAlignment="1">
      <alignment vertical="center"/>
    </xf>
    <xf numFmtId="0" fontId="24" fillId="0" borderId="0" xfId="176" applyFont="1" applyAlignment="1">
      <alignment vertical="center"/>
    </xf>
    <xf numFmtId="0" fontId="3" fillId="0" borderId="0" xfId="177" applyFont="1" applyBorder="1" applyAlignment="1" applyProtection="1">
      <alignment vertical="center"/>
    </xf>
    <xf numFmtId="0" fontId="32" fillId="0" borderId="0" xfId="176"/>
    <xf numFmtId="0" fontId="18" fillId="2" borderId="22" xfId="176" applyFont="1" applyFill="1" applyBorder="1" applyAlignment="1">
      <alignment vertical="center" wrapText="1"/>
    </xf>
    <xf numFmtId="0" fontId="18" fillId="2" borderId="41" xfId="176" applyFont="1" applyFill="1" applyBorder="1" applyAlignment="1">
      <alignment vertical="center" wrapText="1"/>
    </xf>
    <xf numFmtId="0" fontId="18" fillId="2" borderId="36" xfId="176" applyFont="1" applyFill="1" applyBorder="1" applyAlignment="1">
      <alignment vertical="center" wrapText="1"/>
    </xf>
    <xf numFmtId="0" fontId="18" fillId="3" borderId="41" xfId="176" applyFont="1" applyFill="1" applyBorder="1" applyAlignment="1">
      <alignment vertical="center" wrapText="1"/>
    </xf>
    <xf numFmtId="0" fontId="18" fillId="0" borderId="41" xfId="176" applyFont="1" applyBorder="1" applyAlignment="1">
      <alignment vertical="center" wrapText="1"/>
    </xf>
    <xf numFmtId="0" fontId="32" fillId="4" borderId="2" xfId="176" applyFill="1" applyBorder="1" applyAlignment="1">
      <alignment horizontal="center" vertical="center"/>
    </xf>
    <xf numFmtId="0" fontId="16" fillId="0" borderId="0" xfId="178" applyFont="1" applyBorder="1" applyProtection="1"/>
    <xf numFmtId="0" fontId="12" fillId="0" borderId="0" xfId="177" applyFont="1" applyBorder="1" applyAlignment="1" applyProtection="1">
      <alignment vertical="center"/>
    </xf>
    <xf numFmtId="0" fontId="22" fillId="0" borderId="0" xfId="176" applyFont="1" applyAlignment="1">
      <alignment horizontal="left" vertical="center" wrapText="1"/>
    </xf>
    <xf numFmtId="3" fontId="19" fillId="2" borderId="23" xfId="0" applyNumberFormat="1" applyFont="1" applyFill="1" applyBorder="1" applyAlignment="1">
      <alignment horizontal="right" vertical="center"/>
    </xf>
    <xf numFmtId="0" fontId="44" fillId="0" borderId="0" xfId="0" applyFont="1" applyAlignment="1">
      <alignment vertical="center"/>
    </xf>
    <xf numFmtId="0" fontId="45" fillId="2" borderId="9" xfId="7" applyFont="1" applyFill="1" applyBorder="1" applyAlignment="1" applyProtection="1">
      <alignment horizontal="left" vertical="center" wrapText="1" readingOrder="1"/>
    </xf>
    <xf numFmtId="0" fontId="45" fillId="3" borderId="14" xfId="7" applyFont="1" applyFill="1" applyBorder="1" applyAlignment="1" applyProtection="1">
      <alignment horizontal="left" vertical="center" wrapText="1" readingOrder="1"/>
    </xf>
    <xf numFmtId="0" fontId="45" fillId="2" borderId="14" xfId="7" applyFont="1" applyFill="1" applyBorder="1" applyAlignment="1" applyProtection="1">
      <alignment horizontal="left" vertical="center" wrapText="1" readingOrder="1"/>
    </xf>
    <xf numFmtId="168" fontId="46" fillId="0" borderId="28" xfId="1" applyNumberFormat="1" applyFont="1" applyBorder="1" applyAlignment="1" applyProtection="1">
      <alignment vertical="center"/>
    </xf>
    <xf numFmtId="168" fontId="46" fillId="3" borderId="28" xfId="1" applyNumberFormat="1" applyFont="1" applyFill="1" applyBorder="1" applyAlignment="1" applyProtection="1">
      <alignment vertical="center"/>
    </xf>
    <xf numFmtId="168" fontId="46" fillId="3" borderId="35" xfId="1" applyNumberFormat="1" applyFont="1" applyFill="1" applyBorder="1" applyAlignment="1" applyProtection="1">
      <alignment vertical="center"/>
    </xf>
    <xf numFmtId="167" fontId="47" fillId="2" borderId="31" xfId="136" applyNumberFormat="1" applyFont="1" applyFill="1" applyBorder="1" applyAlignment="1">
      <alignment vertical="top"/>
    </xf>
    <xf numFmtId="167" fontId="47" fillId="2" borderId="28" xfId="136" applyNumberFormat="1" applyFont="1" applyFill="1" applyBorder="1" applyAlignment="1">
      <alignment vertical="top"/>
    </xf>
    <xf numFmtId="167" fontId="47" fillId="2" borderId="12" xfId="137" applyNumberFormat="1" applyFont="1" applyFill="1" applyBorder="1" applyAlignment="1">
      <alignment vertical="top"/>
    </xf>
    <xf numFmtId="0" fontId="2" fillId="0" borderId="0" xfId="179"/>
    <xf numFmtId="0" fontId="2" fillId="0" borderId="42" xfId="179" applyBorder="1"/>
    <xf numFmtId="0" fontId="52" fillId="12" borderId="2" xfId="179" applyFont="1" applyFill="1" applyBorder="1" applyAlignment="1">
      <alignment horizontal="center" vertical="center"/>
    </xf>
    <xf numFmtId="0" fontId="52" fillId="12" borderId="54" xfId="179" applyFont="1" applyFill="1" applyBorder="1" applyAlignment="1">
      <alignment horizontal="center" vertical="center"/>
    </xf>
    <xf numFmtId="0" fontId="2" fillId="0" borderId="0" xfId="179" applyAlignment="1">
      <alignment horizontal="left"/>
    </xf>
    <xf numFmtId="0" fontId="34" fillId="0" borderId="0" xfId="180" applyFont="1" applyAlignment="1">
      <alignment vertical="center"/>
    </xf>
    <xf numFmtId="0" fontId="2" fillId="0" borderId="0" xfId="180" applyFont="1" applyAlignment="1">
      <alignment vertical="center"/>
    </xf>
    <xf numFmtId="0" fontId="42" fillId="0" borderId="0" xfId="183" applyFont="1" applyAlignment="1">
      <alignment vertical="center"/>
    </xf>
    <xf numFmtId="0" fontId="2" fillId="0" borderId="0" xfId="184" applyAlignment="1">
      <alignment vertical="center"/>
    </xf>
    <xf numFmtId="0" fontId="2" fillId="0" borderId="0" xfId="184" applyAlignment="1">
      <alignment horizontal="center" vertical="center"/>
    </xf>
    <xf numFmtId="0" fontId="2" fillId="0" borderId="0" xfId="184" applyAlignment="1">
      <alignment horizontal="left" vertical="center"/>
    </xf>
    <xf numFmtId="0" fontId="2" fillId="0" borderId="6" xfId="179" applyBorder="1"/>
    <xf numFmtId="0" fontId="50" fillId="0" borderId="0" xfId="179" applyFont="1" applyBorder="1" applyAlignment="1">
      <alignment horizontal="left" vertical="center" wrapText="1"/>
    </xf>
    <xf numFmtId="0" fontId="2" fillId="0" borderId="0" xfId="179" applyAlignment="1">
      <alignment wrapText="1"/>
    </xf>
    <xf numFmtId="0" fontId="2" fillId="10" borderId="0" xfId="27" applyFont="1" applyFill="1" applyAlignment="1">
      <alignment wrapText="1"/>
    </xf>
    <xf numFmtId="0" fontId="2" fillId="11" borderId="0" xfId="181" applyNumberFormat="1" applyFont="1" applyFill="1" applyAlignment="1">
      <alignment horizontal="left" vertical="center" wrapText="1"/>
    </xf>
    <xf numFmtId="0" fontId="48" fillId="0" borderId="0" xfId="179" applyFont="1" applyAlignment="1">
      <alignment horizontal="left" vertical="center"/>
    </xf>
    <xf numFmtId="0" fontId="2" fillId="0" borderId="0" xfId="185" applyAlignment="1">
      <alignment horizontal="left" vertical="center"/>
    </xf>
    <xf numFmtId="0" fontId="42" fillId="0" borderId="0" xfId="183" applyFont="1" applyAlignment="1">
      <alignment horizontal="left" vertical="center"/>
    </xf>
    <xf numFmtId="0" fontId="52" fillId="12" borderId="11" xfId="179" applyFont="1" applyFill="1" applyBorder="1" applyAlignment="1">
      <alignment horizontal="center" vertical="center"/>
    </xf>
    <xf numFmtId="0" fontId="52" fillId="12" borderId="8" xfId="179" applyFont="1" applyFill="1" applyBorder="1" applyAlignment="1">
      <alignment horizontal="center" vertical="center"/>
    </xf>
    <xf numFmtId="0" fontId="2" fillId="10" borderId="0" xfId="27" applyFont="1" applyFill="1" applyAlignment="1">
      <alignment horizontal="left" wrapText="1"/>
    </xf>
    <xf numFmtId="0" fontId="50" fillId="0" borderId="19" xfId="179" applyFont="1" applyBorder="1" applyAlignment="1">
      <alignment horizontal="left" vertical="center" wrapText="1"/>
    </xf>
    <xf numFmtId="49" fontId="11" fillId="2" borderId="6" xfId="0" applyNumberFormat="1" applyFont="1" applyFill="1" applyBorder="1" applyAlignment="1">
      <alignment horizontal="center" vertical="center" wrapText="1" readingOrder="1"/>
    </xf>
    <xf numFmtId="49" fontId="11" fillId="2" borderId="7" xfId="0" applyNumberFormat="1" applyFont="1" applyFill="1" applyBorder="1" applyAlignment="1">
      <alignment horizontal="center" vertical="center" wrapText="1" readingOrder="1"/>
    </xf>
    <xf numFmtId="0" fontId="52" fillId="12" borderId="47" xfId="179" applyFont="1" applyFill="1" applyBorder="1" applyAlignment="1">
      <alignment horizontal="center" vertical="center" wrapText="1"/>
    </xf>
    <xf numFmtId="0" fontId="52" fillId="12" borderId="39" xfId="179" applyFont="1" applyFill="1" applyBorder="1" applyAlignment="1">
      <alignment horizontal="center" vertical="center" wrapText="1"/>
    </xf>
    <xf numFmtId="0" fontId="52" fillId="12" borderId="26" xfId="179" applyFont="1" applyFill="1" applyBorder="1" applyAlignment="1">
      <alignment horizontal="center" vertical="center" wrapText="1"/>
    </xf>
    <xf numFmtId="0" fontId="52" fillId="12" borderId="7" xfId="179" applyFont="1" applyFill="1" applyBorder="1" applyAlignment="1">
      <alignment horizontal="center" vertical="center" wrapText="1"/>
    </xf>
    <xf numFmtId="0" fontId="52" fillId="12" borderId="48" xfId="179" applyFont="1" applyFill="1" applyBorder="1" applyAlignment="1">
      <alignment horizontal="center" vertical="center" wrapText="1" readingOrder="1"/>
    </xf>
    <xf numFmtId="0" fontId="52" fillId="12" borderId="39" xfId="179" applyFont="1" applyFill="1" applyBorder="1" applyAlignment="1">
      <alignment horizontal="center" vertical="center" wrapText="1" readingOrder="1"/>
    </xf>
    <xf numFmtId="0" fontId="52" fillId="12" borderId="51" xfId="179" applyFont="1" applyFill="1" applyBorder="1" applyAlignment="1">
      <alignment horizontal="center" vertical="center" wrapText="1" readingOrder="1"/>
    </xf>
    <xf numFmtId="0" fontId="52" fillId="12" borderId="7" xfId="179" applyFont="1" applyFill="1" applyBorder="1" applyAlignment="1">
      <alignment horizontal="center" vertical="center" wrapText="1" readingOrder="1"/>
    </xf>
    <xf numFmtId="0" fontId="52" fillId="12" borderId="40" xfId="179" applyFont="1" applyFill="1" applyBorder="1" applyAlignment="1">
      <alignment horizontal="center" vertical="center" wrapText="1"/>
    </xf>
    <xf numFmtId="0" fontId="52" fillId="12" borderId="61" xfId="179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3" fillId="0" borderId="0" xfId="0" applyFont="1" applyAlignment="1">
      <alignment horizontal="left"/>
    </xf>
    <xf numFmtId="0" fontId="23" fillId="5" borderId="5" xfId="26" applyFont="1" applyFill="1" applyBorder="1" applyAlignment="1">
      <alignment horizontal="center" vertical="center"/>
    </xf>
    <xf numFmtId="0" fontId="13" fillId="5" borderId="20" xfId="26" applyFont="1" applyFill="1" applyBorder="1" applyAlignment="1">
      <alignment horizontal="center" vertical="center"/>
    </xf>
    <xf numFmtId="0" fontId="13" fillId="5" borderId="21" xfId="26" applyFont="1" applyFill="1" applyBorder="1" applyAlignment="1">
      <alignment horizontal="center" vertical="center"/>
    </xf>
    <xf numFmtId="0" fontId="13" fillId="5" borderId="22" xfId="26" applyFont="1" applyFill="1" applyBorder="1" applyAlignment="1">
      <alignment horizontal="center" vertical="center"/>
    </xf>
    <xf numFmtId="0" fontId="13" fillId="5" borderId="23" xfId="26" applyFont="1" applyFill="1" applyBorder="1" applyAlignment="1">
      <alignment horizontal="center" vertical="center"/>
    </xf>
    <xf numFmtId="4" fontId="13" fillId="5" borderId="23" xfId="26" applyNumberFormat="1" applyFont="1" applyFill="1" applyBorder="1" applyAlignment="1">
      <alignment horizontal="center" vertical="center" wrapText="1"/>
    </xf>
    <xf numFmtId="0" fontId="13" fillId="5" borderId="22" xfId="26" applyFont="1" applyFill="1" applyBorder="1" applyAlignment="1">
      <alignment horizontal="center" vertical="center" wrapText="1"/>
    </xf>
    <xf numFmtId="4" fontId="13" fillId="5" borderId="24" xfId="26" applyNumberFormat="1" applyFont="1" applyFill="1" applyBorder="1" applyAlignment="1">
      <alignment horizontal="center" vertical="center" wrapText="1"/>
    </xf>
    <xf numFmtId="0" fontId="0" fillId="4" borderId="25" xfId="26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0" fontId="13" fillId="5" borderId="4" xfId="26" applyFont="1" applyFill="1" applyBorder="1" applyAlignment="1">
      <alignment horizontal="center" vertical="center"/>
    </xf>
    <xf numFmtId="0" fontId="15" fillId="4" borderId="0" xfId="176" applyFont="1" applyFill="1" applyAlignment="1">
      <alignment horizontal="left" vertical="center"/>
    </xf>
    <xf numFmtId="0" fontId="13" fillId="0" borderId="8" xfId="176" applyFont="1" applyBorder="1" applyAlignment="1">
      <alignment horizontal="left" wrapText="1"/>
    </xf>
    <xf numFmtId="0" fontId="13" fillId="5" borderId="46" xfId="176" applyFont="1" applyFill="1" applyBorder="1" applyAlignment="1">
      <alignment horizontal="center" vertical="center"/>
    </xf>
    <xf numFmtId="0" fontId="13" fillId="5" borderId="22" xfId="176" applyFont="1" applyFill="1" applyBorder="1" applyAlignment="1">
      <alignment horizontal="center" vertical="center" wrapText="1"/>
    </xf>
    <xf numFmtId="0" fontId="13" fillId="5" borderId="49" xfId="176" applyFont="1" applyFill="1" applyBorder="1" applyAlignment="1">
      <alignment horizontal="center" vertical="center"/>
    </xf>
    <xf numFmtId="0" fontId="13" fillId="5" borderId="21" xfId="176" applyFont="1" applyFill="1" applyBorder="1" applyAlignment="1">
      <alignment horizontal="center" vertical="center" wrapText="1"/>
    </xf>
    <xf numFmtId="0" fontId="32" fillId="4" borderId="26" xfId="176" applyFill="1" applyBorder="1" applyAlignment="1">
      <alignment horizontal="center" vertical="center"/>
    </xf>
    <xf numFmtId="0" fontId="26" fillId="0" borderId="45" xfId="44" applyFont="1" applyBorder="1" applyAlignment="1">
      <alignment horizontal="left" vertical="center" wrapText="1"/>
    </xf>
    <xf numFmtId="0" fontId="22" fillId="0" borderId="0" xfId="176" applyFont="1" applyAlignment="1">
      <alignment horizontal="left" vertical="center" wrapText="1"/>
    </xf>
    <xf numFmtId="0" fontId="13" fillId="0" borderId="0" xfId="176" applyFont="1" applyAlignment="1">
      <alignment horizontal="left" vertical="center" wrapText="1"/>
    </xf>
    <xf numFmtId="0" fontId="23" fillId="5" borderId="5" xfId="176" applyFont="1" applyFill="1" applyBorder="1" applyAlignment="1">
      <alignment horizontal="center" vertical="center"/>
    </xf>
    <xf numFmtId="0" fontId="23" fillId="5" borderId="20" xfId="176" applyFont="1" applyFill="1" applyBorder="1" applyAlignment="1">
      <alignment horizontal="center" vertical="center" wrapText="1"/>
    </xf>
    <xf numFmtId="0" fontId="23" fillId="5" borderId="14" xfId="176" applyFont="1" applyFill="1" applyBorder="1" applyAlignment="1">
      <alignment horizontal="center" vertical="center"/>
    </xf>
    <xf numFmtId="0" fontId="23" fillId="5" borderId="14" xfId="176" applyFont="1" applyFill="1" applyBorder="1" applyAlignment="1">
      <alignment horizontal="center" vertical="center" wrapText="1"/>
    </xf>
    <xf numFmtId="0" fontId="28" fillId="4" borderId="18" xfId="176" applyFont="1" applyFill="1" applyBorder="1" applyAlignment="1">
      <alignment horizontal="center" vertical="center"/>
    </xf>
    <xf numFmtId="0" fontId="22" fillId="0" borderId="0" xfId="25" applyFont="1" applyAlignment="1">
      <alignment horizontal="left" vertical="center" wrapText="1"/>
    </xf>
    <xf numFmtId="0" fontId="23" fillId="0" borderId="0" xfId="41" applyFont="1" applyAlignment="1">
      <alignment vertical="center" wrapText="1"/>
    </xf>
    <xf numFmtId="0" fontId="23" fillId="5" borderId="5" xfId="176" applyFont="1" applyFill="1" applyBorder="1" applyAlignment="1">
      <alignment horizontal="center" vertical="center" wrapText="1"/>
    </xf>
    <xf numFmtId="0" fontId="35" fillId="0" borderId="45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20" xfId="40" applyFont="1" applyFill="1" applyBorder="1" applyAlignment="1">
      <alignment horizontal="center" vertical="center" wrapText="1"/>
    </xf>
    <xf numFmtId="0" fontId="13" fillId="5" borderId="21" xfId="40" applyFont="1" applyFill="1" applyBorder="1" applyAlignment="1">
      <alignment horizontal="center" vertical="center" wrapText="1"/>
    </xf>
    <xf numFmtId="0" fontId="13" fillId="5" borderId="22" xfId="40" applyFont="1" applyFill="1" applyBorder="1" applyAlignment="1">
      <alignment horizontal="center" vertical="center" wrapText="1"/>
    </xf>
    <xf numFmtId="0" fontId="13" fillId="5" borderId="41" xfId="40" applyFont="1" applyFill="1" applyBorder="1" applyAlignment="1">
      <alignment horizontal="center" vertical="center" wrapText="1"/>
    </xf>
    <xf numFmtId="0" fontId="13" fillId="5" borderId="23" xfId="4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3" fillId="5" borderId="50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center"/>
    </xf>
    <xf numFmtId="0" fontId="13" fillId="5" borderId="53" xfId="40" applyFont="1" applyFill="1" applyBorder="1" applyAlignment="1">
      <alignment horizontal="center" vertical="center" wrapText="1"/>
    </xf>
    <xf numFmtId="0" fontId="13" fillId="5" borderId="44" xfId="4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/>
    </xf>
    <xf numFmtId="0" fontId="34" fillId="7" borderId="57" xfId="40" applyFont="1" applyFill="1" applyBorder="1" applyAlignment="1">
      <alignment horizontal="center" vertical="center" wrapText="1"/>
    </xf>
    <xf numFmtId="0" fontId="34" fillId="7" borderId="53" xfId="40" applyFont="1" applyFill="1" applyBorder="1" applyAlignment="1">
      <alignment horizontal="center" vertical="center" wrapText="1"/>
    </xf>
    <xf numFmtId="0" fontId="38" fillId="6" borderId="0" xfId="0" applyFont="1" applyFill="1" applyAlignment="1">
      <alignment horizontal="left" vertical="center"/>
    </xf>
    <xf numFmtId="0" fontId="34" fillId="0" borderId="8" xfId="0" applyFont="1" applyBorder="1" applyAlignment="1">
      <alignment horizontal="left" vertical="center"/>
    </xf>
    <xf numFmtId="0" fontId="34" fillId="7" borderId="60" xfId="0" applyFont="1" applyFill="1" applyBorder="1" applyAlignment="1">
      <alignment horizontal="center" vertical="center"/>
    </xf>
    <xf numFmtId="0" fontId="34" fillId="7" borderId="28" xfId="0" applyFont="1" applyFill="1" applyBorder="1" applyAlignment="1">
      <alignment horizontal="center" vertical="center"/>
    </xf>
    <xf numFmtId="0" fontId="34" fillId="7" borderId="35" xfId="0" applyFont="1" applyFill="1" applyBorder="1" applyAlignment="1">
      <alignment horizontal="center" vertical="center"/>
    </xf>
    <xf numFmtId="0" fontId="34" fillId="7" borderId="55" xfId="40" applyFont="1" applyFill="1" applyBorder="1" applyAlignment="1">
      <alignment horizontal="center" vertical="center" wrapText="1"/>
    </xf>
    <xf numFmtId="0" fontId="34" fillId="7" borderId="41" xfId="40" applyFont="1" applyFill="1" applyBorder="1" applyAlignment="1">
      <alignment horizontal="center" vertical="center" wrapText="1"/>
    </xf>
    <xf numFmtId="0" fontId="34" fillId="7" borderId="22" xfId="40" applyFont="1" applyFill="1" applyBorder="1" applyAlignment="1">
      <alignment horizontal="center" vertical="center" wrapText="1"/>
    </xf>
    <xf numFmtId="0" fontId="34" fillId="7" borderId="13" xfId="40" applyFont="1" applyFill="1" applyBorder="1" applyAlignment="1">
      <alignment horizontal="center" vertical="center" wrapText="1"/>
    </xf>
    <xf numFmtId="0" fontId="34" fillId="7" borderId="58" xfId="40" applyFont="1" applyFill="1" applyBorder="1" applyAlignment="1">
      <alignment horizontal="center" vertical="center" wrapText="1"/>
    </xf>
    <xf numFmtId="0" fontId="34" fillId="7" borderId="59" xfId="40" applyFont="1" applyFill="1" applyBorder="1" applyAlignment="1">
      <alignment horizontal="center" vertical="center" wrapText="1"/>
    </xf>
    <xf numFmtId="0" fontId="34" fillId="7" borderId="24" xfId="40" applyFont="1" applyFill="1" applyBorder="1" applyAlignment="1">
      <alignment horizontal="center" vertical="center" wrapText="1"/>
    </xf>
    <xf numFmtId="0" fontId="34" fillId="7" borderId="44" xfId="40" applyFont="1" applyFill="1" applyBorder="1" applyAlignment="1">
      <alignment horizontal="center" vertical="center" wrapText="1"/>
    </xf>
    <xf numFmtId="0" fontId="13" fillId="5" borderId="49" xfId="40" applyFont="1" applyFill="1" applyBorder="1" applyAlignment="1">
      <alignment horizontal="center" vertical="center" wrapText="1"/>
    </xf>
    <xf numFmtId="0" fontId="13" fillId="5" borderId="55" xfId="40" applyFont="1" applyFill="1" applyBorder="1" applyAlignment="1">
      <alignment horizontal="center" vertical="center" wrapText="1"/>
    </xf>
    <xf numFmtId="0" fontId="34" fillId="7" borderId="14" xfId="40" applyFont="1" applyFill="1" applyBorder="1" applyAlignment="1">
      <alignment horizontal="center" vertical="center" wrapText="1"/>
    </xf>
  </cellXfs>
  <cellStyles count="186">
    <cellStyle name="Hyperlink 4 5" xfId="3" xr:uid="{00000000-0005-0000-0000-000006000000}"/>
    <cellStyle name="Hyperlink 4 5 2" xfId="181" xr:uid="{A83A583A-C70D-40AC-8F86-652A0E0079E3}"/>
    <cellStyle name="Komma 2" xfId="4" xr:uid="{00000000-0005-0000-0000-000007000000}"/>
    <cellStyle name="Komma 2 2 2 2" xfId="5" xr:uid="{00000000-0005-0000-0000-000008000000}"/>
    <cellStyle name="Link" xfId="2" builtinId="8"/>
    <cellStyle name="Link 2" xfId="6" xr:uid="{00000000-0005-0000-0000-000009000000}"/>
    <cellStyle name="Link 2 2" xfId="177" xr:uid="{EB2A7366-EF0D-4DDA-A830-AB954DD90F99}"/>
    <cellStyle name="Link 2 2 2" xfId="178" xr:uid="{27B48D14-E194-40C5-9BBF-397E10FC7AEC}"/>
    <cellStyle name="Link 3" xfId="182" xr:uid="{950403B7-F4A4-4211-AB82-3BC096E35F89}"/>
    <cellStyle name="Link 5" xfId="7" xr:uid="{00000000-0005-0000-0000-00000A000000}"/>
    <cellStyle name="Link 5 2" xfId="183" xr:uid="{B6C2E95F-9CCD-45E9-9968-C24E0F0D7E5C}"/>
    <cellStyle name="Normal 2 2" xfId="8" xr:uid="{00000000-0005-0000-0000-00000B000000}"/>
    <cellStyle name="Normal 2 2 2" xfId="9" xr:uid="{00000000-0005-0000-0000-00000C000000}"/>
    <cellStyle name="Prozent" xfId="1" builtinId="5"/>
    <cellStyle name="Prozent 2" xfId="10" xr:uid="{00000000-0005-0000-0000-00000D000000}"/>
    <cellStyle name="Standard" xfId="0" builtinId="0"/>
    <cellStyle name="Standard 10" xfId="11" xr:uid="{00000000-0005-0000-0000-00000E000000}"/>
    <cellStyle name="Standard 10 2" xfId="12" xr:uid="{00000000-0005-0000-0000-00000F000000}"/>
    <cellStyle name="Standard 10 3" xfId="13" xr:uid="{00000000-0005-0000-0000-000010000000}"/>
    <cellStyle name="Standard 1141" xfId="14" xr:uid="{00000000-0005-0000-0000-000011000000}"/>
    <cellStyle name="Standard 1141 2" xfId="15" xr:uid="{00000000-0005-0000-0000-000012000000}"/>
    <cellStyle name="Standard 1141 2 2" xfId="16" xr:uid="{00000000-0005-0000-0000-000013000000}"/>
    <cellStyle name="Standard 1141 3" xfId="17" xr:uid="{00000000-0005-0000-0000-000014000000}"/>
    <cellStyle name="Standard 12" xfId="179" xr:uid="{8A7D400A-7AD7-4CB7-B566-F08DEE60D984}"/>
    <cellStyle name="Standard 1224" xfId="18" xr:uid="{00000000-0005-0000-0000-000015000000}"/>
    <cellStyle name="Standard 1225" xfId="19" xr:uid="{00000000-0005-0000-0000-000016000000}"/>
    <cellStyle name="Standard 1252 2" xfId="20" xr:uid="{00000000-0005-0000-0000-000017000000}"/>
    <cellStyle name="Standard 1263" xfId="21" xr:uid="{00000000-0005-0000-0000-000018000000}"/>
    <cellStyle name="Standard 1323" xfId="22" xr:uid="{00000000-0005-0000-0000-000019000000}"/>
    <cellStyle name="Standard 1323 3" xfId="185" xr:uid="{927094B1-FEEA-4484-9079-A06C0BA1E6DA}"/>
    <cellStyle name="Standard 139" xfId="23" xr:uid="{00000000-0005-0000-0000-00001A000000}"/>
    <cellStyle name="Standard 141 6" xfId="24" xr:uid="{00000000-0005-0000-0000-00001B000000}"/>
    <cellStyle name="Standard 180" xfId="25" xr:uid="{00000000-0005-0000-0000-00001C000000}"/>
    <cellStyle name="Standard 2" xfId="26" xr:uid="{00000000-0005-0000-0000-00001D000000}"/>
    <cellStyle name="Standard 2 2" xfId="27" xr:uid="{00000000-0005-0000-0000-00001E000000}"/>
    <cellStyle name="Standard 2 3" xfId="176" xr:uid="{B7BE47BB-7BA2-4409-A390-6B41C012D243}"/>
    <cellStyle name="Standard 2 4" xfId="180" xr:uid="{3363A32D-5AE0-4621-A567-1FAA9601E5A9}"/>
    <cellStyle name="Standard 3" xfId="28" xr:uid="{00000000-0005-0000-0000-00001F000000}"/>
    <cellStyle name="Standard 3 3 2" xfId="29" xr:uid="{00000000-0005-0000-0000-000020000000}"/>
    <cellStyle name="Standard 3 4" xfId="30" xr:uid="{00000000-0005-0000-0000-000021000000}"/>
    <cellStyle name="Standard 4" xfId="31" xr:uid="{00000000-0005-0000-0000-000022000000}"/>
    <cellStyle name="Standard 5" xfId="32" xr:uid="{00000000-0005-0000-0000-000023000000}"/>
    <cellStyle name="Standard 5 5" xfId="33" xr:uid="{00000000-0005-0000-0000-000024000000}"/>
    <cellStyle name="Standard 6" xfId="34" xr:uid="{00000000-0005-0000-0000-000025000000}"/>
    <cellStyle name="Standard 7" xfId="35" xr:uid="{00000000-0005-0000-0000-000026000000}"/>
    <cellStyle name="Standard 7 16" xfId="36" xr:uid="{00000000-0005-0000-0000-000027000000}"/>
    <cellStyle name="Standard 7 16 3" xfId="184" xr:uid="{A52AB6BA-CAFB-46C0-AA1B-557BB18899D1}"/>
    <cellStyle name="Standard 7 17" xfId="37" xr:uid="{00000000-0005-0000-0000-000028000000}"/>
    <cellStyle name="Standard 7 2" xfId="38" xr:uid="{00000000-0005-0000-0000-000029000000}"/>
    <cellStyle name="Standard_Daten HF-09.0.4" xfId="39" xr:uid="{00000000-0005-0000-0000-00002A000000}"/>
    <cellStyle name="Standard_leertabellen_teil_iii 2" xfId="40" xr:uid="{00000000-0005-0000-0000-00002B000000}"/>
    <cellStyle name="Standard_Tabelle1" xfId="41" xr:uid="{00000000-0005-0000-0000-00002C000000}"/>
    <cellStyle name="style1432115048177" xfId="42" xr:uid="{00000000-0005-0000-0000-00002D000000}"/>
    <cellStyle name="style1432115048224" xfId="43" xr:uid="{00000000-0005-0000-0000-00002E000000}"/>
    <cellStyle name="style1432115048333" xfId="44" xr:uid="{00000000-0005-0000-0000-00002F000000}"/>
    <cellStyle name="style1507628871282" xfId="45" xr:uid="{00000000-0005-0000-0000-000030000000}"/>
    <cellStyle name="style1507628871282 2" xfId="46" xr:uid="{00000000-0005-0000-0000-000031000000}"/>
    <cellStyle name="style1507628873688" xfId="47" xr:uid="{00000000-0005-0000-0000-000032000000}"/>
    <cellStyle name="style1507628873688 2" xfId="48" xr:uid="{00000000-0005-0000-0000-000033000000}"/>
    <cellStyle name="style1507628875438" xfId="49" xr:uid="{00000000-0005-0000-0000-000034000000}"/>
    <cellStyle name="style1507628875438 2" xfId="50" xr:uid="{00000000-0005-0000-0000-000035000000}"/>
    <cellStyle name="style1507628875727" xfId="51" xr:uid="{00000000-0005-0000-0000-000036000000}"/>
    <cellStyle name="style1507628875727 2" xfId="52" xr:uid="{00000000-0005-0000-0000-000037000000}"/>
    <cellStyle name="style1507628875872" xfId="53" xr:uid="{00000000-0005-0000-0000-000038000000}"/>
    <cellStyle name="style1507628875872 2" xfId="54" xr:uid="{00000000-0005-0000-0000-000039000000}"/>
    <cellStyle name="style1507628875977" xfId="55" xr:uid="{00000000-0005-0000-0000-00003A000000}"/>
    <cellStyle name="style1507628875977 2" xfId="56" xr:uid="{00000000-0005-0000-0000-00003B000000}"/>
    <cellStyle name="style1507628876114" xfId="57" xr:uid="{00000000-0005-0000-0000-00003C000000}"/>
    <cellStyle name="style1507628876114 2" xfId="58" xr:uid="{00000000-0005-0000-0000-00003D000000}"/>
    <cellStyle name="style1507628876302" xfId="59" xr:uid="{00000000-0005-0000-0000-00003E000000}"/>
    <cellStyle name="style1507628876302 2" xfId="60" xr:uid="{00000000-0005-0000-0000-00003F000000}"/>
    <cellStyle name="style1507628876462" xfId="61" xr:uid="{00000000-0005-0000-0000-000040000000}"/>
    <cellStyle name="style1507628876462 2" xfId="62" xr:uid="{00000000-0005-0000-0000-000041000000}"/>
    <cellStyle name="style1507628876567" xfId="63" xr:uid="{00000000-0005-0000-0000-000042000000}"/>
    <cellStyle name="style1507628876567 2" xfId="64" xr:uid="{00000000-0005-0000-0000-000043000000}"/>
    <cellStyle name="style1507628876700" xfId="65" xr:uid="{00000000-0005-0000-0000-000044000000}"/>
    <cellStyle name="style1507628876700 2" xfId="66" xr:uid="{00000000-0005-0000-0000-000045000000}"/>
    <cellStyle name="style1507628876837" xfId="67" xr:uid="{00000000-0005-0000-0000-000046000000}"/>
    <cellStyle name="style1507628876837 2" xfId="68" xr:uid="{00000000-0005-0000-0000-000047000000}"/>
    <cellStyle name="style1507628876977" xfId="69" xr:uid="{00000000-0005-0000-0000-000048000000}"/>
    <cellStyle name="style1507628876977 2" xfId="70" xr:uid="{00000000-0005-0000-0000-000049000000}"/>
    <cellStyle name="style1507628877091" xfId="71" xr:uid="{00000000-0005-0000-0000-00004A000000}"/>
    <cellStyle name="style1507628877091 2" xfId="72" xr:uid="{00000000-0005-0000-0000-00004B000000}"/>
    <cellStyle name="style1507628877262" xfId="73" xr:uid="{00000000-0005-0000-0000-00004C000000}"/>
    <cellStyle name="style1507628877262 2" xfId="74" xr:uid="{00000000-0005-0000-0000-00004D000000}"/>
    <cellStyle name="style1507628877477" xfId="75" xr:uid="{00000000-0005-0000-0000-00004E000000}"/>
    <cellStyle name="style1507628877477 2" xfId="76" xr:uid="{00000000-0005-0000-0000-00004F000000}"/>
    <cellStyle name="style1515050498436" xfId="77" xr:uid="{00000000-0005-0000-0000-000050000000}"/>
    <cellStyle name="style1515050498627" xfId="78" xr:uid="{00000000-0005-0000-0000-000051000000}"/>
    <cellStyle name="style1515050498799" xfId="79" xr:uid="{00000000-0005-0000-0000-000052000000}"/>
    <cellStyle name="style1515050498959" xfId="80" xr:uid="{00000000-0005-0000-0000-000053000000}"/>
    <cellStyle name="style1515050500463" xfId="81" xr:uid="{00000000-0005-0000-0000-000054000000}"/>
    <cellStyle name="style1515050500611" xfId="82" xr:uid="{00000000-0005-0000-0000-000055000000}"/>
    <cellStyle name="style1515050501768" xfId="83" xr:uid="{00000000-0005-0000-0000-000056000000}"/>
    <cellStyle name="style1515050501908" xfId="84" xr:uid="{00000000-0005-0000-0000-000057000000}"/>
    <cellStyle name="style1515050502072" xfId="85" xr:uid="{00000000-0005-0000-0000-000058000000}"/>
    <cellStyle name="style1515050503588" xfId="86" xr:uid="{00000000-0005-0000-0000-000059000000}"/>
    <cellStyle name="style1515050503740" xfId="87" xr:uid="{00000000-0005-0000-0000-00005A000000}"/>
    <cellStyle name="style1515050503881" xfId="88" xr:uid="{00000000-0005-0000-0000-00005B000000}"/>
    <cellStyle name="style1515050504080" xfId="89" xr:uid="{00000000-0005-0000-0000-00005C000000}"/>
    <cellStyle name="style1515050504318" xfId="90" xr:uid="{00000000-0005-0000-0000-00005D000000}"/>
    <cellStyle name="style1515050504580" xfId="91" xr:uid="{00000000-0005-0000-0000-00005E000000}"/>
    <cellStyle name="style1515050504721" xfId="92" xr:uid="{00000000-0005-0000-0000-00005F000000}"/>
    <cellStyle name="style1515050504869" xfId="93" xr:uid="{00000000-0005-0000-0000-000060000000}"/>
    <cellStyle name="style1515050505006" xfId="94" xr:uid="{00000000-0005-0000-0000-000061000000}"/>
    <cellStyle name="style1515050505162" xfId="95" xr:uid="{00000000-0005-0000-0000-000062000000}"/>
    <cellStyle name="style1515050505279" xfId="96" xr:uid="{00000000-0005-0000-0000-000063000000}"/>
    <cellStyle name="style1515050505416" xfId="97" xr:uid="{00000000-0005-0000-0000-000064000000}"/>
    <cellStyle name="style1515050505557" xfId="98" xr:uid="{00000000-0005-0000-0000-000065000000}"/>
    <cellStyle name="style1515050505717" xfId="99" xr:uid="{00000000-0005-0000-0000-000066000000}"/>
    <cellStyle name="style1515050505834" xfId="100" xr:uid="{00000000-0005-0000-0000-000067000000}"/>
    <cellStyle name="style1515050505971" xfId="101" xr:uid="{00000000-0005-0000-0000-000068000000}"/>
    <cellStyle name="style1515050506107" xfId="102" xr:uid="{00000000-0005-0000-0000-000069000000}"/>
    <cellStyle name="style1515050506248" xfId="103" xr:uid="{00000000-0005-0000-0000-00006A000000}"/>
    <cellStyle name="style1515050506365" xfId="104" xr:uid="{00000000-0005-0000-0000-00006B000000}"/>
    <cellStyle name="style1515050506553" xfId="105" xr:uid="{00000000-0005-0000-0000-00006C000000}"/>
    <cellStyle name="style1515050506799" xfId="106" xr:uid="{00000000-0005-0000-0000-00006D000000}"/>
    <cellStyle name="style1533710832073" xfId="107" xr:uid="{00000000-0005-0000-0000-00006E000000}"/>
    <cellStyle name="style1533710832206" xfId="108" xr:uid="{00000000-0005-0000-0000-00006F000000}"/>
    <cellStyle name="style1533710832335" xfId="109" xr:uid="{00000000-0005-0000-0000-000070000000}"/>
    <cellStyle name="style1533710832698" xfId="110" xr:uid="{00000000-0005-0000-0000-000071000000}"/>
    <cellStyle name="style1533710832816" xfId="111" xr:uid="{00000000-0005-0000-0000-000072000000}"/>
    <cellStyle name="style1533710832945" xfId="112" xr:uid="{00000000-0005-0000-0000-000073000000}"/>
    <cellStyle name="style1533710833066" xfId="113" xr:uid="{00000000-0005-0000-0000-000074000000}"/>
    <cellStyle name="style1533710834195" xfId="114" xr:uid="{00000000-0005-0000-0000-000075000000}"/>
    <cellStyle name="style1533710834308" xfId="115" xr:uid="{00000000-0005-0000-0000-000076000000}"/>
    <cellStyle name="style1533710835198" xfId="116" xr:uid="{00000000-0005-0000-0000-000077000000}"/>
    <cellStyle name="style1533710835312" xfId="117" xr:uid="{00000000-0005-0000-0000-000078000000}"/>
    <cellStyle name="style1533710836124" xfId="118" xr:uid="{00000000-0005-0000-0000-000079000000}"/>
    <cellStyle name="style1533710836253" xfId="119" xr:uid="{00000000-0005-0000-0000-00007A000000}"/>
    <cellStyle name="style1533710836359" xfId="120" xr:uid="{00000000-0005-0000-0000-00007B000000}"/>
    <cellStyle name="style1533710836464" xfId="121" xr:uid="{00000000-0005-0000-0000-00007C000000}"/>
    <cellStyle name="style1533710836605" xfId="122" xr:uid="{00000000-0005-0000-0000-00007D000000}"/>
    <cellStyle name="style1533710836757" xfId="123" xr:uid="{00000000-0005-0000-0000-00007E000000}"/>
    <cellStyle name="style1533710836898" xfId="124" xr:uid="{00000000-0005-0000-0000-00007F000000}"/>
    <cellStyle name="style1533710837042" xfId="125" xr:uid="{00000000-0005-0000-0000-000080000000}"/>
    <cellStyle name="style1533710837281" xfId="126" xr:uid="{00000000-0005-0000-0000-000081000000}"/>
    <cellStyle name="style1533710837484" xfId="127" xr:uid="{00000000-0005-0000-0000-000082000000}"/>
    <cellStyle name="style1533710837585" xfId="128" xr:uid="{00000000-0005-0000-0000-000083000000}"/>
    <cellStyle name="style1533710837734" xfId="129" xr:uid="{00000000-0005-0000-0000-000084000000}"/>
    <cellStyle name="style1533710837878" xfId="130" xr:uid="{00000000-0005-0000-0000-000085000000}"/>
    <cellStyle name="style1533710837991" xfId="131" xr:uid="{00000000-0005-0000-0000-000086000000}"/>
    <cellStyle name="style1533710838136" xfId="132" xr:uid="{00000000-0005-0000-0000-000087000000}"/>
    <cellStyle name="style1533710838304" xfId="133" xr:uid="{00000000-0005-0000-0000-000088000000}"/>
    <cellStyle name="style1533710838433" xfId="134" xr:uid="{00000000-0005-0000-0000-000089000000}"/>
    <cellStyle name="style1533710838589" xfId="135" xr:uid="{00000000-0005-0000-0000-00008A000000}"/>
    <cellStyle name="style1580457837252" xfId="136" xr:uid="{00000000-0005-0000-0000-00008B000000}"/>
    <cellStyle name="style1580457838099" xfId="137" xr:uid="{00000000-0005-0000-0000-00008C000000}"/>
    <cellStyle name="style1585237611340" xfId="138" xr:uid="{00000000-0005-0000-0000-00008D000000}"/>
    <cellStyle name="style1585650543043" xfId="139" xr:uid="{00000000-0005-0000-0000-00008E000000}"/>
    <cellStyle name="style1585650543168" xfId="140" xr:uid="{00000000-0005-0000-0000-00008F000000}"/>
    <cellStyle name="style1585650543402" xfId="141" xr:uid="{00000000-0005-0000-0000-000090000000}"/>
    <cellStyle name="style1585650584176" xfId="142" xr:uid="{00000000-0005-0000-0000-000091000000}"/>
    <cellStyle name="style1585650584316" xfId="143" xr:uid="{00000000-0005-0000-0000-000092000000}"/>
    <cellStyle name="style1585650584676" xfId="144" xr:uid="{00000000-0005-0000-0000-000093000000}"/>
    <cellStyle name="style1585650584816" xfId="145" xr:uid="{00000000-0005-0000-0000-000094000000}"/>
    <cellStyle name="style1585650585066" xfId="146" xr:uid="{00000000-0005-0000-0000-000095000000}"/>
    <cellStyle name="style1585650585191" xfId="147" xr:uid="{00000000-0005-0000-0000-000096000000}"/>
    <cellStyle name="style1585650585301" xfId="148" xr:uid="{00000000-0005-0000-0000-000097000000}"/>
    <cellStyle name="style1585650585566" xfId="149" xr:uid="{00000000-0005-0000-0000-000098000000}"/>
    <cellStyle name="style1585650585738" xfId="150" xr:uid="{00000000-0005-0000-0000-000099000000}"/>
    <cellStyle name="style1585650585863" xfId="151" xr:uid="{00000000-0005-0000-0000-00009A000000}"/>
    <cellStyle name="style1585650586504" xfId="152" xr:uid="{00000000-0005-0000-0000-00009B000000}"/>
    <cellStyle name="style1585650586926" xfId="153" xr:uid="{00000000-0005-0000-0000-00009C000000}"/>
    <cellStyle name="style1588178155551" xfId="154" xr:uid="{00000000-0005-0000-0000-00009D000000}"/>
    <cellStyle name="style1588178155809" xfId="155" xr:uid="{00000000-0005-0000-0000-00009E000000}"/>
    <cellStyle name="style1588178156114" xfId="156" xr:uid="{00000000-0005-0000-0000-00009F000000}"/>
    <cellStyle name="style1590475934409" xfId="157" xr:uid="{00000000-0005-0000-0000-0000A0000000}"/>
    <cellStyle name="style1590475936071" xfId="158" xr:uid="{00000000-0005-0000-0000-0000A1000000}"/>
    <cellStyle name="style1590475936285" xfId="159" xr:uid="{00000000-0005-0000-0000-0000A2000000}"/>
    <cellStyle name="style1590475936597" xfId="160" xr:uid="{00000000-0005-0000-0000-0000A3000000}"/>
    <cellStyle name="style1590475936862" xfId="161" xr:uid="{00000000-0005-0000-0000-0000A4000000}"/>
    <cellStyle name="style1595935773019" xfId="162" xr:uid="{00000000-0005-0000-0000-0000A5000000}"/>
    <cellStyle name="style1595935773058" xfId="163" xr:uid="{00000000-0005-0000-0000-0000A6000000}"/>
    <cellStyle name="style1595935773096" xfId="164" xr:uid="{00000000-0005-0000-0000-0000A7000000}"/>
    <cellStyle name="style1595935773128" xfId="165" xr:uid="{00000000-0005-0000-0000-0000A8000000}"/>
    <cellStyle name="style1595935773166" xfId="166" xr:uid="{00000000-0005-0000-0000-0000A9000000}"/>
    <cellStyle name="style1595935773198" xfId="167" xr:uid="{00000000-0005-0000-0000-0000AA000000}"/>
    <cellStyle name="style1595935773274" xfId="168" xr:uid="{00000000-0005-0000-0000-0000AB000000}"/>
    <cellStyle name="style1595935773306" xfId="169" xr:uid="{00000000-0005-0000-0000-0000AC000000}"/>
    <cellStyle name="style1595935773334" xfId="170" xr:uid="{00000000-0005-0000-0000-0000AD000000}"/>
    <cellStyle name="style1595935773361" xfId="171" xr:uid="{00000000-0005-0000-0000-0000AE000000}"/>
    <cellStyle name="style1595935773393" xfId="172" xr:uid="{00000000-0005-0000-0000-0000AF000000}"/>
    <cellStyle name="style1595935773425" xfId="173" xr:uid="{00000000-0005-0000-0000-0000B0000000}"/>
    <cellStyle name="style1595935773455" xfId="174" xr:uid="{00000000-0005-0000-0000-0000B1000000}"/>
    <cellStyle name="style1595935773498" xfId="175" xr:uid="{00000000-0005-0000-0000-0000B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D9D9D9"/>
      <rgbColor rgb="FF808080"/>
      <rgbColor rgb="FFA6A6A6"/>
      <rgbColor rgb="FF993366"/>
      <rgbColor rgb="FFF2F2F2"/>
      <rgbColor rgb="FFCCFFFF"/>
      <rgbColor rgb="FF660066"/>
      <rgbColor rgb="FFFF8080"/>
      <rgbColor rgb="FF0563C1"/>
      <rgbColor rgb="FFC5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EECE1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B9128"/>
      <rgbColor rgb="FFFF6600"/>
      <rgbColor rgb="FF666699"/>
      <rgbColor rgb="FFA59D97"/>
      <rgbColor rgb="FF003366"/>
      <rgbColor rgb="FF339966"/>
      <rgbColor rgb="FF010205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16125" cy="883731"/>
    <xdr:pic>
      <xdr:nvPicPr>
        <xdr:cNvPr id="2" name="Grafik 1">
          <a:extLst>
            <a:ext uri="{FF2B5EF4-FFF2-40B4-BE49-F238E27FC236}">
              <a16:creationId xmlns:a16="http://schemas.microsoft.com/office/drawing/2014/main" id="{C94F28DC-F170-49B0-9C1D-BE077AF1D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16125" cy="8837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orschungsverbund.tu-dortmund.de/forschungsfelder/kindertagesbetreuung/aktuelle-projekte/kindertagesbetreuung-indikatorengestuetzte-dauerbeobachtung-mit-amtlichen-daten-k-ida/" TargetMode="External"/><Relationship Id="rId2" Type="http://schemas.openxmlformats.org/officeDocument/2006/relationships/hyperlink" Target="https://www.dji.de/ueber-uns/projekte/projekte/entwicklung-von-rahmenbedingungen-in-der-kindertagesbetreuung-erik/aktueller-stand-des-forschungsprojektes.html" TargetMode="External"/><Relationship Id="rId1" Type="http://schemas.openxmlformats.org/officeDocument/2006/relationships/hyperlink" Target="https://www.dji.de/ueber-uns/projekte/projekte/entwicklung-von-rahmenbedingungen-in-der-kindertagesbetreuung-erik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9D75D-6144-467F-A78D-9C4EB511558F}">
  <sheetPr>
    <tabColor rgb="FFC5D9F1"/>
  </sheetPr>
  <dimension ref="A1:M29"/>
  <sheetViews>
    <sheetView showGridLines="0" tabSelected="1" zoomScale="80" zoomScaleNormal="80" workbookViewId="0">
      <pane ySplit="12" topLeftCell="A13" activePane="bottomLeft" state="frozen"/>
      <selection pane="bottomLeft" activeCell="A9" sqref="A9:L9"/>
    </sheetView>
  </sheetViews>
  <sheetFormatPr baseColWidth="10" defaultColWidth="10.90625" defaultRowHeight="14.5"/>
  <cols>
    <col min="1" max="1" width="6.08984375" style="448" customWidth="1"/>
    <col min="2" max="2" width="33.36328125" style="448" customWidth="1"/>
    <col min="3" max="3" width="8.26953125" style="448" customWidth="1"/>
    <col min="4" max="4" width="60.6328125" style="448" customWidth="1"/>
    <col min="5" max="5" width="27.90625" style="448" customWidth="1"/>
    <col min="6" max="11" width="11.54296875" style="448" customWidth="1"/>
    <col min="12" max="16384" width="10.90625" style="448"/>
  </cols>
  <sheetData>
    <row r="1" spans="1:13" ht="14.5" customHeight="1"/>
    <row r="2" spans="1:13" ht="14.5" customHeight="1"/>
    <row r="3" spans="1:13" ht="14.5" customHeight="1"/>
    <row r="4" spans="1:13" ht="14.5" customHeight="1"/>
    <row r="5" spans="1:13" ht="14.5" customHeight="1"/>
    <row r="6" spans="1:13" ht="14.5" customHeight="1"/>
    <row r="7" spans="1:13" ht="17.25" customHeight="1">
      <c r="A7" s="464" t="s">
        <v>144</v>
      </c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</row>
    <row r="8" spans="1:13" ht="14.5" customHeight="1"/>
    <row r="9" spans="1:13" ht="15" customHeight="1">
      <c r="A9" s="463" t="s">
        <v>0</v>
      </c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</row>
    <row r="10" spans="1:13" ht="15" customHeight="1" thickBot="1">
      <c r="F10" s="459"/>
      <c r="G10" s="459"/>
      <c r="H10" s="459"/>
      <c r="I10" s="459"/>
      <c r="J10" s="459"/>
      <c r="K10" s="459"/>
      <c r="L10" s="459"/>
    </row>
    <row r="11" spans="1:13" ht="30" customHeight="1">
      <c r="A11" s="473" t="s">
        <v>1</v>
      </c>
      <c r="B11" s="474"/>
      <c r="C11" s="477" t="s">
        <v>140</v>
      </c>
      <c r="D11" s="478"/>
      <c r="E11" s="481" t="s">
        <v>2</v>
      </c>
      <c r="F11" s="467" t="s">
        <v>3</v>
      </c>
      <c r="G11" s="468"/>
      <c r="H11" s="468"/>
      <c r="I11" s="468"/>
      <c r="J11" s="468"/>
      <c r="K11" s="468"/>
      <c r="L11" s="468"/>
      <c r="M11" s="449"/>
    </row>
    <row r="12" spans="1:13" ht="30" customHeight="1" thickBot="1">
      <c r="A12" s="475"/>
      <c r="B12" s="476"/>
      <c r="C12" s="479"/>
      <c r="D12" s="480"/>
      <c r="E12" s="482"/>
      <c r="F12" s="450">
        <v>2019</v>
      </c>
      <c r="G12" s="450">
        <v>2020</v>
      </c>
      <c r="H12" s="450">
        <v>2021</v>
      </c>
      <c r="I12" s="450">
        <v>2022</v>
      </c>
      <c r="J12" s="450">
        <v>2023</v>
      </c>
      <c r="K12" s="450">
        <v>2024</v>
      </c>
      <c r="L12" s="451">
        <v>2025</v>
      </c>
    </row>
    <row r="13" spans="1:13" ht="30" customHeight="1" thickBot="1">
      <c r="A13" s="471" t="s">
        <v>4</v>
      </c>
      <c r="B13" s="472" t="s">
        <v>5</v>
      </c>
      <c r="C13" s="1" t="s">
        <v>6</v>
      </c>
      <c r="D13" s="439" t="s">
        <v>7</v>
      </c>
      <c r="E13" s="2" t="s">
        <v>8</v>
      </c>
      <c r="F13" s="3" t="s">
        <v>9</v>
      </c>
      <c r="G13" s="3" t="s">
        <v>9</v>
      </c>
      <c r="H13" s="3" t="s">
        <v>9</v>
      </c>
      <c r="I13" s="3" t="s">
        <v>9</v>
      </c>
      <c r="J13" s="4" t="s">
        <v>9</v>
      </c>
      <c r="K13" s="5" t="s">
        <v>9</v>
      </c>
      <c r="L13" s="6" t="s">
        <v>9</v>
      </c>
    </row>
    <row r="14" spans="1:13" ht="30" customHeight="1" thickBot="1">
      <c r="A14" s="471"/>
      <c r="B14" s="472"/>
      <c r="C14" s="7" t="s">
        <v>10</v>
      </c>
      <c r="D14" s="440" t="s">
        <v>11</v>
      </c>
      <c r="E14" s="8" t="s">
        <v>12</v>
      </c>
      <c r="F14" s="9" t="s">
        <v>9</v>
      </c>
      <c r="G14" s="9" t="s">
        <v>9</v>
      </c>
      <c r="H14" s="9" t="s">
        <v>9</v>
      </c>
      <c r="I14" s="9" t="s">
        <v>9</v>
      </c>
      <c r="J14" s="10" t="s">
        <v>9</v>
      </c>
      <c r="K14" s="11" t="s">
        <v>9</v>
      </c>
      <c r="L14" s="12" t="s">
        <v>9</v>
      </c>
    </row>
    <row r="15" spans="1:13" ht="30" customHeight="1" thickBot="1">
      <c r="A15" s="471"/>
      <c r="B15" s="472"/>
      <c r="C15" s="13" t="s">
        <v>13</v>
      </c>
      <c r="D15" s="441" t="s">
        <v>14</v>
      </c>
      <c r="E15" s="14" t="s">
        <v>12</v>
      </c>
      <c r="F15" s="15" t="s">
        <v>9</v>
      </c>
      <c r="G15" s="15" t="s">
        <v>9</v>
      </c>
      <c r="H15" s="15" t="s">
        <v>9</v>
      </c>
      <c r="I15" s="15" t="s">
        <v>9</v>
      </c>
      <c r="J15" s="16" t="s">
        <v>9</v>
      </c>
      <c r="K15" s="16" t="s">
        <v>9</v>
      </c>
      <c r="L15" s="17" t="s">
        <v>9</v>
      </c>
    </row>
    <row r="16" spans="1:13" ht="30" customHeight="1" thickBot="1">
      <c r="A16" s="471"/>
      <c r="B16" s="472"/>
      <c r="C16" s="18" t="s">
        <v>15</v>
      </c>
      <c r="D16" s="440" t="s">
        <v>16</v>
      </c>
      <c r="E16" s="19" t="s">
        <v>12</v>
      </c>
      <c r="F16" s="20"/>
      <c r="G16" s="20"/>
      <c r="H16" s="20" t="s">
        <v>9</v>
      </c>
      <c r="I16" s="20" t="s">
        <v>9</v>
      </c>
      <c r="J16" s="21" t="s">
        <v>9</v>
      </c>
      <c r="K16" s="22" t="s">
        <v>9</v>
      </c>
      <c r="L16" s="23" t="s">
        <v>9</v>
      </c>
    </row>
    <row r="17" spans="1:13" ht="30" customHeight="1" thickBot="1">
      <c r="A17" s="471"/>
      <c r="B17" s="472"/>
      <c r="C17" s="24" t="s">
        <v>17</v>
      </c>
      <c r="D17" s="441" t="s">
        <v>18</v>
      </c>
      <c r="E17" s="25" t="s">
        <v>12</v>
      </c>
      <c r="F17" s="26"/>
      <c r="G17" s="26"/>
      <c r="H17" s="26" t="s">
        <v>9</v>
      </c>
      <c r="I17" s="26" t="s">
        <v>9</v>
      </c>
      <c r="J17" s="27" t="s">
        <v>9</v>
      </c>
      <c r="K17" s="27" t="s">
        <v>9</v>
      </c>
      <c r="L17" s="28" t="s">
        <v>9</v>
      </c>
    </row>
    <row r="18" spans="1:13">
      <c r="A18" s="470" t="s">
        <v>145</v>
      </c>
      <c r="B18" s="470"/>
      <c r="C18" s="470"/>
      <c r="D18" s="470"/>
      <c r="E18" s="470"/>
      <c r="F18" s="470"/>
      <c r="G18" s="470"/>
      <c r="H18" s="470"/>
      <c r="I18" s="470"/>
      <c r="J18" s="470"/>
      <c r="K18" s="470"/>
    </row>
    <row r="19" spans="1:13">
      <c r="A19" s="460"/>
      <c r="B19" s="460"/>
      <c r="C19" s="460"/>
      <c r="D19" s="460"/>
      <c r="E19" s="460"/>
      <c r="F19" s="460"/>
      <c r="G19" s="460"/>
      <c r="H19" s="460"/>
      <c r="I19" s="460"/>
      <c r="J19" s="460"/>
      <c r="K19" s="460"/>
    </row>
    <row r="20" spans="1:13" s="461" customFormat="1" ht="28" customHeight="1">
      <c r="A20" s="469" t="s">
        <v>143</v>
      </c>
      <c r="B20" s="469"/>
      <c r="C20" s="469"/>
      <c r="D20" s="469"/>
      <c r="E20" s="469"/>
      <c r="F20" s="469"/>
      <c r="G20" s="469"/>
      <c r="H20" s="469"/>
      <c r="I20" s="469"/>
      <c r="J20" s="469"/>
      <c r="K20" s="469"/>
      <c r="L20" s="469"/>
      <c r="M20" s="462"/>
    </row>
    <row r="21" spans="1:13" ht="14.5" customHeight="1">
      <c r="A21" s="452"/>
      <c r="B21" s="452"/>
      <c r="C21" s="452"/>
      <c r="D21" s="452"/>
      <c r="E21" s="452"/>
      <c r="F21" s="452"/>
      <c r="G21" s="452"/>
      <c r="H21" s="452"/>
      <c r="I21" s="452"/>
      <c r="J21" s="452"/>
      <c r="K21" s="452"/>
    </row>
    <row r="22" spans="1:13" s="454" customFormat="1" ht="14.5" customHeight="1">
      <c r="A22" s="453" t="s">
        <v>19</v>
      </c>
      <c r="B22" s="453"/>
      <c r="C22" s="453"/>
      <c r="D22" s="453"/>
      <c r="E22" s="453"/>
      <c r="F22" s="453"/>
      <c r="G22" s="453"/>
      <c r="H22" s="453"/>
      <c r="I22" s="453"/>
      <c r="J22" s="453"/>
    </row>
    <row r="23" spans="1:13" s="454" customFormat="1" ht="14.5" customHeight="1">
      <c r="A23" s="466" t="s">
        <v>20</v>
      </c>
      <c r="B23" s="466"/>
      <c r="C23" s="455"/>
      <c r="D23" s="455"/>
      <c r="E23" s="455"/>
      <c r="F23" s="455"/>
      <c r="G23" s="455"/>
      <c r="H23" s="455"/>
      <c r="I23" s="455"/>
      <c r="J23" s="455"/>
    </row>
    <row r="24" spans="1:13" s="454" customFormat="1" ht="14.5" customHeight="1">
      <c r="A24" s="466" t="s">
        <v>21</v>
      </c>
      <c r="B24" s="466"/>
      <c r="C24" s="455"/>
      <c r="D24" s="455"/>
      <c r="E24" s="455"/>
      <c r="F24" s="455"/>
      <c r="G24" s="455"/>
      <c r="H24" s="455"/>
      <c r="I24" s="455"/>
      <c r="J24" s="455"/>
    </row>
    <row r="25" spans="1:13" s="454" customFormat="1" ht="14.5" customHeight="1">
      <c r="A25" s="466" t="s">
        <v>22</v>
      </c>
      <c r="B25" s="466"/>
      <c r="C25" s="455"/>
      <c r="D25" s="455"/>
      <c r="E25" s="455"/>
      <c r="F25" s="455"/>
      <c r="G25" s="455"/>
      <c r="H25" s="455"/>
      <c r="I25" s="455"/>
      <c r="J25" s="455"/>
    </row>
    <row r="26" spans="1:13" ht="14.5" customHeight="1">
      <c r="A26" s="456"/>
      <c r="B26" s="456"/>
      <c r="C26" s="457"/>
      <c r="D26" s="458"/>
      <c r="E26" s="456"/>
      <c r="F26" s="456"/>
      <c r="G26" s="456"/>
      <c r="H26" s="456"/>
      <c r="I26" s="456"/>
      <c r="J26" s="456"/>
      <c r="K26" s="456"/>
    </row>
    <row r="27" spans="1:13" ht="14.5" customHeight="1">
      <c r="A27" s="456"/>
      <c r="B27" s="456"/>
      <c r="C27" s="457"/>
      <c r="D27" s="458"/>
      <c r="E27" s="456"/>
      <c r="F27" s="456"/>
      <c r="G27" s="456"/>
      <c r="H27" s="456"/>
      <c r="I27" s="456"/>
      <c r="J27" s="456"/>
      <c r="K27" s="456"/>
    </row>
    <row r="28" spans="1:13" ht="14.5" customHeight="1">
      <c r="A28" s="465" t="s">
        <v>142</v>
      </c>
      <c r="B28" s="465"/>
      <c r="C28" s="465"/>
      <c r="D28" s="465"/>
      <c r="E28" s="465"/>
      <c r="F28" s="465"/>
      <c r="G28" s="465"/>
      <c r="H28" s="465"/>
      <c r="I28" s="465"/>
      <c r="J28" s="465"/>
      <c r="K28" s="465"/>
      <c r="L28" s="465"/>
    </row>
    <row r="29" spans="1:13" ht="14.5" customHeight="1">
      <c r="A29" s="465" t="s">
        <v>141</v>
      </c>
      <c r="B29" s="465"/>
      <c r="C29" s="465"/>
      <c r="D29" s="465"/>
      <c r="E29" s="465"/>
      <c r="F29" s="465"/>
      <c r="G29" s="465"/>
      <c r="H29" s="465"/>
      <c r="I29" s="465"/>
      <c r="J29" s="465"/>
      <c r="K29" s="465"/>
      <c r="L29" s="465"/>
    </row>
  </sheetData>
  <mergeCells count="15">
    <mergeCell ref="A9:L9"/>
    <mergeCell ref="A7:L7"/>
    <mergeCell ref="A29:L29"/>
    <mergeCell ref="A28:L28"/>
    <mergeCell ref="A24:B24"/>
    <mergeCell ref="A25:B25"/>
    <mergeCell ref="F11:L11"/>
    <mergeCell ref="A20:L20"/>
    <mergeCell ref="A18:K18"/>
    <mergeCell ref="A23:B23"/>
    <mergeCell ref="A13:A17"/>
    <mergeCell ref="B13:B17"/>
    <mergeCell ref="A11:B12"/>
    <mergeCell ref="C11:D12"/>
    <mergeCell ref="E11:E12"/>
  </mergeCells>
  <hyperlinks>
    <hyperlink ref="A23" r:id="rId1" display="Projekt-Webseite" xr:uid="{FC246BE5-7F7A-4E5E-A251-521EFABDA55A}"/>
    <hyperlink ref="A25" r:id="rId2" xr:uid="{6C333C2B-A6C8-4722-8F2E-A5B4B550CF5C}"/>
    <hyperlink ref="A24" r:id="rId3" xr:uid="{4186FBE3-6C0F-455A-8DC4-2C97CE9328B5}"/>
    <hyperlink ref="D13" location="'HF-09.0.1'!A1" display="Kindertageseinrichtungen nach Trägerschaft" xr:uid="{559298BB-D37C-4F67-8A1B-0CDAC243B90F}"/>
    <hyperlink ref="D14" location="'HF-09.0.2'!A1" display="Elterninitiativen" xr:uid="{03D2F1A1-B30E-4718-94A8-177B74C948E7}"/>
    <hyperlink ref="D15" location="'HF-09.0.3'!A1" display="Anzahl der Kindertageseinrichtungen nach Trägerart (differenziert)" xr:uid="{4FC498CA-F052-42B5-ACA6-5AD2B5461703}"/>
    <hyperlink ref="D16" location="'HF-09.0.4'!A1" display="Kindertageseinrichtungen nach Trägerart (differenziert) und Einrichtungsgröße" xr:uid="{C839DF42-1EB0-4423-BCCF-3458F12213B1}"/>
    <hyperlink ref="D17" location="'HF-09.0.5'!A1" display="Kindertageseinrichtungen nach Trägerart (differenziert) und Einrichungsgröße (Mittelwerte)" xr:uid="{F6439355-D5C9-49DE-9AF5-C3D9288E40E8}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25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0.81640625" defaultRowHeight="15" customHeight="1"/>
  <cols>
    <col min="1" max="1" width="23.7265625" customWidth="1"/>
    <col min="2" max="20" width="15.26953125" customWidth="1"/>
  </cols>
  <sheetData>
    <row r="1" spans="1:21" ht="14.25" customHeight="1">
      <c r="A1" s="30" t="s">
        <v>23</v>
      </c>
    </row>
    <row r="2" spans="1:21" ht="14.25" customHeight="1">
      <c r="A2" s="30"/>
    </row>
    <row r="3" spans="1:21" ht="23.5">
      <c r="A3" s="486">
        <v>2025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</row>
    <row r="4" spans="1:21" ht="14.5">
      <c r="A4" s="31"/>
      <c r="C4" s="397"/>
      <c r="Q4" s="32"/>
      <c r="R4" s="32"/>
      <c r="S4" s="32"/>
      <c r="T4" s="32"/>
    </row>
    <row r="5" spans="1:21" ht="16.5">
      <c r="A5" s="497" t="s">
        <v>24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497"/>
      <c r="S5" s="497"/>
      <c r="T5" s="497"/>
    </row>
    <row r="6" spans="1:21" ht="14.5">
      <c r="A6" s="498" t="s">
        <v>25</v>
      </c>
      <c r="B6" s="489" t="s">
        <v>26</v>
      </c>
      <c r="C6" s="490" t="s">
        <v>27</v>
      </c>
      <c r="D6" s="490"/>
      <c r="E6" s="490"/>
      <c r="F6" s="490"/>
      <c r="G6" s="490"/>
      <c r="H6" s="490"/>
      <c r="I6" s="490"/>
      <c r="J6" s="490"/>
      <c r="K6" s="490"/>
      <c r="L6" s="490"/>
      <c r="M6" s="490"/>
      <c r="N6" s="490"/>
      <c r="O6" s="490"/>
      <c r="P6" s="490"/>
      <c r="Q6" s="490"/>
      <c r="R6" s="490"/>
      <c r="S6" s="490"/>
      <c r="T6" s="490"/>
    </row>
    <row r="7" spans="1:21" ht="14.5">
      <c r="A7" s="498"/>
      <c r="B7" s="489"/>
      <c r="C7" s="491" t="s">
        <v>125</v>
      </c>
      <c r="D7" s="491"/>
      <c r="E7" s="492" t="s">
        <v>28</v>
      </c>
      <c r="F7" s="492"/>
      <c r="G7" s="492"/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92"/>
      <c r="S7" s="492"/>
      <c r="T7" s="492"/>
    </row>
    <row r="8" spans="1:21" ht="14.5">
      <c r="A8" s="498"/>
      <c r="B8" s="489"/>
      <c r="C8" s="489"/>
      <c r="D8" s="491"/>
      <c r="E8" s="491" t="s">
        <v>26</v>
      </c>
      <c r="F8" s="491"/>
      <c r="G8" s="492" t="s">
        <v>27</v>
      </c>
      <c r="H8" s="492"/>
      <c r="I8" s="492"/>
      <c r="J8" s="492"/>
      <c r="K8" s="492"/>
      <c r="L8" s="492"/>
      <c r="M8" s="492"/>
      <c r="N8" s="492"/>
      <c r="O8" s="492"/>
      <c r="P8" s="492"/>
      <c r="Q8" s="492"/>
      <c r="R8" s="492"/>
      <c r="S8" s="492"/>
      <c r="T8" s="492"/>
    </row>
    <row r="9" spans="1:21" ht="15" customHeight="1">
      <c r="A9" s="498"/>
      <c r="B9" s="489"/>
      <c r="C9" s="489"/>
      <c r="D9" s="491"/>
      <c r="E9" s="491"/>
      <c r="F9" s="491"/>
      <c r="G9" s="489" t="s">
        <v>29</v>
      </c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93" t="s">
        <v>30</v>
      </c>
      <c r="T9" s="493"/>
    </row>
    <row r="10" spans="1:21" ht="63.75" customHeight="1">
      <c r="A10" s="498"/>
      <c r="B10" s="489"/>
      <c r="C10" s="489"/>
      <c r="D10" s="491"/>
      <c r="E10" s="491"/>
      <c r="F10" s="491"/>
      <c r="G10" s="494" t="s">
        <v>31</v>
      </c>
      <c r="H10" s="494"/>
      <c r="I10" s="494" t="s">
        <v>32</v>
      </c>
      <c r="J10" s="494"/>
      <c r="K10" s="494" t="s">
        <v>33</v>
      </c>
      <c r="L10" s="494"/>
      <c r="M10" s="494" t="s">
        <v>34</v>
      </c>
      <c r="N10" s="494"/>
      <c r="O10" s="494" t="s">
        <v>35</v>
      </c>
      <c r="P10" s="494"/>
      <c r="Q10" s="495" t="s">
        <v>126</v>
      </c>
      <c r="R10" s="495"/>
      <c r="S10" s="493"/>
      <c r="T10" s="493"/>
    </row>
    <row r="11" spans="1:21" ht="36" customHeight="1" thickBot="1">
      <c r="A11" s="498"/>
      <c r="B11" s="496" t="s">
        <v>36</v>
      </c>
      <c r="C11" s="496"/>
      <c r="D11" s="33" t="s">
        <v>37</v>
      </c>
      <c r="E11" s="34" t="s">
        <v>36</v>
      </c>
      <c r="F11" s="33" t="s">
        <v>37</v>
      </c>
      <c r="G11" s="35" t="s">
        <v>36</v>
      </c>
      <c r="H11" s="33" t="s">
        <v>38</v>
      </c>
      <c r="I11" s="36" t="s">
        <v>36</v>
      </c>
      <c r="J11" s="37" t="s">
        <v>38</v>
      </c>
      <c r="K11" s="38" t="s">
        <v>36</v>
      </c>
      <c r="L11" s="33" t="s">
        <v>38</v>
      </c>
      <c r="M11" s="38" t="s">
        <v>36</v>
      </c>
      <c r="N11" s="33" t="s">
        <v>38</v>
      </c>
      <c r="O11" s="38" t="s">
        <v>36</v>
      </c>
      <c r="P11" s="33" t="s">
        <v>38</v>
      </c>
      <c r="Q11" s="39" t="s">
        <v>36</v>
      </c>
      <c r="R11" s="33" t="s">
        <v>38</v>
      </c>
      <c r="S11" s="40" t="s">
        <v>36</v>
      </c>
      <c r="T11" s="41" t="s">
        <v>38</v>
      </c>
      <c r="U11" s="42"/>
    </row>
    <row r="12" spans="1:21" ht="14.5">
      <c r="A12" s="43" t="s">
        <v>39</v>
      </c>
      <c r="B12" s="44">
        <v>9662</v>
      </c>
      <c r="C12" s="44">
        <v>4284</v>
      </c>
      <c r="D12" s="45">
        <f>C12/B12*100</f>
        <v>44.338646243013869</v>
      </c>
      <c r="E12" s="44">
        <v>5378</v>
      </c>
      <c r="F12" s="45">
        <f>E12/B12*100</f>
        <v>55.661353756986131</v>
      </c>
      <c r="G12" s="46">
        <v>119</v>
      </c>
      <c r="H12" s="45">
        <f>G12/B12*100</f>
        <v>1.2316290623059409</v>
      </c>
      <c r="I12" s="46">
        <v>298</v>
      </c>
      <c r="J12" s="45">
        <f>I12/B12*100</f>
        <v>3.0842475677913477</v>
      </c>
      <c r="K12" s="46">
        <v>24</v>
      </c>
      <c r="L12" s="45">
        <f>K12/B12*100</f>
        <v>0.24839577727178638</v>
      </c>
      <c r="M12" s="46">
        <v>1593</v>
      </c>
      <c r="N12" s="45">
        <f>M12/B12*100</f>
        <v>16.487269716414822</v>
      </c>
      <c r="O12" s="46">
        <v>1861</v>
      </c>
      <c r="P12" s="45">
        <f>O12/B12*100</f>
        <v>19.261022562616436</v>
      </c>
      <c r="Q12" s="49">
        <v>1220</v>
      </c>
      <c r="R12" s="45">
        <f>Q12/B12*100</f>
        <v>12.626785344649141</v>
      </c>
      <c r="S12" s="51">
        <v>263</v>
      </c>
      <c r="T12" s="389">
        <f>S12/B12*100</f>
        <v>2.7220037259366592</v>
      </c>
      <c r="U12" s="53"/>
    </row>
    <row r="13" spans="1:21" ht="14.5">
      <c r="A13" s="54" t="s">
        <v>40</v>
      </c>
      <c r="B13" s="55">
        <v>9613</v>
      </c>
      <c r="C13" s="55">
        <v>2628</v>
      </c>
      <c r="D13" s="56">
        <f t="shared" ref="D13:D30" si="0">C13/B13*100</f>
        <v>27.337979818995112</v>
      </c>
      <c r="E13" s="55">
        <v>6985</v>
      </c>
      <c r="F13" s="56">
        <f t="shared" ref="F13:F30" si="1">E13/B13*100</f>
        <v>72.662020181004891</v>
      </c>
      <c r="G13" s="57">
        <v>409</v>
      </c>
      <c r="H13" s="56">
        <f t="shared" ref="H13:H30" si="2">G13/B13*100</f>
        <v>4.2546551544783107</v>
      </c>
      <c r="I13" s="57">
        <v>373</v>
      </c>
      <c r="J13" s="56">
        <f t="shared" ref="J13:J30" si="3">I13/B13*100</f>
        <v>3.8801622802455005</v>
      </c>
      <c r="K13" s="57">
        <v>309</v>
      </c>
      <c r="L13" s="56">
        <f t="shared" ref="L13:L30" si="4">K13/B13*100</f>
        <v>3.2143971704982834</v>
      </c>
      <c r="M13" s="57">
        <v>1490</v>
      </c>
      <c r="N13" s="56">
        <f t="shared" ref="N13:N30" si="5">M13/B13*100</f>
        <v>15.499843961302403</v>
      </c>
      <c r="O13" s="57">
        <v>2599</v>
      </c>
      <c r="P13" s="56">
        <f t="shared" ref="P13:P30" si="6">O13/B13*100</f>
        <v>27.036305003640905</v>
      </c>
      <c r="Q13" s="59">
        <v>1200</v>
      </c>
      <c r="R13" s="56">
        <f t="shared" ref="R13:R30" si="7">Q13/B13*100</f>
        <v>12.483095807760325</v>
      </c>
      <c r="S13" s="61">
        <v>605</v>
      </c>
      <c r="T13" s="390">
        <f t="shared" ref="T13:T30" si="8">S13/B13*100</f>
        <v>6.2935608030791634</v>
      </c>
      <c r="U13" s="53"/>
    </row>
    <row r="14" spans="1:21" ht="14.5">
      <c r="A14" s="43" t="s">
        <v>41</v>
      </c>
      <c r="B14" s="44">
        <v>2871</v>
      </c>
      <c r="C14" s="44">
        <v>294</v>
      </c>
      <c r="D14" s="45">
        <f t="shared" si="0"/>
        <v>10.240334378265413</v>
      </c>
      <c r="E14" s="44">
        <v>2577</v>
      </c>
      <c r="F14" s="45">
        <f t="shared" si="1"/>
        <v>89.759665621734584</v>
      </c>
      <c r="G14" s="46">
        <v>54</v>
      </c>
      <c r="H14" s="45">
        <f t="shared" si="2"/>
        <v>1.8808777429467085</v>
      </c>
      <c r="I14" s="46">
        <v>558</v>
      </c>
      <c r="J14" s="45">
        <f t="shared" si="3"/>
        <v>19.435736677115987</v>
      </c>
      <c r="K14" s="46">
        <v>6</v>
      </c>
      <c r="L14" s="45">
        <f t="shared" si="4"/>
        <v>0.20898641588296762</v>
      </c>
      <c r="M14" s="46">
        <v>238</v>
      </c>
      <c r="N14" s="45">
        <f t="shared" si="5"/>
        <v>8.289794496691048</v>
      </c>
      <c r="O14" s="46">
        <v>64</v>
      </c>
      <c r="P14" s="45">
        <f t="shared" si="6"/>
        <v>2.2291884360849878</v>
      </c>
      <c r="Q14" s="49">
        <v>1654</v>
      </c>
      <c r="R14" s="45">
        <f t="shared" si="7"/>
        <v>57.610588645071402</v>
      </c>
      <c r="S14" s="51">
        <v>3</v>
      </c>
      <c r="T14" s="391">
        <f t="shared" si="8"/>
        <v>0.10449320794148381</v>
      </c>
      <c r="U14" s="53"/>
    </row>
    <row r="15" spans="1:21" ht="14.5">
      <c r="A15" s="54" t="s">
        <v>42</v>
      </c>
      <c r="B15" s="55">
        <v>1622</v>
      </c>
      <c r="C15" s="55">
        <v>798</v>
      </c>
      <c r="D15" s="56">
        <f t="shared" si="0"/>
        <v>49.198520345252774</v>
      </c>
      <c r="E15" s="55">
        <v>824</v>
      </c>
      <c r="F15" s="56">
        <f t="shared" si="1"/>
        <v>50.801479654747226</v>
      </c>
      <c r="G15" s="57">
        <v>81</v>
      </c>
      <c r="H15" s="56">
        <f t="shared" si="2"/>
        <v>4.9938347718865597</v>
      </c>
      <c r="I15" s="57">
        <v>168</v>
      </c>
      <c r="J15" s="56">
        <f t="shared" si="3"/>
        <v>10.357583230579531</v>
      </c>
      <c r="K15" s="57">
        <v>52</v>
      </c>
      <c r="L15" s="56">
        <f t="shared" si="4"/>
        <v>3.2059186189889024</v>
      </c>
      <c r="M15" s="57">
        <v>169</v>
      </c>
      <c r="N15" s="56">
        <f t="shared" si="5"/>
        <v>10.419235511713934</v>
      </c>
      <c r="O15" s="57">
        <v>19</v>
      </c>
      <c r="P15" s="56">
        <f t="shared" si="6"/>
        <v>1.1713933415536375</v>
      </c>
      <c r="Q15" s="59">
        <v>274</v>
      </c>
      <c r="R15" s="56">
        <f t="shared" si="7"/>
        <v>16.892725030826142</v>
      </c>
      <c r="S15" s="61">
        <v>61</v>
      </c>
      <c r="T15" s="390">
        <f t="shared" si="8"/>
        <v>3.7607891491985201</v>
      </c>
      <c r="U15" s="53"/>
    </row>
    <row r="16" spans="1:21" ht="14.5">
      <c r="A16" s="43" t="s">
        <v>43</v>
      </c>
      <c r="B16" s="44">
        <v>470</v>
      </c>
      <c r="C16" s="44">
        <v>100</v>
      </c>
      <c r="D16" s="45">
        <f t="shared" si="0"/>
        <v>21.276595744680851</v>
      </c>
      <c r="E16" s="44">
        <v>370</v>
      </c>
      <c r="F16" s="45">
        <f t="shared" si="1"/>
        <v>78.723404255319153</v>
      </c>
      <c r="G16" s="46">
        <v>29</v>
      </c>
      <c r="H16" s="45">
        <f t="shared" si="2"/>
        <v>6.1702127659574471</v>
      </c>
      <c r="I16" s="46">
        <v>62</v>
      </c>
      <c r="J16" s="45">
        <f t="shared" si="3"/>
        <v>13.191489361702127</v>
      </c>
      <c r="K16" s="46">
        <v>15</v>
      </c>
      <c r="L16" s="45">
        <f t="shared" si="4"/>
        <v>3.1914893617021276</v>
      </c>
      <c r="M16" s="46">
        <v>76</v>
      </c>
      <c r="N16" s="45">
        <f t="shared" si="5"/>
        <v>16.170212765957448</v>
      </c>
      <c r="O16" s="46">
        <v>20</v>
      </c>
      <c r="P16" s="45">
        <f t="shared" si="6"/>
        <v>4.2553191489361701</v>
      </c>
      <c r="Q16" s="49">
        <v>154</v>
      </c>
      <c r="R16" s="45">
        <f t="shared" si="7"/>
        <v>32.765957446808507</v>
      </c>
      <c r="S16" s="51">
        <v>14</v>
      </c>
      <c r="T16" s="391">
        <f t="shared" si="8"/>
        <v>2.9787234042553195</v>
      </c>
      <c r="U16" s="53"/>
    </row>
    <row r="17" spans="1:21" ht="14.5">
      <c r="A17" s="54" t="s">
        <v>44</v>
      </c>
      <c r="B17" s="55">
        <v>1151</v>
      </c>
      <c r="C17" s="55">
        <v>12</v>
      </c>
      <c r="D17" s="56">
        <f t="shared" si="0"/>
        <v>1.0425716768027802</v>
      </c>
      <c r="E17" s="55">
        <v>1139</v>
      </c>
      <c r="F17" s="56">
        <f t="shared" si="1"/>
        <v>98.95742832319722</v>
      </c>
      <c r="G17" s="57">
        <v>26</v>
      </c>
      <c r="H17" s="56">
        <f t="shared" si="2"/>
        <v>2.2589052997393573</v>
      </c>
      <c r="I17" s="57">
        <v>261</v>
      </c>
      <c r="J17" s="56">
        <f t="shared" si="3"/>
        <v>22.67593397046047</v>
      </c>
      <c r="K17" s="57">
        <v>42</v>
      </c>
      <c r="L17" s="56">
        <f t="shared" si="4"/>
        <v>3.6490008688097304</v>
      </c>
      <c r="M17" s="57">
        <v>146</v>
      </c>
      <c r="N17" s="56">
        <f t="shared" si="5"/>
        <v>12.68462206776716</v>
      </c>
      <c r="O17" s="57">
        <v>28</v>
      </c>
      <c r="P17" s="56">
        <f t="shared" si="6"/>
        <v>2.4326672458731537</v>
      </c>
      <c r="Q17" s="59">
        <v>389</v>
      </c>
      <c r="R17" s="56">
        <f t="shared" si="7"/>
        <v>33.796698523023458</v>
      </c>
      <c r="S17" s="61">
        <v>247</v>
      </c>
      <c r="T17" s="390">
        <f t="shared" si="8"/>
        <v>21.459600347523892</v>
      </c>
      <c r="U17" s="53"/>
    </row>
    <row r="18" spans="1:21" ht="14.5">
      <c r="A18" s="43" t="s">
        <v>45</v>
      </c>
      <c r="B18" s="44">
        <v>4365</v>
      </c>
      <c r="C18" s="44">
        <v>1841</v>
      </c>
      <c r="D18" s="45">
        <f t="shared" si="0"/>
        <v>42.176403207331042</v>
      </c>
      <c r="E18" s="44">
        <v>2524</v>
      </c>
      <c r="F18" s="45">
        <f t="shared" si="1"/>
        <v>57.823596792668965</v>
      </c>
      <c r="G18" s="46">
        <v>115</v>
      </c>
      <c r="H18" s="45">
        <f t="shared" si="2"/>
        <v>2.6345933562428407</v>
      </c>
      <c r="I18" s="46">
        <v>249</v>
      </c>
      <c r="J18" s="45">
        <f t="shared" si="3"/>
        <v>5.7044673539518902</v>
      </c>
      <c r="K18" s="46">
        <v>49</v>
      </c>
      <c r="L18" s="45">
        <f t="shared" si="4"/>
        <v>1.1225658648339061</v>
      </c>
      <c r="M18" s="46">
        <v>732</v>
      </c>
      <c r="N18" s="45">
        <f t="shared" si="5"/>
        <v>16.769759450171819</v>
      </c>
      <c r="O18" s="46">
        <v>466</v>
      </c>
      <c r="P18" s="45">
        <f t="shared" si="6"/>
        <v>10.675830469644902</v>
      </c>
      <c r="Q18" s="49">
        <v>804</v>
      </c>
      <c r="R18" s="45">
        <f t="shared" si="7"/>
        <v>18.419243986254298</v>
      </c>
      <c r="S18" s="51">
        <v>109</v>
      </c>
      <c r="T18" s="391">
        <f t="shared" si="8"/>
        <v>2.4971363115693013</v>
      </c>
      <c r="U18" s="53"/>
    </row>
    <row r="19" spans="1:21" ht="14.5">
      <c r="A19" s="54" t="s">
        <v>46</v>
      </c>
      <c r="B19" s="55">
        <v>961</v>
      </c>
      <c r="C19" s="55">
        <v>123</v>
      </c>
      <c r="D19" s="56">
        <f t="shared" si="0"/>
        <v>12.79916753381894</v>
      </c>
      <c r="E19" s="55">
        <v>838</v>
      </c>
      <c r="F19" s="56">
        <f t="shared" si="1"/>
        <v>87.200832466181069</v>
      </c>
      <c r="G19" s="57">
        <v>88</v>
      </c>
      <c r="H19" s="56">
        <f t="shared" si="2"/>
        <v>9.1571279916753383</v>
      </c>
      <c r="I19" s="57">
        <v>208</v>
      </c>
      <c r="J19" s="56">
        <f t="shared" si="3"/>
        <v>21.644120707596255</v>
      </c>
      <c r="K19" s="57">
        <v>90</v>
      </c>
      <c r="L19" s="56">
        <f t="shared" si="4"/>
        <v>9.3652445369406863</v>
      </c>
      <c r="M19" s="57">
        <v>131</v>
      </c>
      <c r="N19" s="56">
        <f t="shared" si="5"/>
        <v>13.631633714880333</v>
      </c>
      <c r="O19" s="57">
        <v>15</v>
      </c>
      <c r="P19" s="56">
        <f t="shared" si="6"/>
        <v>1.5608740894901143</v>
      </c>
      <c r="Q19" s="59">
        <v>247</v>
      </c>
      <c r="R19" s="56">
        <f t="shared" si="7"/>
        <v>25.70239334027055</v>
      </c>
      <c r="S19" s="61">
        <v>59</v>
      </c>
      <c r="T19" s="390">
        <f t="shared" si="8"/>
        <v>6.1394380853277832</v>
      </c>
      <c r="U19" s="53"/>
    </row>
    <row r="20" spans="1:21" ht="14.5">
      <c r="A20" s="43" t="s">
        <v>47</v>
      </c>
      <c r="B20" s="44">
        <v>5466</v>
      </c>
      <c r="C20" s="44">
        <v>1767</v>
      </c>
      <c r="D20" s="45">
        <f t="shared" si="0"/>
        <v>32.327113062568607</v>
      </c>
      <c r="E20" s="44">
        <v>3699</v>
      </c>
      <c r="F20" s="45">
        <f t="shared" si="1"/>
        <v>67.6728869374314</v>
      </c>
      <c r="G20" s="46">
        <v>253</v>
      </c>
      <c r="H20" s="45">
        <f t="shared" si="2"/>
        <v>4.6286132455177462</v>
      </c>
      <c r="I20" s="46">
        <v>387</v>
      </c>
      <c r="J20" s="45">
        <f t="shared" si="3"/>
        <v>7.0801317233808998</v>
      </c>
      <c r="K20" s="46">
        <v>468</v>
      </c>
      <c r="L20" s="45">
        <f t="shared" si="4"/>
        <v>8.5620197585071356</v>
      </c>
      <c r="M20" s="46">
        <v>1154</v>
      </c>
      <c r="N20" s="45">
        <f t="shared" si="5"/>
        <v>21.112330772045372</v>
      </c>
      <c r="O20" s="46">
        <v>581</v>
      </c>
      <c r="P20" s="45">
        <f t="shared" si="6"/>
        <v>10.629345042078302</v>
      </c>
      <c r="Q20" s="49">
        <v>757</v>
      </c>
      <c r="R20" s="45">
        <f t="shared" si="7"/>
        <v>13.849249908525429</v>
      </c>
      <c r="S20" s="51">
        <v>99</v>
      </c>
      <c r="T20" s="391">
        <f t="shared" si="8"/>
        <v>1.8111964873765092</v>
      </c>
      <c r="U20" s="53"/>
    </row>
    <row r="21" spans="1:21" ht="14.5">
      <c r="A21" s="54" t="s">
        <v>48</v>
      </c>
      <c r="B21" s="55">
        <v>10834</v>
      </c>
      <c r="C21" s="55">
        <v>2568</v>
      </c>
      <c r="D21" s="56">
        <f t="shared" si="0"/>
        <v>23.703156728816687</v>
      </c>
      <c r="E21" s="55">
        <v>8266</v>
      </c>
      <c r="F21" s="56">
        <f t="shared" si="1"/>
        <v>76.296843271183306</v>
      </c>
      <c r="G21" s="57">
        <v>891</v>
      </c>
      <c r="H21" s="56">
        <f t="shared" si="2"/>
        <v>8.2241092855824256</v>
      </c>
      <c r="I21" s="57">
        <v>1377</v>
      </c>
      <c r="J21" s="56">
        <f t="shared" si="3"/>
        <v>12.709987077718294</v>
      </c>
      <c r="K21" s="57">
        <v>514</v>
      </c>
      <c r="L21" s="56">
        <f t="shared" si="4"/>
        <v>4.7443234262506921</v>
      </c>
      <c r="M21" s="57">
        <v>1707</v>
      </c>
      <c r="N21" s="56">
        <f t="shared" si="5"/>
        <v>15.755953479785859</v>
      </c>
      <c r="O21" s="57">
        <v>2455</v>
      </c>
      <c r="P21" s="56">
        <f t="shared" si="6"/>
        <v>22.660143991139005</v>
      </c>
      <c r="Q21" s="59">
        <v>1139</v>
      </c>
      <c r="R21" s="56">
        <f t="shared" si="7"/>
        <v>10.513199187742293</v>
      </c>
      <c r="S21" s="61">
        <v>183</v>
      </c>
      <c r="T21" s="390">
        <f t="shared" si="8"/>
        <v>1.6891268229647407</v>
      </c>
      <c r="U21" s="53"/>
    </row>
    <row r="22" spans="1:21" ht="14.5">
      <c r="A22" s="43" t="s">
        <v>49</v>
      </c>
      <c r="B22" s="44">
        <v>2662</v>
      </c>
      <c r="C22" s="44">
        <v>1383</v>
      </c>
      <c r="D22" s="45">
        <f t="shared" si="0"/>
        <v>51.953418482344105</v>
      </c>
      <c r="E22" s="44">
        <v>1279</v>
      </c>
      <c r="F22" s="45">
        <f t="shared" si="1"/>
        <v>48.046581517655895</v>
      </c>
      <c r="G22" s="46">
        <v>10</v>
      </c>
      <c r="H22" s="45">
        <f t="shared" si="2"/>
        <v>0.37565740045078888</v>
      </c>
      <c r="I22" s="46">
        <v>87</v>
      </c>
      <c r="J22" s="45">
        <f t="shared" si="3"/>
        <v>3.268219383921863</v>
      </c>
      <c r="K22" s="46">
        <v>9</v>
      </c>
      <c r="L22" s="45">
        <f t="shared" si="4"/>
        <v>0.33809166040570998</v>
      </c>
      <c r="M22" s="46">
        <v>399</v>
      </c>
      <c r="N22" s="45">
        <f t="shared" si="5"/>
        <v>14.988730277986475</v>
      </c>
      <c r="O22" s="46">
        <v>687</v>
      </c>
      <c r="P22" s="45">
        <f t="shared" si="6"/>
        <v>25.807663410969194</v>
      </c>
      <c r="Q22" s="49">
        <v>69</v>
      </c>
      <c r="R22" s="45">
        <f t="shared" si="7"/>
        <v>2.5920360631104433</v>
      </c>
      <c r="S22" s="51">
        <v>18</v>
      </c>
      <c r="T22" s="391">
        <f t="shared" si="8"/>
        <v>0.67618332081141996</v>
      </c>
      <c r="U22" s="53"/>
    </row>
    <row r="23" spans="1:21" ht="14.5">
      <c r="A23" s="54" t="s">
        <v>50</v>
      </c>
      <c r="B23" s="55">
        <v>482</v>
      </c>
      <c r="C23" s="55">
        <v>148</v>
      </c>
      <c r="D23" s="56">
        <f t="shared" si="0"/>
        <v>30.70539419087137</v>
      </c>
      <c r="E23" s="55">
        <v>334</v>
      </c>
      <c r="F23" s="56">
        <f t="shared" si="1"/>
        <v>69.294605809128626</v>
      </c>
      <c r="G23" s="57">
        <v>23</v>
      </c>
      <c r="H23" s="56">
        <f t="shared" si="2"/>
        <v>4.7717842323651452</v>
      </c>
      <c r="I23" s="57">
        <v>28</v>
      </c>
      <c r="J23" s="56">
        <f t="shared" si="3"/>
        <v>5.809128630705394</v>
      </c>
      <c r="K23" s="57">
        <v>0</v>
      </c>
      <c r="L23" s="56">
        <f t="shared" si="4"/>
        <v>0</v>
      </c>
      <c r="M23" s="57">
        <v>53</v>
      </c>
      <c r="N23" s="56">
        <f t="shared" si="5"/>
        <v>10.995850622406639</v>
      </c>
      <c r="O23" s="57">
        <v>196</v>
      </c>
      <c r="P23" s="56">
        <f t="shared" si="6"/>
        <v>40.663900414937757</v>
      </c>
      <c r="Q23" s="59">
        <v>30</v>
      </c>
      <c r="R23" s="56">
        <f t="shared" si="7"/>
        <v>6.2240663900414939</v>
      </c>
      <c r="S23" s="61">
        <v>4</v>
      </c>
      <c r="T23" s="390">
        <f t="shared" si="8"/>
        <v>0.82987551867219922</v>
      </c>
      <c r="U23" s="53"/>
    </row>
    <row r="24" spans="1:21" ht="14.5">
      <c r="A24" s="43" t="s">
        <v>51</v>
      </c>
      <c r="B24" s="44">
        <v>2319</v>
      </c>
      <c r="C24" s="44">
        <v>884</v>
      </c>
      <c r="D24" s="45">
        <f t="shared" si="0"/>
        <v>38.11987925830099</v>
      </c>
      <c r="E24" s="44">
        <v>1435</v>
      </c>
      <c r="F24" s="45">
        <f t="shared" si="1"/>
        <v>61.88012074169901</v>
      </c>
      <c r="G24" s="46">
        <v>180</v>
      </c>
      <c r="H24" s="45">
        <f t="shared" si="2"/>
        <v>7.7619663648124186</v>
      </c>
      <c r="I24" s="46">
        <v>413</v>
      </c>
      <c r="J24" s="45">
        <f t="shared" si="3"/>
        <v>17.809400603708493</v>
      </c>
      <c r="K24" s="46">
        <v>115</v>
      </c>
      <c r="L24" s="45">
        <f t="shared" si="4"/>
        <v>4.9590340664079342</v>
      </c>
      <c r="M24" s="46">
        <v>280</v>
      </c>
      <c r="N24" s="45">
        <f t="shared" si="5"/>
        <v>12.074169900819319</v>
      </c>
      <c r="O24" s="46">
        <v>39</v>
      </c>
      <c r="P24" s="45">
        <f t="shared" si="6"/>
        <v>1.6817593790426906</v>
      </c>
      <c r="Q24" s="49">
        <v>345</v>
      </c>
      <c r="R24" s="45">
        <f t="shared" si="7"/>
        <v>14.877102199223804</v>
      </c>
      <c r="S24" s="51">
        <v>63</v>
      </c>
      <c r="T24" s="391">
        <f t="shared" si="8"/>
        <v>2.7166882276843469</v>
      </c>
      <c r="U24" s="53"/>
    </row>
    <row r="25" spans="1:21" ht="14.5">
      <c r="A25" s="54" t="s">
        <v>52</v>
      </c>
      <c r="B25" s="55">
        <v>1401</v>
      </c>
      <c r="C25" s="55">
        <v>786</v>
      </c>
      <c r="D25" s="56">
        <f t="shared" si="0"/>
        <v>56.102783725910065</v>
      </c>
      <c r="E25" s="55">
        <v>615</v>
      </c>
      <c r="F25" s="56">
        <f t="shared" si="1"/>
        <v>43.897216274089935</v>
      </c>
      <c r="G25" s="57">
        <v>55</v>
      </c>
      <c r="H25" s="56">
        <f t="shared" si="2"/>
        <v>3.9257673090649536</v>
      </c>
      <c r="I25" s="57">
        <v>178</v>
      </c>
      <c r="J25" s="56">
        <f t="shared" si="3"/>
        <v>12.70521056388294</v>
      </c>
      <c r="K25" s="57">
        <v>26</v>
      </c>
      <c r="L25" s="56">
        <f t="shared" si="4"/>
        <v>1.8558172733761598</v>
      </c>
      <c r="M25" s="57">
        <v>147</v>
      </c>
      <c r="N25" s="56">
        <f t="shared" si="5"/>
        <v>10.492505353319057</v>
      </c>
      <c r="O25" s="57">
        <v>32</v>
      </c>
      <c r="P25" s="56">
        <f t="shared" si="6"/>
        <v>2.2840827980014278</v>
      </c>
      <c r="Q25" s="59">
        <v>174</v>
      </c>
      <c r="R25" s="56">
        <f t="shared" si="7"/>
        <v>12.419700214132762</v>
      </c>
      <c r="S25" s="61">
        <v>3</v>
      </c>
      <c r="T25" s="390">
        <f t="shared" si="8"/>
        <v>0.21413276231263384</v>
      </c>
      <c r="U25" s="53"/>
    </row>
    <row r="26" spans="1:21" ht="14.5">
      <c r="A26" s="43" t="s">
        <v>53</v>
      </c>
      <c r="B26" s="44">
        <v>1820</v>
      </c>
      <c r="C26" s="44">
        <v>378</v>
      </c>
      <c r="D26" s="45">
        <f t="shared" si="0"/>
        <v>20.76923076923077</v>
      </c>
      <c r="E26" s="44">
        <v>1442</v>
      </c>
      <c r="F26" s="45">
        <f t="shared" si="1"/>
        <v>79.230769230769226</v>
      </c>
      <c r="G26" s="46">
        <v>97</v>
      </c>
      <c r="H26" s="45">
        <f t="shared" si="2"/>
        <v>5.3296703296703294</v>
      </c>
      <c r="I26" s="46">
        <v>222</v>
      </c>
      <c r="J26" s="45">
        <f t="shared" si="3"/>
        <v>12.197802197802197</v>
      </c>
      <c r="K26" s="46">
        <v>113</v>
      </c>
      <c r="L26" s="45">
        <f t="shared" si="4"/>
        <v>6.2087912087912089</v>
      </c>
      <c r="M26" s="46">
        <v>577</v>
      </c>
      <c r="N26" s="45">
        <f t="shared" si="5"/>
        <v>31.703296703296701</v>
      </c>
      <c r="O26" s="46">
        <v>24</v>
      </c>
      <c r="P26" s="45">
        <f t="shared" si="6"/>
        <v>1.3186813186813187</v>
      </c>
      <c r="Q26" s="49">
        <v>355</v>
      </c>
      <c r="R26" s="45">
        <f t="shared" si="7"/>
        <v>19.505494505494507</v>
      </c>
      <c r="S26" s="51">
        <v>54</v>
      </c>
      <c r="T26" s="391">
        <f t="shared" si="8"/>
        <v>2.9670329670329667</v>
      </c>
      <c r="U26" s="53"/>
    </row>
    <row r="27" spans="1:21" thickBot="1">
      <c r="A27" s="54" t="s">
        <v>54</v>
      </c>
      <c r="B27" s="65">
        <v>1340</v>
      </c>
      <c r="C27" s="65">
        <v>527</v>
      </c>
      <c r="D27" s="66">
        <f t="shared" si="0"/>
        <v>39.328358208955223</v>
      </c>
      <c r="E27" s="65">
        <v>813</v>
      </c>
      <c r="F27" s="66">
        <f t="shared" si="1"/>
        <v>60.67164179104477</v>
      </c>
      <c r="G27" s="67">
        <v>153</v>
      </c>
      <c r="H27" s="66">
        <f t="shared" si="2"/>
        <v>11.417910447761194</v>
      </c>
      <c r="I27" s="67">
        <v>229</v>
      </c>
      <c r="J27" s="66">
        <f t="shared" si="3"/>
        <v>17.089552238805968</v>
      </c>
      <c r="K27" s="67">
        <v>93</v>
      </c>
      <c r="L27" s="66">
        <f t="shared" si="4"/>
        <v>6.9402985074626864</v>
      </c>
      <c r="M27" s="67">
        <v>191</v>
      </c>
      <c r="N27" s="66">
        <f t="shared" si="5"/>
        <v>14.253731343283583</v>
      </c>
      <c r="O27" s="67">
        <v>69</v>
      </c>
      <c r="P27" s="66">
        <f t="shared" si="6"/>
        <v>5.1492537313432836</v>
      </c>
      <c r="Q27" s="69">
        <v>63</v>
      </c>
      <c r="R27" s="66">
        <f t="shared" si="7"/>
        <v>4.7014925373134329</v>
      </c>
      <c r="S27" s="71">
        <v>15</v>
      </c>
      <c r="T27" s="392">
        <f t="shared" si="8"/>
        <v>1.1194029850746268</v>
      </c>
      <c r="U27" s="53"/>
    </row>
    <row r="28" spans="1:21" ht="14.5">
      <c r="A28" s="73" t="s">
        <v>55</v>
      </c>
      <c r="B28" s="74">
        <v>46525</v>
      </c>
      <c r="C28" s="75">
        <v>15109</v>
      </c>
      <c r="D28" s="76">
        <f t="shared" si="0"/>
        <v>32.475013433637827</v>
      </c>
      <c r="E28" s="75">
        <v>31416</v>
      </c>
      <c r="F28" s="76">
        <f t="shared" si="1"/>
        <v>67.524986566362173</v>
      </c>
      <c r="G28" s="75">
        <v>1972</v>
      </c>
      <c r="H28" s="76">
        <f t="shared" si="2"/>
        <v>4.2385814078452446</v>
      </c>
      <c r="I28" s="75">
        <v>3344</v>
      </c>
      <c r="J28" s="76">
        <f t="shared" si="3"/>
        <v>7.1875335840945729</v>
      </c>
      <c r="K28" s="75">
        <v>1543</v>
      </c>
      <c r="L28" s="76">
        <f t="shared" si="4"/>
        <v>3.3164965072541643</v>
      </c>
      <c r="M28" s="75">
        <v>7927</v>
      </c>
      <c r="N28" s="76">
        <f t="shared" si="5"/>
        <v>17.038151531434711</v>
      </c>
      <c r="O28" s="75">
        <v>8917</v>
      </c>
      <c r="P28" s="76">
        <f t="shared" si="6"/>
        <v>19.166039763567973</v>
      </c>
      <c r="Q28" s="79">
        <v>6117</v>
      </c>
      <c r="R28" s="76">
        <f t="shared" si="7"/>
        <v>13.147770016120367</v>
      </c>
      <c r="S28" s="81">
        <v>1596</v>
      </c>
      <c r="T28" s="82">
        <f t="shared" si="8"/>
        <v>3.4304137560451373</v>
      </c>
      <c r="U28" s="53"/>
    </row>
    <row r="29" spans="1:21" ht="14.5">
      <c r="A29" s="83" t="s">
        <v>56</v>
      </c>
      <c r="B29" s="84">
        <v>10514</v>
      </c>
      <c r="C29" s="85">
        <v>3412</v>
      </c>
      <c r="D29" s="86">
        <f t="shared" si="0"/>
        <v>32.451968803500094</v>
      </c>
      <c r="E29" s="87">
        <v>7102</v>
      </c>
      <c r="F29" s="86">
        <f t="shared" si="1"/>
        <v>67.548031196499906</v>
      </c>
      <c r="G29" s="87">
        <v>611</v>
      </c>
      <c r="H29" s="86">
        <f t="shared" si="2"/>
        <v>5.8112992200875029</v>
      </c>
      <c r="I29" s="89">
        <v>1754</v>
      </c>
      <c r="J29" s="86">
        <f t="shared" si="3"/>
        <v>16.682518546699637</v>
      </c>
      <c r="K29" s="87">
        <v>382</v>
      </c>
      <c r="L29" s="86">
        <f t="shared" si="4"/>
        <v>3.6332509035571623</v>
      </c>
      <c r="M29" s="87">
        <v>1156</v>
      </c>
      <c r="N29" s="86">
        <f t="shared" si="5"/>
        <v>10.994863990869318</v>
      </c>
      <c r="O29" s="87">
        <v>238</v>
      </c>
      <c r="P29" s="86">
        <f t="shared" si="6"/>
        <v>2.2636484687083889</v>
      </c>
      <c r="Q29" s="90">
        <v>2757</v>
      </c>
      <c r="R29" s="86">
        <f t="shared" si="7"/>
        <v>26.222179950542134</v>
      </c>
      <c r="S29" s="92">
        <v>204</v>
      </c>
      <c r="T29" s="93">
        <f t="shared" si="8"/>
        <v>1.9402701160357618</v>
      </c>
      <c r="U29" s="53"/>
    </row>
    <row r="30" spans="1:21" ht="14.5">
      <c r="A30" s="94" t="s">
        <v>57</v>
      </c>
      <c r="B30" s="95">
        <v>57039</v>
      </c>
      <c r="C30" s="96">
        <v>18521</v>
      </c>
      <c r="D30" s="97">
        <f t="shared" si="0"/>
        <v>32.470765616508004</v>
      </c>
      <c r="E30" s="96">
        <v>38518</v>
      </c>
      <c r="F30" s="97">
        <f t="shared" si="1"/>
        <v>67.529234383491996</v>
      </c>
      <c r="G30" s="96">
        <v>2583</v>
      </c>
      <c r="H30" s="97">
        <f t="shared" si="2"/>
        <v>4.5284805133329824</v>
      </c>
      <c r="I30" s="96">
        <v>5098</v>
      </c>
      <c r="J30" s="97">
        <f t="shared" si="3"/>
        <v>8.9377443503567733</v>
      </c>
      <c r="K30" s="96">
        <v>1925</v>
      </c>
      <c r="L30" s="97">
        <f t="shared" si="4"/>
        <v>3.3748838513999195</v>
      </c>
      <c r="M30" s="96">
        <v>9083</v>
      </c>
      <c r="N30" s="97">
        <f t="shared" si="5"/>
        <v>15.924192219358686</v>
      </c>
      <c r="O30" s="96">
        <v>9155</v>
      </c>
      <c r="P30" s="97">
        <f t="shared" si="6"/>
        <v>16.050421641333124</v>
      </c>
      <c r="Q30" s="101">
        <v>8874</v>
      </c>
      <c r="R30" s="97">
        <f t="shared" si="7"/>
        <v>15.55777625834955</v>
      </c>
      <c r="S30" s="103">
        <v>1800</v>
      </c>
      <c r="T30" s="104">
        <f t="shared" si="8"/>
        <v>3.1557355493609633</v>
      </c>
      <c r="U30" s="53"/>
    </row>
    <row r="31" spans="1:21" ht="14.5">
      <c r="A31" s="483" t="s">
        <v>58</v>
      </c>
      <c r="B31" s="483"/>
      <c r="C31" s="483"/>
      <c r="D31" s="483"/>
      <c r="E31" s="483"/>
      <c r="F31" s="483"/>
      <c r="G31" s="483"/>
      <c r="H31" s="483"/>
      <c r="I31" s="483"/>
      <c r="J31" s="483"/>
      <c r="K31" s="483"/>
      <c r="L31" s="483"/>
      <c r="M31" s="483"/>
      <c r="N31" s="483"/>
      <c r="O31" s="483"/>
      <c r="P31" s="483"/>
      <c r="Q31" s="483"/>
      <c r="R31" s="483"/>
      <c r="S31" s="483"/>
      <c r="T31" s="483"/>
    </row>
    <row r="32" spans="1:21" ht="14.5">
      <c r="A32" s="485" t="s">
        <v>130</v>
      </c>
      <c r="B32" s="485"/>
      <c r="C32" s="485"/>
      <c r="D32" s="485"/>
      <c r="E32" s="485"/>
      <c r="F32" s="485"/>
      <c r="G32" s="485"/>
      <c r="H32" s="485"/>
      <c r="I32" s="485"/>
      <c r="J32" s="485"/>
      <c r="K32" s="485"/>
      <c r="L32" s="485"/>
      <c r="M32" s="485"/>
      <c r="N32" s="485"/>
      <c r="O32" s="485"/>
      <c r="P32" s="485"/>
      <c r="Q32" s="485"/>
      <c r="R32" s="485"/>
      <c r="S32" s="485"/>
      <c r="T32" s="485"/>
    </row>
    <row r="33" spans="1:21" ht="14.25" customHeight="1">
      <c r="A33" s="484" t="s">
        <v>59</v>
      </c>
      <c r="B33" s="484"/>
      <c r="C33" s="484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484"/>
      <c r="O33" s="484"/>
      <c r="P33" s="484"/>
      <c r="Q33" s="484"/>
      <c r="R33" s="484"/>
      <c r="S33" s="484"/>
      <c r="T33" s="484"/>
    </row>
    <row r="34" spans="1:21" ht="14.5">
      <c r="A34" s="30"/>
    </row>
    <row r="35" spans="1:21" ht="23.5">
      <c r="A35" s="486">
        <v>2024</v>
      </c>
      <c r="B35" s="486"/>
      <c r="C35" s="486"/>
      <c r="D35" s="486"/>
      <c r="E35" s="486"/>
      <c r="F35" s="486"/>
      <c r="G35" s="486"/>
      <c r="H35" s="486"/>
      <c r="I35" s="486"/>
      <c r="J35" s="486"/>
      <c r="K35" s="486"/>
      <c r="L35" s="486"/>
      <c r="M35" s="486"/>
      <c r="N35" s="486"/>
      <c r="O35" s="486"/>
      <c r="P35" s="486"/>
      <c r="Q35" s="486"/>
      <c r="R35" s="486"/>
      <c r="S35" s="486"/>
      <c r="T35" s="486"/>
    </row>
    <row r="36" spans="1:21" ht="14.5">
      <c r="A36" s="31"/>
      <c r="Q36" s="32"/>
      <c r="R36" s="32"/>
      <c r="S36" s="32"/>
      <c r="T36" s="32"/>
    </row>
    <row r="37" spans="1:21" ht="16.5">
      <c r="A37" s="497" t="s">
        <v>60</v>
      </c>
      <c r="B37" s="497"/>
      <c r="C37" s="497"/>
      <c r="D37" s="497"/>
      <c r="E37" s="497"/>
      <c r="F37" s="497"/>
      <c r="G37" s="497"/>
      <c r="H37" s="497"/>
      <c r="I37" s="497"/>
      <c r="J37" s="497"/>
      <c r="K37" s="497"/>
      <c r="L37" s="497"/>
      <c r="M37" s="497"/>
      <c r="N37" s="497"/>
      <c r="O37" s="497"/>
      <c r="P37" s="497"/>
      <c r="Q37" s="497"/>
      <c r="R37" s="497"/>
      <c r="S37" s="497"/>
      <c r="T37" s="497"/>
    </row>
    <row r="38" spans="1:21" ht="14.5">
      <c r="A38" s="498" t="s">
        <v>25</v>
      </c>
      <c r="B38" s="489" t="s">
        <v>26</v>
      </c>
      <c r="C38" s="490" t="s">
        <v>27</v>
      </c>
      <c r="D38" s="490"/>
      <c r="E38" s="490"/>
      <c r="F38" s="490"/>
      <c r="G38" s="490"/>
      <c r="H38" s="490"/>
      <c r="I38" s="490"/>
      <c r="J38" s="490"/>
      <c r="K38" s="490"/>
      <c r="L38" s="490"/>
      <c r="M38" s="490"/>
      <c r="N38" s="490"/>
      <c r="O38" s="490"/>
      <c r="P38" s="490"/>
      <c r="Q38" s="490"/>
      <c r="R38" s="490"/>
      <c r="S38" s="490"/>
      <c r="T38" s="490"/>
    </row>
    <row r="39" spans="1:21" ht="14.5">
      <c r="A39" s="498"/>
      <c r="B39" s="489"/>
      <c r="C39" s="491" t="s">
        <v>125</v>
      </c>
      <c r="D39" s="491"/>
      <c r="E39" s="492" t="s">
        <v>28</v>
      </c>
      <c r="F39" s="492"/>
      <c r="G39" s="492"/>
      <c r="H39" s="492"/>
      <c r="I39" s="492"/>
      <c r="J39" s="492"/>
      <c r="K39" s="492"/>
      <c r="L39" s="492"/>
      <c r="M39" s="492"/>
      <c r="N39" s="492"/>
      <c r="O39" s="492"/>
      <c r="P39" s="492"/>
      <c r="Q39" s="492"/>
      <c r="R39" s="492"/>
      <c r="S39" s="492"/>
      <c r="T39" s="492"/>
    </row>
    <row r="40" spans="1:21" ht="15" customHeight="1">
      <c r="A40" s="498"/>
      <c r="B40" s="489"/>
      <c r="C40" s="489"/>
      <c r="D40" s="491"/>
      <c r="E40" s="491" t="s">
        <v>26</v>
      </c>
      <c r="F40" s="491"/>
      <c r="G40" s="492" t="s">
        <v>27</v>
      </c>
      <c r="H40" s="492"/>
      <c r="I40" s="492"/>
      <c r="J40" s="492"/>
      <c r="K40" s="492"/>
      <c r="L40" s="492"/>
      <c r="M40" s="492"/>
      <c r="N40" s="492"/>
      <c r="O40" s="492"/>
      <c r="P40" s="492"/>
      <c r="Q40" s="492"/>
      <c r="R40" s="492"/>
      <c r="S40" s="492"/>
      <c r="T40" s="492"/>
    </row>
    <row r="41" spans="1:21" ht="14.5">
      <c r="A41" s="498"/>
      <c r="B41" s="489"/>
      <c r="C41" s="489"/>
      <c r="D41" s="491"/>
      <c r="E41" s="491"/>
      <c r="F41" s="491"/>
      <c r="G41" s="489" t="s">
        <v>29</v>
      </c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93" t="s">
        <v>30</v>
      </c>
      <c r="T41" s="493"/>
    </row>
    <row r="42" spans="1:21" s="42" customFormat="1" ht="49.5" customHeight="1">
      <c r="A42" s="498"/>
      <c r="B42" s="489"/>
      <c r="C42" s="489"/>
      <c r="D42" s="491"/>
      <c r="E42" s="491"/>
      <c r="F42" s="491"/>
      <c r="G42" s="494" t="s">
        <v>31</v>
      </c>
      <c r="H42" s="494"/>
      <c r="I42" s="494" t="s">
        <v>32</v>
      </c>
      <c r="J42" s="494"/>
      <c r="K42" s="494" t="s">
        <v>33</v>
      </c>
      <c r="L42" s="494"/>
      <c r="M42" s="494" t="s">
        <v>34</v>
      </c>
      <c r="N42" s="494"/>
      <c r="O42" s="494" t="s">
        <v>35</v>
      </c>
      <c r="P42" s="494"/>
      <c r="Q42" s="495" t="s">
        <v>126</v>
      </c>
      <c r="R42" s="495"/>
      <c r="S42" s="493"/>
      <c r="T42" s="493"/>
    </row>
    <row r="43" spans="1:21" ht="29">
      <c r="A43" s="498"/>
      <c r="B43" s="496" t="s">
        <v>36</v>
      </c>
      <c r="C43" s="496"/>
      <c r="D43" s="33" t="s">
        <v>37</v>
      </c>
      <c r="E43" s="34" t="s">
        <v>36</v>
      </c>
      <c r="F43" s="33" t="s">
        <v>37</v>
      </c>
      <c r="G43" s="35" t="s">
        <v>36</v>
      </c>
      <c r="H43" s="33" t="s">
        <v>38</v>
      </c>
      <c r="I43" s="36" t="s">
        <v>36</v>
      </c>
      <c r="J43" s="37" t="s">
        <v>38</v>
      </c>
      <c r="K43" s="38" t="s">
        <v>36</v>
      </c>
      <c r="L43" s="33" t="s">
        <v>38</v>
      </c>
      <c r="M43" s="38" t="s">
        <v>36</v>
      </c>
      <c r="N43" s="33" t="s">
        <v>38</v>
      </c>
      <c r="O43" s="38" t="s">
        <v>36</v>
      </c>
      <c r="P43" s="33" t="s">
        <v>38</v>
      </c>
      <c r="Q43" s="39" t="s">
        <v>36</v>
      </c>
      <c r="R43" s="33" t="s">
        <v>38</v>
      </c>
      <c r="S43" s="40" t="s">
        <v>36</v>
      </c>
      <c r="T43" s="41" t="s">
        <v>38</v>
      </c>
      <c r="U43" s="53"/>
    </row>
    <row r="44" spans="1:21" ht="14.5">
      <c r="A44" s="43" t="s">
        <v>39</v>
      </c>
      <c r="B44" s="44">
        <v>9556</v>
      </c>
      <c r="C44" s="44">
        <v>4188</v>
      </c>
      <c r="D44" s="45">
        <f t="shared" ref="D44:D62" si="9">C44/B44*100</f>
        <v>43.825868564252822</v>
      </c>
      <c r="E44" s="44">
        <v>5368</v>
      </c>
      <c r="F44" s="45">
        <f t="shared" ref="F44:F62" si="10">E44/B44*100</f>
        <v>56.174131435747178</v>
      </c>
      <c r="G44" s="46">
        <v>114</v>
      </c>
      <c r="H44" s="47">
        <v>1.1929677689409799</v>
      </c>
      <c r="I44" s="46">
        <v>296</v>
      </c>
      <c r="J44" s="47">
        <v>3.0975303474257001</v>
      </c>
      <c r="K44" s="46">
        <v>20</v>
      </c>
      <c r="L44" s="47">
        <v>0.20929259104227699</v>
      </c>
      <c r="M44" s="46">
        <v>1605</v>
      </c>
      <c r="N44" s="47">
        <v>16.795730431142701</v>
      </c>
      <c r="O44" s="46">
        <v>1853</v>
      </c>
      <c r="P44" s="48">
        <v>19.390958560066998</v>
      </c>
      <c r="Q44" s="49">
        <v>1219</v>
      </c>
      <c r="R44" s="50">
        <f t="shared" ref="R44:R62" si="11">Q44/B44*100</f>
        <v>12.75638342402679</v>
      </c>
      <c r="S44" s="51">
        <v>261</v>
      </c>
      <c r="T44" s="52">
        <f t="shared" ref="T44:T62" si="12">S44/B44*100</f>
        <v>2.7312683131017161</v>
      </c>
      <c r="U44" s="53"/>
    </row>
    <row r="45" spans="1:21" ht="14.5">
      <c r="A45" s="54" t="s">
        <v>40</v>
      </c>
      <c r="B45" s="55">
        <v>9501</v>
      </c>
      <c r="C45" s="55">
        <v>2583</v>
      </c>
      <c r="D45" s="56">
        <f t="shared" si="9"/>
        <v>27.186611935585731</v>
      </c>
      <c r="E45" s="55">
        <v>6918</v>
      </c>
      <c r="F45" s="56">
        <f t="shared" si="10"/>
        <v>72.813388064414269</v>
      </c>
      <c r="G45" s="57">
        <v>395</v>
      </c>
      <c r="H45" s="58">
        <v>4.15745710977792</v>
      </c>
      <c r="I45" s="57">
        <v>375</v>
      </c>
      <c r="J45" s="58">
        <v>3.9469529523208098</v>
      </c>
      <c r="K45" s="57">
        <v>309</v>
      </c>
      <c r="L45" s="58">
        <v>3.25228923271235</v>
      </c>
      <c r="M45" s="57">
        <v>1479</v>
      </c>
      <c r="N45" s="58">
        <v>15.566782443953301</v>
      </c>
      <c r="O45" s="57">
        <v>2608</v>
      </c>
      <c r="P45" s="58">
        <v>27.449742132407099</v>
      </c>
      <c r="Q45" s="59">
        <v>1178</v>
      </c>
      <c r="R45" s="60">
        <f t="shared" si="11"/>
        <v>12.398694874223766</v>
      </c>
      <c r="S45" s="61">
        <v>574</v>
      </c>
      <c r="T45" s="62">
        <f t="shared" si="12"/>
        <v>6.0414693190190505</v>
      </c>
      <c r="U45" s="53"/>
    </row>
    <row r="46" spans="1:21" ht="14.5">
      <c r="A46" s="43" t="s">
        <v>41</v>
      </c>
      <c r="B46" s="44">
        <v>2861</v>
      </c>
      <c r="C46" s="44">
        <v>298</v>
      </c>
      <c r="D46" s="45">
        <f t="shared" si="9"/>
        <v>10.415938483047887</v>
      </c>
      <c r="E46" s="44">
        <v>2563</v>
      </c>
      <c r="F46" s="45">
        <f t="shared" si="10"/>
        <v>89.584061516952119</v>
      </c>
      <c r="G46" s="46">
        <v>54</v>
      </c>
      <c r="H46" s="48">
        <v>1.88745193988116</v>
      </c>
      <c r="I46" s="46">
        <v>557</v>
      </c>
      <c r="J46" s="48">
        <v>19.468717231737202</v>
      </c>
      <c r="K46" s="46">
        <v>4</v>
      </c>
      <c r="L46" s="48">
        <v>0.139811254806012</v>
      </c>
      <c r="M46" s="46">
        <v>243</v>
      </c>
      <c r="N46" s="48">
        <v>8.49353372946522</v>
      </c>
      <c r="O46" s="46">
        <v>64</v>
      </c>
      <c r="P46" s="48">
        <v>2.2369800768961898</v>
      </c>
      <c r="Q46" s="49">
        <v>1638</v>
      </c>
      <c r="R46" s="63">
        <f t="shared" si="11"/>
        <v>57.25270884306186</v>
      </c>
      <c r="S46" s="51">
        <v>3</v>
      </c>
      <c r="T46" s="64">
        <f t="shared" si="12"/>
        <v>0.10485844110450893</v>
      </c>
      <c r="U46" s="53"/>
    </row>
    <row r="47" spans="1:21" ht="14.5">
      <c r="A47" s="54" t="s">
        <v>42</v>
      </c>
      <c r="B47" s="55">
        <v>1623</v>
      </c>
      <c r="C47" s="55">
        <v>797</v>
      </c>
      <c r="D47" s="56">
        <f t="shared" si="9"/>
        <v>49.106592729513245</v>
      </c>
      <c r="E47" s="55">
        <v>826</v>
      </c>
      <c r="F47" s="56">
        <f t="shared" si="10"/>
        <v>50.893407270486755</v>
      </c>
      <c r="G47" s="57">
        <v>80</v>
      </c>
      <c r="H47" s="58">
        <v>4.92914356130622</v>
      </c>
      <c r="I47" s="57">
        <v>167</v>
      </c>
      <c r="J47" s="58">
        <v>10.289587184226701</v>
      </c>
      <c r="K47" s="57">
        <v>53</v>
      </c>
      <c r="L47" s="58">
        <v>3.26555760936537</v>
      </c>
      <c r="M47" s="57">
        <v>165</v>
      </c>
      <c r="N47" s="58">
        <v>10.166358595194099</v>
      </c>
      <c r="O47" s="57">
        <v>19</v>
      </c>
      <c r="P47" s="58">
        <v>1.1706715958102301</v>
      </c>
      <c r="Q47" s="59">
        <v>277</v>
      </c>
      <c r="R47" s="60">
        <f t="shared" si="11"/>
        <v>17.067159581022796</v>
      </c>
      <c r="S47" s="61">
        <v>65</v>
      </c>
      <c r="T47" s="62">
        <f t="shared" si="12"/>
        <v>4.0049291435613057</v>
      </c>
      <c r="U47" s="53"/>
    </row>
    <row r="48" spans="1:21" ht="14.5">
      <c r="A48" s="43" t="s">
        <v>43</v>
      </c>
      <c r="B48" s="44">
        <v>468</v>
      </c>
      <c r="C48" s="44">
        <v>99</v>
      </c>
      <c r="D48" s="45">
        <f t="shared" si="9"/>
        <v>21.153846153846153</v>
      </c>
      <c r="E48" s="44">
        <v>369</v>
      </c>
      <c r="F48" s="45">
        <f t="shared" si="10"/>
        <v>78.84615384615384</v>
      </c>
      <c r="G48" s="46">
        <v>29</v>
      </c>
      <c r="H48" s="48">
        <v>6.1965811965812003</v>
      </c>
      <c r="I48" s="46">
        <v>65</v>
      </c>
      <c r="J48" s="48">
        <v>13.8888888888889</v>
      </c>
      <c r="K48" s="46">
        <v>13</v>
      </c>
      <c r="L48" s="48">
        <v>2.7777777777777799</v>
      </c>
      <c r="M48" s="46">
        <v>80</v>
      </c>
      <c r="N48" s="48">
        <v>17.094017094017101</v>
      </c>
      <c r="O48" s="46">
        <v>21</v>
      </c>
      <c r="P48" s="48">
        <v>4.4871794871794899</v>
      </c>
      <c r="Q48" s="49">
        <v>142</v>
      </c>
      <c r="R48" s="63">
        <f t="shared" si="11"/>
        <v>30.341880341880341</v>
      </c>
      <c r="S48" s="51">
        <v>19</v>
      </c>
      <c r="T48" s="64">
        <f t="shared" si="12"/>
        <v>4.0598290598290596</v>
      </c>
      <c r="U48" s="53"/>
    </row>
    <row r="49" spans="1:21" ht="14.5">
      <c r="A49" s="54" t="s">
        <v>44</v>
      </c>
      <c r="B49" s="55">
        <v>1169</v>
      </c>
      <c r="C49" s="55">
        <v>10</v>
      </c>
      <c r="D49" s="56">
        <f t="shared" si="9"/>
        <v>0.85543199315654406</v>
      </c>
      <c r="E49" s="55">
        <v>1159</v>
      </c>
      <c r="F49" s="56">
        <f t="shared" si="10"/>
        <v>99.144568006843457</v>
      </c>
      <c r="G49" s="57">
        <v>26</v>
      </c>
      <c r="H49" s="58">
        <v>2.22412318220701</v>
      </c>
      <c r="I49" s="57">
        <v>263</v>
      </c>
      <c r="J49" s="58">
        <v>22.497861420017099</v>
      </c>
      <c r="K49" s="57">
        <v>41</v>
      </c>
      <c r="L49" s="58">
        <v>3.5072711719418299</v>
      </c>
      <c r="M49" s="57">
        <v>155</v>
      </c>
      <c r="N49" s="58">
        <v>13.2591958939264</v>
      </c>
      <c r="O49" s="57">
        <v>28</v>
      </c>
      <c r="P49" s="58">
        <v>2.39520958083832</v>
      </c>
      <c r="Q49" s="59">
        <v>388</v>
      </c>
      <c r="R49" s="60">
        <f t="shared" si="11"/>
        <v>33.190761334473912</v>
      </c>
      <c r="S49" s="61">
        <v>258</v>
      </c>
      <c r="T49" s="62">
        <f t="shared" si="12"/>
        <v>22.070145423438838</v>
      </c>
      <c r="U49" s="53"/>
    </row>
    <row r="50" spans="1:21" ht="14.5">
      <c r="A50" s="43" t="s">
        <v>45</v>
      </c>
      <c r="B50" s="44">
        <v>4342</v>
      </c>
      <c r="C50" s="44">
        <v>1820</v>
      </c>
      <c r="D50" s="45">
        <f t="shared" si="9"/>
        <v>41.916167664670652</v>
      </c>
      <c r="E50" s="44">
        <v>2522</v>
      </c>
      <c r="F50" s="45">
        <f t="shared" si="10"/>
        <v>58.083832335329348</v>
      </c>
      <c r="G50" s="46">
        <v>127</v>
      </c>
      <c r="H50" s="48">
        <v>2.9249193919852599</v>
      </c>
      <c r="I50" s="46">
        <v>213</v>
      </c>
      <c r="J50" s="48">
        <v>4.9055734684477201</v>
      </c>
      <c r="K50" s="46">
        <v>47</v>
      </c>
      <c r="L50" s="48">
        <v>1.0824504836480899</v>
      </c>
      <c r="M50" s="46">
        <v>729</v>
      </c>
      <c r="N50" s="48">
        <v>16.789497927222499</v>
      </c>
      <c r="O50" s="46">
        <v>470</v>
      </c>
      <c r="P50" s="48">
        <v>10.8245048364809</v>
      </c>
      <c r="Q50" s="49">
        <v>820</v>
      </c>
      <c r="R50" s="63">
        <f t="shared" si="11"/>
        <v>18.885306310456009</v>
      </c>
      <c r="S50" s="51">
        <v>116</v>
      </c>
      <c r="T50" s="64">
        <f t="shared" si="12"/>
        <v>2.6715799170888994</v>
      </c>
      <c r="U50" s="53"/>
    </row>
    <row r="51" spans="1:21" ht="14.5">
      <c r="A51" s="54" t="s">
        <v>46</v>
      </c>
      <c r="B51" s="55">
        <v>964</v>
      </c>
      <c r="C51" s="55">
        <v>124</v>
      </c>
      <c r="D51" s="56">
        <f t="shared" si="9"/>
        <v>12.863070539419086</v>
      </c>
      <c r="E51" s="55">
        <v>840</v>
      </c>
      <c r="F51" s="56">
        <f t="shared" si="10"/>
        <v>87.136929460580916</v>
      </c>
      <c r="G51" s="57">
        <v>90</v>
      </c>
      <c r="H51" s="58">
        <v>9.3360995850622395</v>
      </c>
      <c r="I51" s="57">
        <v>206</v>
      </c>
      <c r="J51" s="58">
        <v>21.369294605809099</v>
      </c>
      <c r="K51" s="57">
        <v>89</v>
      </c>
      <c r="L51" s="58">
        <v>9.2323651452282203</v>
      </c>
      <c r="M51" s="57">
        <v>129</v>
      </c>
      <c r="N51" s="58">
        <v>13.3817427385892</v>
      </c>
      <c r="O51" s="57">
        <v>15</v>
      </c>
      <c r="P51" s="58">
        <v>1.5560165975103699</v>
      </c>
      <c r="Q51" s="59">
        <v>251</v>
      </c>
      <c r="R51" s="60">
        <f t="shared" si="11"/>
        <v>26.037344398340252</v>
      </c>
      <c r="S51" s="61">
        <v>60</v>
      </c>
      <c r="T51" s="62">
        <f t="shared" si="12"/>
        <v>6.2240663900414939</v>
      </c>
      <c r="U51" s="53"/>
    </row>
    <row r="52" spans="1:21" ht="14.5">
      <c r="A52" s="43" t="s">
        <v>47</v>
      </c>
      <c r="B52" s="44">
        <v>5439</v>
      </c>
      <c r="C52" s="44">
        <v>1761</v>
      </c>
      <c r="D52" s="45">
        <f t="shared" si="9"/>
        <v>32.377275234418093</v>
      </c>
      <c r="E52" s="44">
        <v>3678</v>
      </c>
      <c r="F52" s="45">
        <f t="shared" si="10"/>
        <v>67.622724765581907</v>
      </c>
      <c r="G52" s="46">
        <v>255</v>
      </c>
      <c r="H52" s="48">
        <v>4.6883618312189697</v>
      </c>
      <c r="I52" s="46">
        <v>384</v>
      </c>
      <c r="J52" s="48">
        <v>7.06012134583563</v>
      </c>
      <c r="K52" s="46">
        <v>464</v>
      </c>
      <c r="L52" s="48">
        <v>8.5309799595513898</v>
      </c>
      <c r="M52" s="46">
        <v>1117</v>
      </c>
      <c r="N52" s="48">
        <v>20.5368633940063</v>
      </c>
      <c r="O52" s="46">
        <v>577</v>
      </c>
      <c r="P52" s="48">
        <v>10.6085677514249</v>
      </c>
      <c r="Q52" s="49">
        <v>760</v>
      </c>
      <c r="R52" s="63">
        <f t="shared" si="11"/>
        <v>13.973156830299688</v>
      </c>
      <c r="S52" s="51">
        <v>121</v>
      </c>
      <c r="T52" s="64">
        <f t="shared" si="12"/>
        <v>2.2246736532450817</v>
      </c>
      <c r="U52" s="53"/>
    </row>
    <row r="53" spans="1:21" ht="14.5">
      <c r="A53" s="54" t="s">
        <v>48</v>
      </c>
      <c r="B53" s="55">
        <v>10731</v>
      </c>
      <c r="C53" s="55">
        <v>2505</v>
      </c>
      <c r="D53" s="56">
        <f t="shared" si="9"/>
        <v>23.343584008946046</v>
      </c>
      <c r="E53" s="55">
        <v>8226</v>
      </c>
      <c r="F53" s="56">
        <f t="shared" si="10"/>
        <v>76.656415991053962</v>
      </c>
      <c r="G53" s="57">
        <v>884</v>
      </c>
      <c r="H53" s="58">
        <v>8.2378156742148896</v>
      </c>
      <c r="I53" s="57">
        <v>1349</v>
      </c>
      <c r="J53" s="58">
        <v>12.5710558195881</v>
      </c>
      <c r="K53" s="57">
        <v>498</v>
      </c>
      <c r="L53" s="58">
        <v>4.6407604137545402</v>
      </c>
      <c r="M53" s="57">
        <v>1686</v>
      </c>
      <c r="N53" s="58">
        <v>15.711490075482301</v>
      </c>
      <c r="O53" s="57">
        <v>2500</v>
      </c>
      <c r="P53" s="58">
        <v>23.296990028888299</v>
      </c>
      <c r="Q53" s="59">
        <v>1106</v>
      </c>
      <c r="R53" s="60">
        <f t="shared" si="11"/>
        <v>10.306588388780169</v>
      </c>
      <c r="S53" s="61">
        <v>203</v>
      </c>
      <c r="T53" s="62">
        <f t="shared" si="12"/>
        <v>1.8917155903457272</v>
      </c>
      <c r="U53" s="53"/>
    </row>
    <row r="54" spans="1:21" ht="14.5">
      <c r="A54" s="43" t="s">
        <v>49</v>
      </c>
      <c r="B54" s="44">
        <v>2597</v>
      </c>
      <c r="C54" s="44">
        <v>1348</v>
      </c>
      <c r="D54" s="45">
        <f t="shared" si="9"/>
        <v>51.906045437042749</v>
      </c>
      <c r="E54" s="44">
        <v>1249</v>
      </c>
      <c r="F54" s="45">
        <f t="shared" si="10"/>
        <v>48.093954562957258</v>
      </c>
      <c r="G54" s="46">
        <v>9</v>
      </c>
      <c r="H54" s="48">
        <v>0.34655371582595301</v>
      </c>
      <c r="I54" s="46">
        <v>85</v>
      </c>
      <c r="J54" s="48">
        <v>3.2730073161340001</v>
      </c>
      <c r="K54" s="46">
        <v>8</v>
      </c>
      <c r="L54" s="48">
        <v>0.30804774740084701</v>
      </c>
      <c r="M54" s="46">
        <v>398</v>
      </c>
      <c r="N54" s="48">
        <v>15.3253754331921</v>
      </c>
      <c r="O54" s="46">
        <v>654</v>
      </c>
      <c r="P54" s="48">
        <v>25.182903350019298</v>
      </c>
      <c r="Q54" s="49">
        <v>68</v>
      </c>
      <c r="R54" s="63">
        <f t="shared" si="11"/>
        <v>2.6184058529072005</v>
      </c>
      <c r="S54" s="51">
        <v>27</v>
      </c>
      <c r="T54" s="64">
        <f t="shared" si="12"/>
        <v>1.0396611474778592</v>
      </c>
      <c r="U54" s="53"/>
    </row>
    <row r="55" spans="1:21" ht="14.5">
      <c r="A55" s="54" t="s">
        <v>50</v>
      </c>
      <c r="B55" s="55">
        <v>478</v>
      </c>
      <c r="C55" s="55">
        <v>149</v>
      </c>
      <c r="D55" s="56">
        <f t="shared" si="9"/>
        <v>31.171548117154813</v>
      </c>
      <c r="E55" s="55">
        <v>329</v>
      </c>
      <c r="F55" s="56">
        <f t="shared" si="10"/>
        <v>68.828451882845187</v>
      </c>
      <c r="G55" s="57">
        <v>24</v>
      </c>
      <c r="H55" s="58">
        <v>5.02092050209205</v>
      </c>
      <c r="I55" s="57">
        <v>25</v>
      </c>
      <c r="J55" s="58">
        <v>5.2301255230125498</v>
      </c>
      <c r="K55" s="57">
        <v>0</v>
      </c>
      <c r="L55" s="58">
        <v>0</v>
      </c>
      <c r="M55" s="57">
        <v>52</v>
      </c>
      <c r="N55" s="58">
        <v>10.878661087866099</v>
      </c>
      <c r="O55" s="57">
        <v>193</v>
      </c>
      <c r="P55" s="58">
        <v>40.3765690376569</v>
      </c>
      <c r="Q55" s="59">
        <v>28</v>
      </c>
      <c r="R55" s="60">
        <f t="shared" si="11"/>
        <v>5.8577405857740583</v>
      </c>
      <c r="S55" s="61">
        <v>7</v>
      </c>
      <c r="T55" s="62">
        <f t="shared" si="12"/>
        <v>1.4644351464435146</v>
      </c>
      <c r="U55" s="53"/>
    </row>
    <row r="56" spans="1:21" ht="14.5">
      <c r="A56" s="43" t="s">
        <v>51</v>
      </c>
      <c r="B56" s="44">
        <v>2347</v>
      </c>
      <c r="C56" s="44">
        <v>902</v>
      </c>
      <c r="D56" s="45">
        <f t="shared" si="9"/>
        <v>38.432040903280786</v>
      </c>
      <c r="E56" s="44">
        <v>1445</v>
      </c>
      <c r="F56" s="45">
        <f t="shared" si="10"/>
        <v>61.567959096719214</v>
      </c>
      <c r="G56" s="46">
        <v>180</v>
      </c>
      <c r="H56" s="48">
        <v>7.6693651469961699</v>
      </c>
      <c r="I56" s="46">
        <v>425</v>
      </c>
      <c r="J56" s="48">
        <v>18.1082232637409</v>
      </c>
      <c r="K56" s="46">
        <v>117</v>
      </c>
      <c r="L56" s="48">
        <v>4.9850873455475098</v>
      </c>
      <c r="M56" s="46">
        <v>273</v>
      </c>
      <c r="N56" s="48">
        <v>11.6318704729442</v>
      </c>
      <c r="O56" s="46">
        <v>39</v>
      </c>
      <c r="P56" s="48">
        <v>1.66169578184917</v>
      </c>
      <c r="Q56" s="49">
        <v>337</v>
      </c>
      <c r="R56" s="63">
        <f t="shared" si="11"/>
        <v>14.358755858542821</v>
      </c>
      <c r="S56" s="51">
        <v>74</v>
      </c>
      <c r="T56" s="64">
        <f t="shared" si="12"/>
        <v>3.1529612270984235</v>
      </c>
      <c r="U56" s="53"/>
    </row>
    <row r="57" spans="1:21" ht="14.5">
      <c r="A57" s="54" t="s">
        <v>52</v>
      </c>
      <c r="B57" s="55">
        <v>1412</v>
      </c>
      <c r="C57" s="55">
        <v>793</v>
      </c>
      <c r="D57" s="56">
        <f t="shared" si="9"/>
        <v>56.161473087818692</v>
      </c>
      <c r="E57" s="55">
        <v>619</v>
      </c>
      <c r="F57" s="56">
        <f t="shared" si="10"/>
        <v>43.838526912181301</v>
      </c>
      <c r="G57" s="57">
        <v>56</v>
      </c>
      <c r="H57" s="58">
        <v>3.9660056657223799</v>
      </c>
      <c r="I57" s="57">
        <v>179</v>
      </c>
      <c r="J57" s="58">
        <v>12.6770538243626</v>
      </c>
      <c r="K57" s="57">
        <v>27</v>
      </c>
      <c r="L57" s="58">
        <v>1.9121813031161501</v>
      </c>
      <c r="M57" s="57">
        <v>147</v>
      </c>
      <c r="N57" s="58">
        <v>10.410764872521201</v>
      </c>
      <c r="O57" s="57">
        <v>32</v>
      </c>
      <c r="P57" s="58">
        <v>2.2662889518413598</v>
      </c>
      <c r="Q57" s="59">
        <v>175</v>
      </c>
      <c r="R57" s="60">
        <f t="shared" si="11"/>
        <v>12.393767705382436</v>
      </c>
      <c r="S57" s="61">
        <v>3</v>
      </c>
      <c r="T57" s="62">
        <f t="shared" si="12"/>
        <v>0.21246458923512751</v>
      </c>
      <c r="U57" s="53"/>
    </row>
    <row r="58" spans="1:21" ht="14.5">
      <c r="A58" s="43" t="s">
        <v>53</v>
      </c>
      <c r="B58" s="44">
        <v>1825</v>
      </c>
      <c r="C58" s="44">
        <v>387</v>
      </c>
      <c r="D58" s="45">
        <f t="shared" si="9"/>
        <v>21.205479452054796</v>
      </c>
      <c r="E58" s="44">
        <v>1438</v>
      </c>
      <c r="F58" s="45">
        <f t="shared" si="10"/>
        <v>78.794520547945197</v>
      </c>
      <c r="G58" s="46">
        <v>100</v>
      </c>
      <c r="H58" s="48">
        <v>5.4794520547945202</v>
      </c>
      <c r="I58" s="46">
        <v>241</v>
      </c>
      <c r="J58" s="48">
        <v>13.205479452054799</v>
      </c>
      <c r="K58" s="46">
        <v>100</v>
      </c>
      <c r="L58" s="48">
        <v>5.4794520547945202</v>
      </c>
      <c r="M58" s="46">
        <v>596</v>
      </c>
      <c r="N58" s="48">
        <v>32.657534246575302</v>
      </c>
      <c r="O58" s="46">
        <v>23</v>
      </c>
      <c r="P58" s="48">
        <v>1.2602739726027401</v>
      </c>
      <c r="Q58" s="49">
        <v>330</v>
      </c>
      <c r="R58" s="63">
        <f t="shared" si="11"/>
        <v>18.082191780821919</v>
      </c>
      <c r="S58" s="51">
        <v>48</v>
      </c>
      <c r="T58" s="64">
        <f t="shared" si="12"/>
        <v>2.6301369863013702</v>
      </c>
      <c r="U58" s="53"/>
    </row>
    <row r="59" spans="1:21" ht="14.5">
      <c r="A59" s="54" t="s">
        <v>54</v>
      </c>
      <c r="B59" s="65">
        <v>1351</v>
      </c>
      <c r="C59" s="65">
        <v>530</v>
      </c>
      <c r="D59" s="66">
        <f t="shared" si="9"/>
        <v>39.230199851961508</v>
      </c>
      <c r="E59" s="65">
        <v>821</v>
      </c>
      <c r="F59" s="66">
        <f t="shared" si="10"/>
        <v>60.769800148038492</v>
      </c>
      <c r="G59" s="67">
        <v>155</v>
      </c>
      <c r="H59" s="68">
        <v>11.472982975573601</v>
      </c>
      <c r="I59" s="67">
        <v>231</v>
      </c>
      <c r="J59" s="68">
        <v>17.098445595854901</v>
      </c>
      <c r="K59" s="67">
        <v>93</v>
      </c>
      <c r="L59" s="68">
        <v>6.8837897853441898</v>
      </c>
      <c r="M59" s="67">
        <v>191</v>
      </c>
      <c r="N59" s="68">
        <v>14.137675795706899</v>
      </c>
      <c r="O59" s="67">
        <v>70</v>
      </c>
      <c r="P59" s="68">
        <v>5.1813471502590698</v>
      </c>
      <c r="Q59" s="69">
        <v>65</v>
      </c>
      <c r="R59" s="70">
        <f t="shared" si="11"/>
        <v>4.8112509252405626</v>
      </c>
      <c r="S59" s="71">
        <v>16</v>
      </c>
      <c r="T59" s="72">
        <f t="shared" si="12"/>
        <v>1.1843079200592153</v>
      </c>
      <c r="U59" s="53"/>
    </row>
    <row r="60" spans="1:21" ht="14.5">
      <c r="A60" s="73" t="s">
        <v>55</v>
      </c>
      <c r="B60" s="74">
        <v>46106</v>
      </c>
      <c r="C60" s="75">
        <v>14850</v>
      </c>
      <c r="D60" s="76">
        <f t="shared" si="9"/>
        <v>32.208389363640308</v>
      </c>
      <c r="E60" s="75">
        <v>31256</v>
      </c>
      <c r="F60" s="76">
        <f t="shared" si="10"/>
        <v>67.791610636359692</v>
      </c>
      <c r="G60" s="77">
        <v>1963</v>
      </c>
      <c r="H60" s="78">
        <v>4.2575803583047804</v>
      </c>
      <c r="I60" s="77">
        <v>3296</v>
      </c>
      <c r="J60" s="78">
        <v>7.1487441981520901</v>
      </c>
      <c r="K60" s="77">
        <v>1500</v>
      </c>
      <c r="L60" s="78">
        <v>3.2533726629939701</v>
      </c>
      <c r="M60" s="77">
        <v>7897</v>
      </c>
      <c r="N60" s="78">
        <v>17.1279226131089</v>
      </c>
      <c r="O60" s="77">
        <v>8927</v>
      </c>
      <c r="P60" s="78">
        <v>19.361905175031499</v>
      </c>
      <c r="Q60" s="79">
        <v>6039</v>
      </c>
      <c r="R60" s="80">
        <f t="shared" si="11"/>
        <v>13.098078341213725</v>
      </c>
      <c r="S60" s="81">
        <v>1634</v>
      </c>
      <c r="T60" s="82">
        <f t="shared" si="12"/>
        <v>3.544007287554765</v>
      </c>
      <c r="U60" s="53"/>
    </row>
    <row r="61" spans="1:21" ht="14.5">
      <c r="A61" s="83" t="s">
        <v>56</v>
      </c>
      <c r="B61" s="84">
        <v>10558</v>
      </c>
      <c r="C61" s="85">
        <v>3444</v>
      </c>
      <c r="D61" s="86">
        <f t="shared" si="9"/>
        <v>32.619814358780069</v>
      </c>
      <c r="E61" s="87">
        <v>7114</v>
      </c>
      <c r="F61" s="88">
        <f t="shared" si="10"/>
        <v>67.380185641219924</v>
      </c>
      <c r="G61" s="89">
        <v>615</v>
      </c>
      <c r="H61" s="86">
        <v>5.8249668497821601</v>
      </c>
      <c r="I61" s="89">
        <v>1765</v>
      </c>
      <c r="J61" s="86">
        <v>16.717181284334199</v>
      </c>
      <c r="K61" s="89">
        <v>383</v>
      </c>
      <c r="L61" s="86">
        <v>3.6275809812464499</v>
      </c>
      <c r="M61" s="89">
        <v>1148</v>
      </c>
      <c r="N61" s="86">
        <v>10.8732714529267</v>
      </c>
      <c r="O61" s="89">
        <v>239</v>
      </c>
      <c r="P61" s="86">
        <v>2.2636863042242799</v>
      </c>
      <c r="Q61" s="90">
        <v>2743</v>
      </c>
      <c r="R61" s="91">
        <f t="shared" si="11"/>
        <v>25.980299299109681</v>
      </c>
      <c r="S61" s="92">
        <v>221</v>
      </c>
      <c r="T61" s="93">
        <f t="shared" si="12"/>
        <v>2.0931994695965144</v>
      </c>
      <c r="U61" s="53"/>
    </row>
    <row r="62" spans="1:21" ht="14.5">
      <c r="A62" s="94" t="s">
        <v>57</v>
      </c>
      <c r="B62" s="95">
        <v>56664</v>
      </c>
      <c r="C62" s="96">
        <v>18294</v>
      </c>
      <c r="D62" s="97">
        <f t="shared" si="9"/>
        <v>32.2850487081745</v>
      </c>
      <c r="E62" s="96">
        <v>38370</v>
      </c>
      <c r="F62" s="97">
        <f t="shared" si="10"/>
        <v>67.7149512918255</v>
      </c>
      <c r="G62" s="98">
        <v>2578</v>
      </c>
      <c r="H62" s="99">
        <v>4.5496258647465799</v>
      </c>
      <c r="I62" s="96">
        <v>5061</v>
      </c>
      <c r="J62" s="100">
        <v>8.9315967810249894</v>
      </c>
      <c r="K62" s="98">
        <v>1883</v>
      </c>
      <c r="L62" s="100">
        <v>3.3230975575321202</v>
      </c>
      <c r="M62" s="98">
        <v>9045</v>
      </c>
      <c r="N62" s="100">
        <v>15.9625158831004</v>
      </c>
      <c r="O62" s="98">
        <v>9166</v>
      </c>
      <c r="P62" s="100">
        <v>16.176055343780899</v>
      </c>
      <c r="Q62" s="101">
        <v>8782</v>
      </c>
      <c r="R62" s="102">
        <f t="shared" si="11"/>
        <v>15.498376394183255</v>
      </c>
      <c r="S62" s="103">
        <v>1855</v>
      </c>
      <c r="T62" s="104">
        <f t="shared" si="12"/>
        <v>3.2736834674572917</v>
      </c>
    </row>
    <row r="63" spans="1:21" ht="14.5">
      <c r="A63" s="483" t="s">
        <v>58</v>
      </c>
      <c r="B63" s="483"/>
      <c r="C63" s="483"/>
      <c r="D63" s="483"/>
      <c r="E63" s="483"/>
      <c r="F63" s="483"/>
      <c r="G63" s="483"/>
      <c r="H63" s="483"/>
      <c r="I63" s="483"/>
      <c r="J63" s="483"/>
      <c r="K63" s="483"/>
      <c r="L63" s="483"/>
      <c r="M63" s="483"/>
      <c r="N63" s="483"/>
      <c r="O63" s="483"/>
      <c r="P63" s="483"/>
      <c r="Q63" s="483"/>
      <c r="R63" s="483"/>
      <c r="S63" s="483"/>
      <c r="T63" s="483"/>
    </row>
    <row r="64" spans="1:21" ht="14.25" customHeight="1">
      <c r="A64" s="485" t="s">
        <v>130</v>
      </c>
      <c r="B64" s="485"/>
      <c r="C64" s="485"/>
      <c r="D64" s="485"/>
      <c r="E64" s="485"/>
      <c r="F64" s="485"/>
      <c r="G64" s="485"/>
      <c r="H64" s="485"/>
      <c r="I64" s="485"/>
      <c r="J64" s="485"/>
      <c r="K64" s="485"/>
      <c r="L64" s="485"/>
      <c r="M64" s="485"/>
      <c r="N64" s="485"/>
      <c r="O64" s="485"/>
      <c r="P64" s="485"/>
      <c r="Q64" s="485"/>
      <c r="R64" s="485"/>
      <c r="S64" s="485"/>
      <c r="T64" s="485"/>
    </row>
    <row r="65" spans="1:21" ht="14.5">
      <c r="A65" s="484" t="s">
        <v>61</v>
      </c>
      <c r="B65" s="484"/>
      <c r="C65" s="484"/>
      <c r="D65" s="484"/>
      <c r="E65" s="484"/>
      <c r="F65" s="484"/>
      <c r="G65" s="484"/>
      <c r="H65" s="484"/>
      <c r="I65" s="484"/>
      <c r="J65" s="484"/>
      <c r="K65" s="484"/>
      <c r="L65" s="484"/>
      <c r="M65" s="484"/>
      <c r="N65" s="484"/>
      <c r="O65" s="484"/>
      <c r="P65" s="484"/>
      <c r="Q65" s="484"/>
      <c r="R65" s="484"/>
      <c r="S65" s="484"/>
      <c r="T65" s="484"/>
    </row>
    <row r="66" spans="1:21" ht="14.5">
      <c r="A66" s="30"/>
    </row>
    <row r="67" spans="1:21" ht="23.5">
      <c r="A67" s="486">
        <v>2023</v>
      </c>
      <c r="B67" s="486"/>
      <c r="C67" s="486"/>
      <c r="D67" s="486"/>
      <c r="E67" s="486"/>
      <c r="F67" s="486"/>
      <c r="G67" s="486"/>
      <c r="H67" s="486"/>
      <c r="I67" s="486"/>
      <c r="J67" s="486"/>
      <c r="K67" s="486"/>
      <c r="L67" s="486"/>
      <c r="M67" s="486"/>
      <c r="N67" s="486"/>
      <c r="O67" s="486"/>
      <c r="P67" s="486"/>
      <c r="Q67" s="486"/>
      <c r="R67" s="486"/>
      <c r="S67" s="486"/>
      <c r="T67" s="486"/>
    </row>
    <row r="68" spans="1:21" ht="14.5">
      <c r="A68" s="31"/>
      <c r="Q68" s="32"/>
      <c r="R68" s="32"/>
      <c r="S68" s="32"/>
      <c r="T68" s="32"/>
    </row>
    <row r="69" spans="1:21" ht="16.5">
      <c r="A69" s="497" t="s">
        <v>62</v>
      </c>
      <c r="B69" s="497"/>
      <c r="C69" s="497"/>
      <c r="D69" s="497"/>
      <c r="E69" s="497"/>
      <c r="F69" s="497"/>
      <c r="G69" s="497"/>
      <c r="H69" s="497"/>
      <c r="I69" s="497"/>
      <c r="J69" s="497"/>
      <c r="K69" s="497"/>
      <c r="L69" s="497"/>
      <c r="M69" s="497"/>
      <c r="N69" s="497"/>
      <c r="O69" s="497"/>
      <c r="P69" s="497"/>
      <c r="Q69" s="497"/>
      <c r="R69" s="497"/>
      <c r="S69" s="497"/>
      <c r="T69" s="497"/>
    </row>
    <row r="70" spans="1:21" ht="14.5">
      <c r="A70" s="498" t="s">
        <v>25</v>
      </c>
      <c r="B70" s="489" t="s">
        <v>26</v>
      </c>
      <c r="C70" s="490" t="s">
        <v>27</v>
      </c>
      <c r="D70" s="490"/>
      <c r="E70" s="490"/>
      <c r="F70" s="490"/>
      <c r="G70" s="490"/>
      <c r="H70" s="490"/>
      <c r="I70" s="490"/>
      <c r="J70" s="490"/>
      <c r="K70" s="490"/>
      <c r="L70" s="490"/>
      <c r="M70" s="490"/>
      <c r="N70" s="490"/>
      <c r="O70" s="490"/>
      <c r="P70" s="490"/>
      <c r="Q70" s="490"/>
      <c r="R70" s="490"/>
      <c r="S70" s="490"/>
      <c r="T70" s="490"/>
    </row>
    <row r="71" spans="1:21" ht="15" customHeight="1">
      <c r="A71" s="498"/>
      <c r="B71" s="489"/>
      <c r="C71" s="491" t="s">
        <v>125</v>
      </c>
      <c r="D71" s="491"/>
      <c r="E71" s="492" t="s">
        <v>28</v>
      </c>
      <c r="F71" s="492"/>
      <c r="G71" s="492"/>
      <c r="H71" s="492"/>
      <c r="I71" s="492"/>
      <c r="J71" s="492"/>
      <c r="K71" s="492"/>
      <c r="L71" s="492"/>
      <c r="M71" s="492"/>
      <c r="N71" s="492"/>
      <c r="O71" s="492"/>
      <c r="P71" s="492"/>
      <c r="Q71" s="492"/>
      <c r="R71" s="492"/>
      <c r="S71" s="492"/>
      <c r="T71" s="492"/>
    </row>
    <row r="72" spans="1:21" ht="14.5">
      <c r="A72" s="498"/>
      <c r="B72" s="489"/>
      <c r="C72" s="489"/>
      <c r="D72" s="491"/>
      <c r="E72" s="491" t="s">
        <v>26</v>
      </c>
      <c r="F72" s="491"/>
      <c r="G72" s="492" t="s">
        <v>27</v>
      </c>
      <c r="H72" s="492"/>
      <c r="I72" s="492"/>
      <c r="J72" s="492"/>
      <c r="K72" s="492"/>
      <c r="L72" s="492"/>
      <c r="M72" s="492"/>
      <c r="N72" s="492"/>
      <c r="O72" s="492"/>
      <c r="P72" s="492"/>
      <c r="Q72" s="492"/>
      <c r="R72" s="492"/>
      <c r="S72" s="492"/>
      <c r="T72" s="492"/>
    </row>
    <row r="73" spans="1:21" s="42" customFormat="1" ht="14.5">
      <c r="A73" s="498"/>
      <c r="B73" s="489"/>
      <c r="C73" s="489"/>
      <c r="D73" s="491"/>
      <c r="E73" s="491"/>
      <c r="F73" s="491"/>
      <c r="G73" s="489" t="s">
        <v>29</v>
      </c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93" t="s">
        <v>30</v>
      </c>
      <c r="T73" s="493"/>
      <c r="U73" s="106"/>
    </row>
    <row r="74" spans="1:21" ht="47.25" customHeight="1">
      <c r="A74" s="498"/>
      <c r="B74" s="489"/>
      <c r="C74" s="489"/>
      <c r="D74" s="491"/>
      <c r="E74" s="491"/>
      <c r="F74" s="491"/>
      <c r="G74" s="494" t="s">
        <v>31</v>
      </c>
      <c r="H74" s="494"/>
      <c r="I74" s="494" t="s">
        <v>32</v>
      </c>
      <c r="J74" s="494"/>
      <c r="K74" s="494" t="s">
        <v>33</v>
      </c>
      <c r="L74" s="494"/>
      <c r="M74" s="494" t="s">
        <v>34</v>
      </c>
      <c r="N74" s="494"/>
      <c r="O74" s="494" t="s">
        <v>35</v>
      </c>
      <c r="P74" s="494"/>
      <c r="Q74" s="495" t="s">
        <v>127</v>
      </c>
      <c r="R74" s="495"/>
      <c r="S74" s="493"/>
      <c r="T74" s="493"/>
      <c r="U74" s="53"/>
    </row>
    <row r="75" spans="1:21" ht="29">
      <c r="A75" s="498"/>
      <c r="B75" s="496" t="s">
        <v>36</v>
      </c>
      <c r="C75" s="496"/>
      <c r="D75" s="33" t="s">
        <v>37</v>
      </c>
      <c r="E75" s="34" t="s">
        <v>36</v>
      </c>
      <c r="F75" s="33" t="s">
        <v>37</v>
      </c>
      <c r="G75" s="35" t="s">
        <v>36</v>
      </c>
      <c r="H75" s="33" t="s">
        <v>38</v>
      </c>
      <c r="I75" s="36" t="s">
        <v>36</v>
      </c>
      <c r="J75" s="37" t="s">
        <v>38</v>
      </c>
      <c r="K75" s="38" t="s">
        <v>36</v>
      </c>
      <c r="L75" s="33" t="s">
        <v>38</v>
      </c>
      <c r="M75" s="38" t="s">
        <v>36</v>
      </c>
      <c r="N75" s="33" t="s">
        <v>38</v>
      </c>
      <c r="O75" s="38" t="s">
        <v>36</v>
      </c>
      <c r="P75" s="33" t="s">
        <v>38</v>
      </c>
      <c r="Q75" s="39" t="s">
        <v>36</v>
      </c>
      <c r="R75" s="33" t="s">
        <v>38</v>
      </c>
      <c r="S75" s="40" t="s">
        <v>36</v>
      </c>
      <c r="T75" s="105" t="s">
        <v>38</v>
      </c>
      <c r="U75" s="53"/>
    </row>
    <row r="76" spans="1:21" ht="14.5">
      <c r="A76" s="43" t="s">
        <v>39</v>
      </c>
      <c r="B76" s="44">
        <f t="shared" ref="B76:B94" si="13">C76+E76</f>
        <v>9414</v>
      </c>
      <c r="C76" s="44">
        <v>4087</v>
      </c>
      <c r="D76" s="45">
        <v>43.414064159762098</v>
      </c>
      <c r="E76" s="44">
        <f t="shared" ref="E76:E94" si="14">G76+I76+K76+M76+O76+Q76+S76</f>
        <v>5327</v>
      </c>
      <c r="F76" s="45">
        <f t="shared" ref="F76:F94" si="15">E76/B76*100</f>
        <v>56.585935840237944</v>
      </c>
      <c r="G76" s="46">
        <v>110</v>
      </c>
      <c r="H76" s="47">
        <v>1.1684724877841499</v>
      </c>
      <c r="I76" s="46">
        <v>290</v>
      </c>
      <c r="J76" s="47">
        <v>3.08051837688549</v>
      </c>
      <c r="K76" s="46">
        <v>18</v>
      </c>
      <c r="L76" s="47">
        <v>0.191204588910134</v>
      </c>
      <c r="M76" s="46">
        <v>1603</v>
      </c>
      <c r="N76" s="47">
        <v>17.0278308901636</v>
      </c>
      <c r="O76" s="46">
        <v>1855</v>
      </c>
      <c r="P76" s="48">
        <v>19.704695134905499</v>
      </c>
      <c r="Q76" s="49">
        <v>1215</v>
      </c>
      <c r="R76" s="50">
        <v>12.906309751434</v>
      </c>
      <c r="S76" s="51">
        <v>236</v>
      </c>
      <c r="T76" s="52">
        <v>2.50690461015509</v>
      </c>
      <c r="U76" s="53"/>
    </row>
    <row r="77" spans="1:21" ht="14.5">
      <c r="A77" s="54" t="s">
        <v>40</v>
      </c>
      <c r="B77" s="55">
        <f t="shared" si="13"/>
        <v>9343</v>
      </c>
      <c r="C77" s="55">
        <v>2541</v>
      </c>
      <c r="D77" s="56">
        <v>27.196831852723999</v>
      </c>
      <c r="E77" s="55">
        <f t="shared" si="14"/>
        <v>6802</v>
      </c>
      <c r="F77" s="56">
        <f t="shared" si="15"/>
        <v>72.803168147276025</v>
      </c>
      <c r="G77" s="57">
        <v>380</v>
      </c>
      <c r="H77" s="58">
        <v>4.0672160976131897</v>
      </c>
      <c r="I77" s="57">
        <v>373</v>
      </c>
      <c r="J77" s="58">
        <v>3.9922936958150501</v>
      </c>
      <c r="K77" s="57">
        <v>288</v>
      </c>
      <c r="L77" s="58">
        <v>3.0825216739805201</v>
      </c>
      <c r="M77" s="57">
        <v>1473</v>
      </c>
      <c r="N77" s="58">
        <v>15.7658139783795</v>
      </c>
      <c r="O77" s="57">
        <v>2598</v>
      </c>
      <c r="P77" s="58">
        <v>27.806914267365901</v>
      </c>
      <c r="Q77" s="59">
        <v>1155</v>
      </c>
      <c r="R77" s="60">
        <v>12.3621962966927</v>
      </c>
      <c r="S77" s="61">
        <v>535</v>
      </c>
      <c r="T77" s="62">
        <v>5.7262121374290897</v>
      </c>
      <c r="U77" s="53"/>
    </row>
    <row r="78" spans="1:21" ht="14.5">
      <c r="A78" s="43" t="s">
        <v>41</v>
      </c>
      <c r="B78" s="44">
        <f t="shared" si="13"/>
        <v>2832</v>
      </c>
      <c r="C78" s="44">
        <v>299</v>
      </c>
      <c r="D78" s="45">
        <v>10.5579096045198</v>
      </c>
      <c r="E78" s="44">
        <f t="shared" si="14"/>
        <v>2533</v>
      </c>
      <c r="F78" s="45">
        <f t="shared" si="15"/>
        <v>89.442090395480221</v>
      </c>
      <c r="G78" s="46">
        <v>54</v>
      </c>
      <c r="H78" s="48">
        <v>1.9067796610169501</v>
      </c>
      <c r="I78" s="46">
        <v>547</v>
      </c>
      <c r="J78" s="48">
        <v>19.314971751412401</v>
      </c>
      <c r="K78" s="46">
        <v>4</v>
      </c>
      <c r="L78" s="48">
        <v>0.14124293785310699</v>
      </c>
      <c r="M78" s="46">
        <v>246</v>
      </c>
      <c r="N78" s="48">
        <v>8.6864406779661003</v>
      </c>
      <c r="O78" s="46">
        <v>65</v>
      </c>
      <c r="P78" s="48">
        <v>2.2951977401129899</v>
      </c>
      <c r="Q78" s="49">
        <v>1614</v>
      </c>
      <c r="R78" s="63">
        <v>56.991525423728802</v>
      </c>
      <c r="S78" s="51">
        <v>3</v>
      </c>
      <c r="T78" s="64">
        <v>0.105932203389831</v>
      </c>
      <c r="U78" s="53"/>
    </row>
    <row r="79" spans="1:21" ht="14.5">
      <c r="A79" s="54" t="s">
        <v>42</v>
      </c>
      <c r="B79" s="55">
        <f t="shared" si="13"/>
        <v>1627</v>
      </c>
      <c r="C79" s="55">
        <v>801</v>
      </c>
      <c r="D79" s="56">
        <v>49.231714812538399</v>
      </c>
      <c r="E79" s="55">
        <f t="shared" si="14"/>
        <v>826</v>
      </c>
      <c r="F79" s="56">
        <f t="shared" si="15"/>
        <v>50.768285187461579</v>
      </c>
      <c r="G79" s="57">
        <v>79</v>
      </c>
      <c r="H79" s="58">
        <v>4.8555623847572198</v>
      </c>
      <c r="I79" s="57">
        <v>155</v>
      </c>
      <c r="J79" s="58">
        <v>9.5267363245236591</v>
      </c>
      <c r="K79" s="57">
        <v>54</v>
      </c>
      <c r="L79" s="58">
        <v>3.3189920098340502</v>
      </c>
      <c r="M79" s="57">
        <v>165</v>
      </c>
      <c r="N79" s="58">
        <v>10.141364474492899</v>
      </c>
      <c r="O79" s="57">
        <v>19</v>
      </c>
      <c r="P79" s="58">
        <v>1.1677934849416101</v>
      </c>
      <c r="Q79" s="59">
        <v>293</v>
      </c>
      <c r="R79" s="60">
        <v>18.0086047940996</v>
      </c>
      <c r="S79" s="61">
        <v>61</v>
      </c>
      <c r="T79" s="62">
        <v>3.7492317148125398</v>
      </c>
      <c r="U79" s="53"/>
    </row>
    <row r="80" spans="1:21" ht="14.5">
      <c r="A80" s="43" t="s">
        <v>43</v>
      </c>
      <c r="B80" s="44">
        <f t="shared" si="13"/>
        <v>462</v>
      </c>
      <c r="C80" s="44">
        <v>100</v>
      </c>
      <c r="D80" s="45">
        <v>21.6450216450216</v>
      </c>
      <c r="E80" s="44">
        <f t="shared" si="14"/>
        <v>362</v>
      </c>
      <c r="F80" s="45">
        <f t="shared" si="15"/>
        <v>78.354978354978357</v>
      </c>
      <c r="G80" s="46">
        <v>28</v>
      </c>
      <c r="H80" s="48">
        <v>6.0606060606060597</v>
      </c>
      <c r="I80" s="46">
        <v>59</v>
      </c>
      <c r="J80" s="48">
        <v>12.770562770562799</v>
      </c>
      <c r="K80" s="46">
        <v>14</v>
      </c>
      <c r="L80" s="48">
        <v>3.0303030303030298</v>
      </c>
      <c r="M80" s="46">
        <v>90</v>
      </c>
      <c r="N80" s="48">
        <v>19.480519480519501</v>
      </c>
      <c r="O80" s="46">
        <v>19</v>
      </c>
      <c r="P80" s="48">
        <v>4.1125541125541103</v>
      </c>
      <c r="Q80" s="49">
        <v>136</v>
      </c>
      <c r="R80" s="63">
        <v>29.437229437229401</v>
      </c>
      <c r="S80" s="51">
        <v>16</v>
      </c>
      <c r="T80" s="64">
        <v>3.4632034632034601</v>
      </c>
      <c r="U80" s="53"/>
    </row>
    <row r="81" spans="1:21" ht="14.5">
      <c r="A81" s="54" t="s">
        <v>44</v>
      </c>
      <c r="B81" s="55">
        <f t="shared" si="13"/>
        <v>1165</v>
      </c>
      <c r="C81" s="55">
        <v>10</v>
      </c>
      <c r="D81" s="56">
        <v>0.85836909871244604</v>
      </c>
      <c r="E81" s="55">
        <f t="shared" si="14"/>
        <v>1155</v>
      </c>
      <c r="F81" s="56">
        <f t="shared" si="15"/>
        <v>99.141630901287556</v>
      </c>
      <c r="G81" s="57">
        <v>25</v>
      </c>
      <c r="H81" s="58">
        <v>2.1459227467811202</v>
      </c>
      <c r="I81" s="57">
        <v>259</v>
      </c>
      <c r="J81" s="58">
        <v>22.2317596566524</v>
      </c>
      <c r="K81" s="57">
        <v>43</v>
      </c>
      <c r="L81" s="58">
        <v>3.6909871244635202</v>
      </c>
      <c r="M81" s="57">
        <v>157</v>
      </c>
      <c r="N81" s="58">
        <v>13.4763948497854</v>
      </c>
      <c r="O81" s="57">
        <v>28</v>
      </c>
      <c r="P81" s="58">
        <v>2.4034334763948499</v>
      </c>
      <c r="Q81" s="59">
        <v>400</v>
      </c>
      <c r="R81" s="60">
        <v>34.334763948497901</v>
      </c>
      <c r="S81" s="61">
        <v>243</v>
      </c>
      <c r="T81" s="62">
        <v>20.858369098712402</v>
      </c>
      <c r="U81" s="53"/>
    </row>
    <row r="82" spans="1:21" ht="14.5">
      <c r="A82" s="43" t="s">
        <v>45</v>
      </c>
      <c r="B82" s="44">
        <f t="shared" si="13"/>
        <v>4308</v>
      </c>
      <c r="C82" s="44">
        <v>1795</v>
      </c>
      <c r="D82" s="45">
        <v>41.6666666666667</v>
      </c>
      <c r="E82" s="44">
        <f t="shared" si="14"/>
        <v>2513</v>
      </c>
      <c r="F82" s="45">
        <f t="shared" si="15"/>
        <v>58.333333333333336</v>
      </c>
      <c r="G82" s="46">
        <v>117</v>
      </c>
      <c r="H82" s="48">
        <v>2.71587743732591</v>
      </c>
      <c r="I82" s="46">
        <v>242</v>
      </c>
      <c r="J82" s="48">
        <v>5.6174558960074297</v>
      </c>
      <c r="K82" s="46">
        <v>43</v>
      </c>
      <c r="L82" s="48">
        <v>0.998142989786444</v>
      </c>
      <c r="M82" s="46">
        <v>711</v>
      </c>
      <c r="N82" s="48">
        <v>16.5041782729805</v>
      </c>
      <c r="O82" s="46">
        <v>465</v>
      </c>
      <c r="P82" s="48">
        <v>10.7938718662953</v>
      </c>
      <c r="Q82" s="49">
        <v>815</v>
      </c>
      <c r="R82" s="63">
        <v>18.918291550603499</v>
      </c>
      <c r="S82" s="51">
        <v>120</v>
      </c>
      <c r="T82" s="64">
        <v>2.7855153203342602</v>
      </c>
      <c r="U82" s="53"/>
    </row>
    <row r="83" spans="1:21" ht="14.5">
      <c r="A83" s="54" t="s">
        <v>46</v>
      </c>
      <c r="B83" s="55">
        <f t="shared" si="13"/>
        <v>965</v>
      </c>
      <c r="C83" s="55">
        <v>126</v>
      </c>
      <c r="D83" s="56">
        <v>13.0569948186529</v>
      </c>
      <c r="E83" s="55">
        <f t="shared" si="14"/>
        <v>839</v>
      </c>
      <c r="F83" s="56">
        <f t="shared" si="15"/>
        <v>86.943005181347161</v>
      </c>
      <c r="G83" s="57">
        <v>89</v>
      </c>
      <c r="H83" s="58">
        <v>9.2227979274611407</v>
      </c>
      <c r="I83" s="57">
        <v>257</v>
      </c>
      <c r="J83" s="58">
        <v>26.632124352331601</v>
      </c>
      <c r="K83" s="57">
        <v>89</v>
      </c>
      <c r="L83" s="58">
        <v>9.2227979274611407</v>
      </c>
      <c r="M83" s="57">
        <v>128</v>
      </c>
      <c r="N83" s="58">
        <v>13.264248704663199</v>
      </c>
      <c r="O83" s="57">
        <v>15</v>
      </c>
      <c r="P83" s="58">
        <v>1.55440414507772</v>
      </c>
      <c r="Q83" s="59">
        <v>201</v>
      </c>
      <c r="R83" s="60">
        <v>20.8290155440415</v>
      </c>
      <c r="S83" s="61">
        <v>60</v>
      </c>
      <c r="T83" s="62">
        <v>6.2176165803108798</v>
      </c>
      <c r="U83" s="53"/>
    </row>
    <row r="84" spans="1:21" ht="14.5">
      <c r="A84" s="43" t="s">
        <v>47</v>
      </c>
      <c r="B84" s="44">
        <f t="shared" si="13"/>
        <v>5379</v>
      </c>
      <c r="C84" s="44">
        <v>1744</v>
      </c>
      <c r="D84" s="45">
        <v>32.422383342628699</v>
      </c>
      <c r="E84" s="44">
        <f t="shared" si="14"/>
        <v>3635</v>
      </c>
      <c r="F84" s="45">
        <f t="shared" si="15"/>
        <v>67.577616657371252</v>
      </c>
      <c r="G84" s="46">
        <v>249</v>
      </c>
      <c r="H84" s="48">
        <v>4.6291132180702697</v>
      </c>
      <c r="I84" s="46">
        <v>400</v>
      </c>
      <c r="J84" s="48">
        <v>7.4363264547313603</v>
      </c>
      <c r="K84" s="46">
        <v>452</v>
      </c>
      <c r="L84" s="48">
        <v>8.4030488938464405</v>
      </c>
      <c r="M84" s="46">
        <v>1101</v>
      </c>
      <c r="N84" s="48">
        <v>20.468488566648102</v>
      </c>
      <c r="O84" s="46">
        <v>571</v>
      </c>
      <c r="P84" s="48">
        <v>10.615356014129</v>
      </c>
      <c r="Q84" s="49">
        <v>733</v>
      </c>
      <c r="R84" s="63">
        <v>13.627068228295199</v>
      </c>
      <c r="S84" s="51">
        <v>129</v>
      </c>
      <c r="T84" s="64">
        <v>2.39821528165086</v>
      </c>
      <c r="U84" s="53"/>
    </row>
    <row r="85" spans="1:21" ht="14.5">
      <c r="A85" s="54" t="s">
        <v>48</v>
      </c>
      <c r="B85" s="55">
        <f t="shared" si="13"/>
        <v>10668</v>
      </c>
      <c r="C85" s="55">
        <v>2521</v>
      </c>
      <c r="D85" s="56">
        <v>23.631421072365999</v>
      </c>
      <c r="E85" s="55">
        <f t="shared" si="14"/>
        <v>8147</v>
      </c>
      <c r="F85" s="56">
        <f t="shared" si="15"/>
        <v>76.368578927634047</v>
      </c>
      <c r="G85" s="57">
        <v>863</v>
      </c>
      <c r="H85" s="58">
        <v>8.0896137982752201</v>
      </c>
      <c r="I85" s="57">
        <v>1355</v>
      </c>
      <c r="J85" s="58">
        <v>12.701537307836499</v>
      </c>
      <c r="K85" s="57">
        <v>484</v>
      </c>
      <c r="L85" s="58">
        <v>4.5369328833895803</v>
      </c>
      <c r="M85" s="57">
        <v>1679</v>
      </c>
      <c r="N85" s="58">
        <v>15.7386576677915</v>
      </c>
      <c r="O85" s="57">
        <v>2515</v>
      </c>
      <c r="P85" s="58">
        <v>23.575178102737201</v>
      </c>
      <c r="Q85" s="59">
        <v>1058</v>
      </c>
      <c r="R85" s="60">
        <v>9.9175103112110996</v>
      </c>
      <c r="S85" s="61">
        <v>193</v>
      </c>
      <c r="T85" s="62">
        <v>1.8091488563929501</v>
      </c>
      <c r="U85" s="53"/>
    </row>
    <row r="86" spans="1:21" ht="14.5">
      <c r="A86" s="43" t="s">
        <v>49</v>
      </c>
      <c r="B86" s="44">
        <f t="shared" si="13"/>
        <v>2508</v>
      </c>
      <c r="C86" s="44">
        <v>1268</v>
      </c>
      <c r="D86" s="45">
        <v>50.558213716108497</v>
      </c>
      <c r="E86" s="44">
        <f t="shared" si="14"/>
        <v>1240</v>
      </c>
      <c r="F86" s="45">
        <f t="shared" si="15"/>
        <v>49.441786283891545</v>
      </c>
      <c r="G86" s="46">
        <v>8</v>
      </c>
      <c r="H86" s="48">
        <v>0.31897926634768697</v>
      </c>
      <c r="I86" s="46">
        <v>80</v>
      </c>
      <c r="J86" s="48">
        <v>3.1897926634768701</v>
      </c>
      <c r="K86" s="46">
        <v>8</v>
      </c>
      <c r="L86" s="48">
        <v>0.31897926634768697</v>
      </c>
      <c r="M86" s="46">
        <v>403</v>
      </c>
      <c r="N86" s="48">
        <v>16.068580542264801</v>
      </c>
      <c r="O86" s="46">
        <v>660</v>
      </c>
      <c r="P86" s="48">
        <v>26.315789473684202</v>
      </c>
      <c r="Q86" s="49">
        <v>62</v>
      </c>
      <c r="R86" s="63">
        <v>2.4720893141945801</v>
      </c>
      <c r="S86" s="51">
        <v>19</v>
      </c>
      <c r="T86" s="64">
        <v>0.75757575757575801</v>
      </c>
      <c r="U86" s="53"/>
    </row>
    <row r="87" spans="1:21" ht="14.5">
      <c r="A87" s="54" t="s">
        <v>50</v>
      </c>
      <c r="B87" s="55">
        <f t="shared" si="13"/>
        <v>474</v>
      </c>
      <c r="C87" s="55">
        <v>146</v>
      </c>
      <c r="D87" s="56">
        <v>30.801687763713101</v>
      </c>
      <c r="E87" s="55">
        <f t="shared" si="14"/>
        <v>328</v>
      </c>
      <c r="F87" s="56">
        <f t="shared" si="15"/>
        <v>69.198312236286924</v>
      </c>
      <c r="G87" s="57">
        <v>24</v>
      </c>
      <c r="H87" s="58">
        <v>5.0632911392405102</v>
      </c>
      <c r="I87" s="57">
        <v>25</v>
      </c>
      <c r="J87" s="58">
        <v>5.2742616033755301</v>
      </c>
      <c r="K87" s="57">
        <v>0</v>
      </c>
      <c r="L87" s="58">
        <v>0</v>
      </c>
      <c r="M87" s="57">
        <v>53</v>
      </c>
      <c r="N87" s="58">
        <v>11.1814345991561</v>
      </c>
      <c r="O87" s="57">
        <v>195</v>
      </c>
      <c r="P87" s="58">
        <v>41.139240506329102</v>
      </c>
      <c r="Q87" s="59">
        <v>28</v>
      </c>
      <c r="R87" s="60">
        <v>5.9071729957805896</v>
      </c>
      <c r="S87" s="61">
        <v>3</v>
      </c>
      <c r="T87" s="62">
        <v>0.632911392405063</v>
      </c>
      <c r="U87" s="53"/>
    </row>
    <row r="88" spans="1:21" ht="14.5">
      <c r="A88" s="43" t="s">
        <v>51</v>
      </c>
      <c r="B88" s="44">
        <f t="shared" si="13"/>
        <v>2348</v>
      </c>
      <c r="C88" s="44">
        <v>895</v>
      </c>
      <c r="D88" s="45">
        <v>38.1175468483816</v>
      </c>
      <c r="E88" s="44">
        <f t="shared" si="14"/>
        <v>1453</v>
      </c>
      <c r="F88" s="45">
        <f t="shared" si="15"/>
        <v>61.8824531516184</v>
      </c>
      <c r="G88" s="46">
        <v>184</v>
      </c>
      <c r="H88" s="48">
        <v>7.8364565587734303</v>
      </c>
      <c r="I88" s="46">
        <v>422</v>
      </c>
      <c r="J88" s="48">
        <v>17.972742759795601</v>
      </c>
      <c r="K88" s="46">
        <v>116</v>
      </c>
      <c r="L88" s="48">
        <v>4.9403747870528099</v>
      </c>
      <c r="M88" s="46">
        <v>283</v>
      </c>
      <c r="N88" s="48">
        <v>12.0528109028961</v>
      </c>
      <c r="O88" s="46">
        <v>40</v>
      </c>
      <c r="P88" s="48">
        <v>1.70357751277683</v>
      </c>
      <c r="Q88" s="49">
        <v>346</v>
      </c>
      <c r="R88" s="63">
        <v>14.735945485519601</v>
      </c>
      <c r="S88" s="51">
        <v>62</v>
      </c>
      <c r="T88" s="64">
        <v>2.64054514480409</v>
      </c>
      <c r="U88" s="53"/>
    </row>
    <row r="89" spans="1:21" ht="14.5">
      <c r="A89" s="54" t="s">
        <v>52</v>
      </c>
      <c r="B89" s="55">
        <f t="shared" si="13"/>
        <v>1419</v>
      </c>
      <c r="C89" s="55">
        <v>798</v>
      </c>
      <c r="D89" s="56">
        <v>56.236786469344601</v>
      </c>
      <c r="E89" s="55">
        <f t="shared" si="14"/>
        <v>621</v>
      </c>
      <c r="F89" s="56">
        <f t="shared" si="15"/>
        <v>43.763213530655392</v>
      </c>
      <c r="G89" s="57">
        <v>57</v>
      </c>
      <c r="H89" s="58">
        <v>4.0169133192388999</v>
      </c>
      <c r="I89" s="57">
        <v>182</v>
      </c>
      <c r="J89" s="58">
        <v>12.8259337561663</v>
      </c>
      <c r="K89" s="57">
        <v>27</v>
      </c>
      <c r="L89" s="58">
        <v>1.90274841437632</v>
      </c>
      <c r="M89" s="57">
        <v>146</v>
      </c>
      <c r="N89" s="58">
        <v>10.288935870331199</v>
      </c>
      <c r="O89" s="57">
        <v>33</v>
      </c>
      <c r="P89" s="58">
        <v>2.32558139534884</v>
      </c>
      <c r="Q89" s="59">
        <v>173</v>
      </c>
      <c r="R89" s="60">
        <v>12.191684284707501</v>
      </c>
      <c r="S89" s="61">
        <v>3</v>
      </c>
      <c r="T89" s="62">
        <v>0.21141649048625799</v>
      </c>
      <c r="U89" s="53"/>
    </row>
    <row r="90" spans="1:21" ht="14.5">
      <c r="A90" s="43" t="s">
        <v>53</v>
      </c>
      <c r="B90" s="44">
        <f t="shared" si="13"/>
        <v>1818</v>
      </c>
      <c r="C90" s="44">
        <v>390</v>
      </c>
      <c r="D90" s="45">
        <v>21.452145214521501</v>
      </c>
      <c r="E90" s="44">
        <f t="shared" si="14"/>
        <v>1428</v>
      </c>
      <c r="F90" s="45">
        <f t="shared" si="15"/>
        <v>78.547854785478549</v>
      </c>
      <c r="G90" s="46">
        <v>96</v>
      </c>
      <c r="H90" s="48">
        <v>5.2805280528052796</v>
      </c>
      <c r="I90" s="46">
        <v>226</v>
      </c>
      <c r="J90" s="48">
        <v>12.431243124312401</v>
      </c>
      <c r="K90" s="46">
        <v>101</v>
      </c>
      <c r="L90" s="48">
        <v>5.5555555555555598</v>
      </c>
      <c r="M90" s="46">
        <v>589</v>
      </c>
      <c r="N90" s="48">
        <v>32.398239823982401</v>
      </c>
      <c r="O90" s="46">
        <v>24</v>
      </c>
      <c r="P90" s="48">
        <v>1.3201320132013199</v>
      </c>
      <c r="Q90" s="49">
        <v>343</v>
      </c>
      <c r="R90" s="63">
        <v>18.866886688668899</v>
      </c>
      <c r="S90" s="51">
        <v>49</v>
      </c>
      <c r="T90" s="64">
        <v>2.6952695269526998</v>
      </c>
      <c r="U90" s="53"/>
    </row>
    <row r="91" spans="1:21" ht="14.5">
      <c r="A91" s="54" t="s">
        <v>54</v>
      </c>
      <c r="B91" s="65">
        <f t="shared" si="13"/>
        <v>1347</v>
      </c>
      <c r="C91" s="65">
        <v>521</v>
      </c>
      <c r="D91" s="66">
        <v>38.6785449146251</v>
      </c>
      <c r="E91" s="65">
        <f t="shared" si="14"/>
        <v>826</v>
      </c>
      <c r="F91" s="66">
        <f t="shared" si="15"/>
        <v>61.321455085374907</v>
      </c>
      <c r="G91" s="67">
        <v>155</v>
      </c>
      <c r="H91" s="68">
        <v>11.507052709725301</v>
      </c>
      <c r="I91" s="67">
        <v>236</v>
      </c>
      <c r="J91" s="68">
        <v>17.520415738678501</v>
      </c>
      <c r="K91" s="67">
        <v>93</v>
      </c>
      <c r="L91" s="68">
        <v>6.9042316258351901</v>
      </c>
      <c r="M91" s="67">
        <v>189</v>
      </c>
      <c r="N91" s="68">
        <v>14.0311804008909</v>
      </c>
      <c r="O91" s="67">
        <v>70</v>
      </c>
      <c r="P91" s="68">
        <v>5.1967334818114299</v>
      </c>
      <c r="Q91" s="69">
        <v>67</v>
      </c>
      <c r="R91" s="70">
        <v>4.9740163325909403</v>
      </c>
      <c r="S91" s="71">
        <v>16</v>
      </c>
      <c r="T91" s="72">
        <v>1.18782479584261</v>
      </c>
      <c r="U91" s="53"/>
    </row>
    <row r="92" spans="1:21" ht="14.5">
      <c r="A92" s="73" t="s">
        <v>55</v>
      </c>
      <c r="B92" s="74">
        <f t="shared" si="13"/>
        <v>45539</v>
      </c>
      <c r="C92" s="75">
        <v>14602</v>
      </c>
      <c r="D92" s="76">
        <v>32.064823557829598</v>
      </c>
      <c r="E92" s="75">
        <f t="shared" si="14"/>
        <v>30937</v>
      </c>
      <c r="F92" s="76">
        <f t="shared" si="15"/>
        <v>67.935176442170444</v>
      </c>
      <c r="G92" s="77">
        <v>1900</v>
      </c>
      <c r="H92" s="78">
        <v>4.17224796328422</v>
      </c>
      <c r="I92" s="77">
        <v>3309</v>
      </c>
      <c r="J92" s="78">
        <v>7.26629921605657</v>
      </c>
      <c r="K92" s="77">
        <v>1451</v>
      </c>
      <c r="L92" s="78">
        <v>3.1862798919607398</v>
      </c>
      <c r="M92" s="77">
        <v>7859</v>
      </c>
      <c r="N92" s="78">
        <v>17.257735128131898</v>
      </c>
      <c r="O92" s="77">
        <v>8930</v>
      </c>
      <c r="P92" s="78">
        <v>19.6095654274358</v>
      </c>
      <c r="Q92" s="79">
        <v>5945</v>
      </c>
      <c r="R92" s="80">
        <v>13.0547442851183</v>
      </c>
      <c r="S92" s="81">
        <v>1543</v>
      </c>
      <c r="T92" s="82">
        <v>3.38830453018292</v>
      </c>
      <c r="U92" s="53"/>
    </row>
    <row r="93" spans="1:21" ht="14.5">
      <c r="A93" s="83" t="s">
        <v>56</v>
      </c>
      <c r="B93" s="84">
        <f t="shared" si="13"/>
        <v>10538</v>
      </c>
      <c r="C93" s="85">
        <v>3440</v>
      </c>
      <c r="D93" s="86">
        <v>32.643765420383403</v>
      </c>
      <c r="E93" s="87">
        <f t="shared" si="14"/>
        <v>7098</v>
      </c>
      <c r="F93" s="88">
        <f t="shared" si="15"/>
        <v>67.356234579616626</v>
      </c>
      <c r="G93" s="89">
        <v>618</v>
      </c>
      <c r="H93" s="86">
        <v>5.8644904156386399</v>
      </c>
      <c r="I93" s="89">
        <v>1799</v>
      </c>
      <c r="J93" s="86">
        <v>17.071550578857501</v>
      </c>
      <c r="K93" s="89">
        <v>383</v>
      </c>
      <c r="L93" s="86">
        <v>3.6344657430252401</v>
      </c>
      <c r="M93" s="89">
        <v>1157</v>
      </c>
      <c r="N93" s="86">
        <v>10.9793129626115</v>
      </c>
      <c r="O93" s="89">
        <v>242</v>
      </c>
      <c r="P93" s="86">
        <v>2.2964509394572001</v>
      </c>
      <c r="Q93" s="90">
        <v>2694</v>
      </c>
      <c r="R93" s="91">
        <v>25.564623268172301</v>
      </c>
      <c r="S93" s="92">
        <v>205</v>
      </c>
      <c r="T93" s="93">
        <v>1.9453406718542401</v>
      </c>
    </row>
    <row r="94" spans="1:21" ht="14.5">
      <c r="A94" s="94" t="s">
        <v>57</v>
      </c>
      <c r="B94" s="95">
        <f t="shared" si="13"/>
        <v>56077</v>
      </c>
      <c r="C94" s="96">
        <v>18042</v>
      </c>
      <c r="D94" s="97">
        <v>32.173618417533</v>
      </c>
      <c r="E94" s="96">
        <f t="shared" si="14"/>
        <v>38035</v>
      </c>
      <c r="F94" s="97">
        <f t="shared" si="15"/>
        <v>67.826381582466965</v>
      </c>
      <c r="G94" s="98">
        <v>2518</v>
      </c>
      <c r="H94" s="99">
        <v>4.4902544715302204</v>
      </c>
      <c r="I94" s="96">
        <v>5108</v>
      </c>
      <c r="J94" s="100">
        <v>9.1089038286641593</v>
      </c>
      <c r="K94" s="98">
        <v>1834</v>
      </c>
      <c r="L94" s="100">
        <v>3.2705030582948398</v>
      </c>
      <c r="M94" s="98">
        <v>9016</v>
      </c>
      <c r="N94" s="100">
        <v>16.077892897266299</v>
      </c>
      <c r="O94" s="98">
        <v>9172</v>
      </c>
      <c r="P94" s="100">
        <v>16.356081816074301</v>
      </c>
      <c r="Q94" s="101">
        <v>8639</v>
      </c>
      <c r="R94" s="102">
        <v>15.4056030101468</v>
      </c>
      <c r="S94" s="103">
        <v>1748</v>
      </c>
      <c r="T94" s="104">
        <v>3.1171425004904001</v>
      </c>
    </row>
    <row r="95" spans="1:21" ht="14.25" customHeight="1">
      <c r="A95" s="483" t="s">
        <v>128</v>
      </c>
      <c r="B95" s="483"/>
      <c r="C95" s="483"/>
      <c r="D95" s="483"/>
      <c r="E95" s="483"/>
      <c r="F95" s="483"/>
      <c r="G95" s="483"/>
      <c r="H95" s="483"/>
      <c r="I95" s="483"/>
      <c r="J95" s="483"/>
      <c r="K95" s="483"/>
      <c r="L95" s="483"/>
      <c r="M95" s="483"/>
      <c r="N95" s="483"/>
      <c r="O95" s="483"/>
      <c r="P95" s="483"/>
      <c r="Q95" s="483"/>
      <c r="R95" s="483"/>
      <c r="S95" s="483"/>
      <c r="T95" s="483"/>
    </row>
    <row r="96" spans="1:21" ht="14.5">
      <c r="A96" s="485" t="s">
        <v>130</v>
      </c>
      <c r="B96" s="485"/>
      <c r="C96" s="485"/>
      <c r="D96" s="485"/>
      <c r="E96" s="485"/>
      <c r="F96" s="485"/>
      <c r="G96" s="485"/>
      <c r="H96" s="485"/>
      <c r="I96" s="485"/>
      <c r="J96" s="485"/>
      <c r="K96" s="485"/>
      <c r="L96" s="485"/>
      <c r="M96" s="485"/>
      <c r="N96" s="485"/>
      <c r="O96" s="485"/>
      <c r="P96" s="485"/>
      <c r="Q96" s="485"/>
      <c r="R96" s="485"/>
      <c r="S96" s="485"/>
      <c r="T96" s="485"/>
    </row>
    <row r="97" spans="1:20" ht="15" customHeight="1">
      <c r="A97" s="484" t="s">
        <v>63</v>
      </c>
      <c r="B97" s="484"/>
      <c r="C97" s="484"/>
      <c r="D97" s="484"/>
      <c r="E97" s="484"/>
      <c r="F97" s="484"/>
      <c r="G97" s="484"/>
      <c r="H97" s="484"/>
      <c r="I97" s="484"/>
      <c r="J97" s="484"/>
      <c r="K97" s="484"/>
      <c r="L97" s="484"/>
      <c r="M97" s="484"/>
      <c r="N97" s="484"/>
      <c r="O97" s="484"/>
      <c r="P97" s="484"/>
      <c r="Q97" s="484"/>
      <c r="R97" s="484"/>
      <c r="S97" s="484"/>
      <c r="T97" s="484"/>
    </row>
    <row r="98" spans="1:20" ht="13.5" customHeight="1"/>
    <row r="99" spans="1:20" ht="23.5">
      <c r="A99" s="486">
        <v>2022</v>
      </c>
      <c r="B99" s="486"/>
      <c r="C99" s="486"/>
      <c r="D99" s="486"/>
      <c r="E99" s="486"/>
      <c r="F99" s="486"/>
      <c r="G99" s="486"/>
      <c r="H99" s="486"/>
      <c r="I99" s="486"/>
      <c r="J99" s="486"/>
      <c r="K99" s="486"/>
      <c r="L99" s="486"/>
      <c r="M99" s="486"/>
      <c r="N99" s="486"/>
      <c r="O99" s="486"/>
      <c r="P99" s="486"/>
      <c r="Q99" s="486"/>
      <c r="R99" s="486"/>
      <c r="S99" s="486"/>
      <c r="T99" s="486"/>
    </row>
    <row r="100" spans="1:20" ht="14.5"/>
    <row r="101" spans="1:20" ht="16.5">
      <c r="A101" s="487" t="s">
        <v>64</v>
      </c>
      <c r="B101" s="487"/>
      <c r="C101" s="487"/>
      <c r="D101" s="487"/>
      <c r="E101" s="487"/>
      <c r="F101" s="487"/>
      <c r="G101" s="487"/>
      <c r="H101" s="487"/>
      <c r="I101" s="487"/>
      <c r="J101" s="487"/>
      <c r="K101" s="487"/>
      <c r="L101" s="487"/>
      <c r="M101" s="487"/>
      <c r="N101" s="487"/>
      <c r="O101" s="487"/>
      <c r="P101" s="487"/>
      <c r="Q101" s="487"/>
      <c r="R101" s="487"/>
      <c r="S101" s="487"/>
      <c r="T101" s="487"/>
    </row>
    <row r="102" spans="1:20" ht="14.25" customHeight="1">
      <c r="A102" s="488" t="s">
        <v>25</v>
      </c>
      <c r="B102" s="489" t="s">
        <v>26</v>
      </c>
      <c r="C102" s="490" t="s">
        <v>27</v>
      </c>
      <c r="D102" s="490"/>
      <c r="E102" s="490"/>
      <c r="F102" s="490"/>
      <c r="G102" s="490"/>
      <c r="H102" s="490"/>
      <c r="I102" s="490"/>
      <c r="J102" s="490"/>
      <c r="K102" s="490"/>
      <c r="L102" s="490"/>
      <c r="M102" s="490"/>
      <c r="N102" s="490"/>
      <c r="O102" s="490"/>
      <c r="P102" s="490"/>
      <c r="Q102" s="490"/>
      <c r="R102" s="490"/>
      <c r="S102" s="490"/>
      <c r="T102" s="490"/>
    </row>
    <row r="103" spans="1:20" ht="14.5">
      <c r="A103" s="488"/>
      <c r="B103" s="489"/>
      <c r="C103" s="491" t="s">
        <v>125</v>
      </c>
      <c r="D103" s="491"/>
      <c r="E103" s="492" t="s">
        <v>28</v>
      </c>
      <c r="F103" s="492"/>
      <c r="G103" s="492"/>
      <c r="H103" s="492"/>
      <c r="I103" s="492"/>
      <c r="J103" s="492"/>
      <c r="K103" s="492"/>
      <c r="L103" s="492"/>
      <c r="M103" s="492"/>
      <c r="N103" s="492"/>
      <c r="O103" s="492"/>
      <c r="P103" s="492"/>
      <c r="Q103" s="492"/>
      <c r="R103" s="492"/>
      <c r="S103" s="492"/>
      <c r="T103" s="492"/>
    </row>
    <row r="104" spans="1:20" ht="14.5">
      <c r="A104" s="488"/>
      <c r="B104" s="489"/>
      <c r="C104" s="489"/>
      <c r="D104" s="491"/>
      <c r="E104" s="491" t="s">
        <v>26</v>
      </c>
      <c r="F104" s="491"/>
      <c r="G104" s="492" t="s">
        <v>27</v>
      </c>
      <c r="H104" s="492"/>
      <c r="I104" s="492"/>
      <c r="J104" s="492"/>
      <c r="K104" s="492"/>
      <c r="L104" s="492"/>
      <c r="M104" s="492"/>
      <c r="N104" s="492"/>
      <c r="O104" s="492"/>
      <c r="P104" s="492"/>
      <c r="Q104" s="492"/>
      <c r="R104" s="492"/>
      <c r="S104" s="492"/>
      <c r="T104" s="492"/>
    </row>
    <row r="105" spans="1:20" ht="14.5">
      <c r="A105" s="488"/>
      <c r="B105" s="489"/>
      <c r="C105" s="489"/>
      <c r="D105" s="491"/>
      <c r="E105" s="491"/>
      <c r="F105" s="491"/>
      <c r="G105" s="489" t="s">
        <v>29</v>
      </c>
      <c r="H105" s="489"/>
      <c r="I105" s="489"/>
      <c r="J105" s="489"/>
      <c r="K105" s="489"/>
      <c r="L105" s="489"/>
      <c r="M105" s="489"/>
      <c r="N105" s="489"/>
      <c r="O105" s="489"/>
      <c r="P105" s="489"/>
      <c r="Q105" s="489"/>
      <c r="R105" s="489"/>
      <c r="S105" s="493" t="s">
        <v>30</v>
      </c>
      <c r="T105" s="493"/>
    </row>
    <row r="106" spans="1:20" ht="49.5" customHeight="1">
      <c r="A106" s="488"/>
      <c r="B106" s="489"/>
      <c r="C106" s="489"/>
      <c r="D106" s="491"/>
      <c r="E106" s="491"/>
      <c r="F106" s="491"/>
      <c r="G106" s="494" t="s">
        <v>31</v>
      </c>
      <c r="H106" s="494"/>
      <c r="I106" s="494" t="s">
        <v>32</v>
      </c>
      <c r="J106" s="494"/>
      <c r="K106" s="494" t="s">
        <v>33</v>
      </c>
      <c r="L106" s="494"/>
      <c r="M106" s="494" t="s">
        <v>34</v>
      </c>
      <c r="N106" s="494"/>
      <c r="O106" s="494" t="s">
        <v>35</v>
      </c>
      <c r="P106" s="494"/>
      <c r="Q106" s="495" t="s">
        <v>126</v>
      </c>
      <c r="R106" s="495"/>
      <c r="S106" s="493"/>
      <c r="T106" s="493"/>
    </row>
    <row r="107" spans="1:20" ht="29">
      <c r="A107" s="488"/>
      <c r="B107" s="496" t="s">
        <v>36</v>
      </c>
      <c r="C107" s="496"/>
      <c r="D107" s="33" t="s">
        <v>37</v>
      </c>
      <c r="E107" s="34" t="s">
        <v>36</v>
      </c>
      <c r="F107" s="33" t="s">
        <v>37</v>
      </c>
      <c r="G107" s="35" t="s">
        <v>36</v>
      </c>
      <c r="H107" s="33" t="s">
        <v>38</v>
      </c>
      <c r="I107" s="36" t="s">
        <v>36</v>
      </c>
      <c r="J107" s="37" t="s">
        <v>38</v>
      </c>
      <c r="K107" s="38" t="s">
        <v>36</v>
      </c>
      <c r="L107" s="33" t="s">
        <v>38</v>
      </c>
      <c r="M107" s="38" t="s">
        <v>36</v>
      </c>
      <c r="N107" s="33" t="s">
        <v>38</v>
      </c>
      <c r="O107" s="38" t="s">
        <v>36</v>
      </c>
      <c r="P107" s="33" t="s">
        <v>38</v>
      </c>
      <c r="Q107" s="39" t="s">
        <v>36</v>
      </c>
      <c r="R107" s="33" t="s">
        <v>38</v>
      </c>
      <c r="S107" s="40" t="s">
        <v>36</v>
      </c>
      <c r="T107" s="107" t="s">
        <v>38</v>
      </c>
    </row>
    <row r="108" spans="1:20" ht="14.5">
      <c r="A108" s="43" t="s">
        <v>39</v>
      </c>
      <c r="B108" s="108">
        <v>9245</v>
      </c>
      <c r="C108" s="109">
        <v>3982</v>
      </c>
      <c r="D108" s="110">
        <v>43.071930773391003</v>
      </c>
      <c r="E108" s="109">
        <v>5263</v>
      </c>
      <c r="F108" s="111">
        <v>56.928069226608997</v>
      </c>
      <c r="G108" s="112">
        <v>105</v>
      </c>
      <c r="H108" s="113">
        <v>1.1357490535424599</v>
      </c>
      <c r="I108" s="112">
        <v>292</v>
      </c>
      <c r="J108" s="113">
        <v>3.1584640346133002</v>
      </c>
      <c r="K108" s="112">
        <v>17</v>
      </c>
      <c r="L108" s="113">
        <v>0.18388318009735</v>
      </c>
      <c r="M108" s="112">
        <v>1589</v>
      </c>
      <c r="N108" s="113">
        <v>17.187669010275801</v>
      </c>
      <c r="O108" s="112">
        <v>1857</v>
      </c>
      <c r="P108" s="113">
        <v>20.0865332612223</v>
      </c>
      <c r="Q108" s="114">
        <v>1181</v>
      </c>
      <c r="R108" s="115">
        <v>12.774472687939401</v>
      </c>
      <c r="S108" s="114">
        <v>222</v>
      </c>
      <c r="T108" s="116">
        <v>2.4012979989183298</v>
      </c>
    </row>
    <row r="109" spans="1:20" ht="14.5">
      <c r="A109" s="54" t="s">
        <v>40</v>
      </c>
      <c r="B109" s="117">
        <v>9193</v>
      </c>
      <c r="C109" s="118">
        <v>2503</v>
      </c>
      <c r="D109" s="119">
        <v>27.2272381159578</v>
      </c>
      <c r="E109" s="118">
        <v>6690</v>
      </c>
      <c r="F109" s="120">
        <v>72.772761884042197</v>
      </c>
      <c r="G109" s="121">
        <v>372</v>
      </c>
      <c r="H109" s="122">
        <v>4.0465571630588499</v>
      </c>
      <c r="I109" s="121">
        <v>363</v>
      </c>
      <c r="J109" s="122">
        <v>3.9486565865332302</v>
      </c>
      <c r="K109" s="121">
        <v>261</v>
      </c>
      <c r="L109" s="122">
        <v>2.8391167192429001</v>
      </c>
      <c r="M109" s="121">
        <v>1443</v>
      </c>
      <c r="N109" s="122">
        <v>15.696725769607299</v>
      </c>
      <c r="O109" s="121">
        <v>2603</v>
      </c>
      <c r="P109" s="122">
        <v>28.315022299575801</v>
      </c>
      <c r="Q109" s="123">
        <v>1141</v>
      </c>
      <c r="R109" s="124">
        <v>12.411617535081</v>
      </c>
      <c r="S109" s="123">
        <v>507</v>
      </c>
      <c r="T109" s="125">
        <v>5.5150658109431099</v>
      </c>
    </row>
    <row r="110" spans="1:20" ht="14.5">
      <c r="A110" s="43" t="s">
        <v>41</v>
      </c>
      <c r="B110" s="108">
        <v>2787</v>
      </c>
      <c r="C110" s="109">
        <v>299</v>
      </c>
      <c r="D110" s="110">
        <v>10.728381772515201</v>
      </c>
      <c r="E110" s="109">
        <v>2488</v>
      </c>
      <c r="F110" s="111">
        <v>89.271618227484794</v>
      </c>
      <c r="G110" s="112">
        <v>52</v>
      </c>
      <c r="H110" s="113">
        <v>1.86580552565483</v>
      </c>
      <c r="I110" s="112">
        <v>545</v>
      </c>
      <c r="J110" s="113">
        <v>19.555077143882301</v>
      </c>
      <c r="K110" s="112">
        <v>4</v>
      </c>
      <c r="L110" s="113">
        <v>0.14352350197344799</v>
      </c>
      <c r="M110" s="112">
        <v>248</v>
      </c>
      <c r="N110" s="113">
        <v>8.8984571223537792</v>
      </c>
      <c r="O110" s="112">
        <v>65</v>
      </c>
      <c r="P110" s="113">
        <v>2.3322569070685302</v>
      </c>
      <c r="Q110" s="114">
        <v>1571</v>
      </c>
      <c r="R110" s="126">
        <v>56.368855400071801</v>
      </c>
      <c r="S110" s="114">
        <v>3</v>
      </c>
      <c r="T110" s="127">
        <v>0.107642626480086</v>
      </c>
    </row>
    <row r="111" spans="1:20" ht="14.5">
      <c r="A111" s="54" t="s">
        <v>42</v>
      </c>
      <c r="B111" s="117">
        <v>1598</v>
      </c>
      <c r="C111" s="118">
        <v>788</v>
      </c>
      <c r="D111" s="119">
        <v>49.311639549436798</v>
      </c>
      <c r="E111" s="118">
        <v>810</v>
      </c>
      <c r="F111" s="120">
        <v>50.688360450563202</v>
      </c>
      <c r="G111" s="121">
        <v>79</v>
      </c>
      <c r="H111" s="122">
        <v>4.9436795994993696</v>
      </c>
      <c r="I111" s="121">
        <v>147</v>
      </c>
      <c r="J111" s="122">
        <v>9.1989987484355407</v>
      </c>
      <c r="K111" s="121">
        <v>52</v>
      </c>
      <c r="L111" s="122">
        <v>3.2540675844806</v>
      </c>
      <c r="M111" s="121">
        <v>160</v>
      </c>
      <c r="N111" s="122">
        <v>10.0125156445557</v>
      </c>
      <c r="O111" s="121">
        <v>17</v>
      </c>
      <c r="P111" s="122">
        <v>1.0638297872340401</v>
      </c>
      <c r="Q111" s="123">
        <v>291</v>
      </c>
      <c r="R111" s="124">
        <v>18.210262828535701</v>
      </c>
      <c r="S111" s="123">
        <v>64</v>
      </c>
      <c r="T111" s="125">
        <v>4.0050062578222798</v>
      </c>
    </row>
    <row r="112" spans="1:20" ht="14.5">
      <c r="A112" s="43" t="s">
        <v>43</v>
      </c>
      <c r="B112" s="108">
        <v>456</v>
      </c>
      <c r="C112" s="109">
        <v>99</v>
      </c>
      <c r="D112" s="110">
        <v>21.710526315789501</v>
      </c>
      <c r="E112" s="109">
        <v>357</v>
      </c>
      <c r="F112" s="111">
        <v>78.289473684210506</v>
      </c>
      <c r="G112" s="112">
        <v>28</v>
      </c>
      <c r="H112" s="113">
        <v>6.1403508771929802</v>
      </c>
      <c r="I112" s="112">
        <v>44</v>
      </c>
      <c r="J112" s="113">
        <v>9.6491228070175392</v>
      </c>
      <c r="K112" s="112">
        <v>13</v>
      </c>
      <c r="L112" s="113">
        <v>2.8508771929824599</v>
      </c>
      <c r="M112" s="112">
        <v>88</v>
      </c>
      <c r="N112" s="113">
        <v>19.2982456140351</v>
      </c>
      <c r="O112" s="112">
        <v>20</v>
      </c>
      <c r="P112" s="113">
        <v>4.3859649122807003</v>
      </c>
      <c r="Q112" s="114">
        <v>132</v>
      </c>
      <c r="R112" s="126">
        <v>28.947368421052602</v>
      </c>
      <c r="S112" s="114">
        <v>32</v>
      </c>
      <c r="T112" s="127">
        <v>7.0175438596491198</v>
      </c>
    </row>
    <row r="113" spans="1:20" ht="14.5">
      <c r="A113" s="54" t="s">
        <v>44</v>
      </c>
      <c r="B113" s="117">
        <v>1157</v>
      </c>
      <c r="C113" s="118">
        <v>10</v>
      </c>
      <c r="D113" s="119">
        <v>0.86430423509075205</v>
      </c>
      <c r="E113" s="118">
        <v>1147</v>
      </c>
      <c r="F113" s="120">
        <v>99.135695764909201</v>
      </c>
      <c r="G113" s="121">
        <v>25</v>
      </c>
      <c r="H113" s="122">
        <v>2.1607605877268798</v>
      </c>
      <c r="I113" s="121">
        <v>256</v>
      </c>
      <c r="J113" s="122">
        <v>22.126188418323299</v>
      </c>
      <c r="K113" s="121">
        <v>41</v>
      </c>
      <c r="L113" s="122">
        <v>3.54364736387208</v>
      </c>
      <c r="M113" s="121">
        <v>152</v>
      </c>
      <c r="N113" s="122">
        <v>13.1374243733794</v>
      </c>
      <c r="O113" s="121">
        <v>28</v>
      </c>
      <c r="P113" s="122">
        <v>2.42005185825411</v>
      </c>
      <c r="Q113" s="123">
        <v>395</v>
      </c>
      <c r="R113" s="128">
        <v>34.140017286084699</v>
      </c>
      <c r="S113" s="129">
        <v>250</v>
      </c>
      <c r="T113" s="125">
        <v>21.607605877268799</v>
      </c>
    </row>
    <row r="114" spans="1:20" ht="14.5">
      <c r="A114" s="43" t="s">
        <v>45</v>
      </c>
      <c r="B114" s="108">
        <v>4270</v>
      </c>
      <c r="C114" s="109">
        <v>1766</v>
      </c>
      <c r="D114" s="110">
        <v>41.358313817330199</v>
      </c>
      <c r="E114" s="109">
        <v>2504</v>
      </c>
      <c r="F114" s="111">
        <v>58.641686182669801</v>
      </c>
      <c r="G114" s="112">
        <v>112</v>
      </c>
      <c r="H114" s="113">
        <v>2.6229508196721301</v>
      </c>
      <c r="I114" s="112">
        <v>229</v>
      </c>
      <c r="J114" s="113">
        <v>5.3629976580796299</v>
      </c>
      <c r="K114" s="112">
        <v>43</v>
      </c>
      <c r="L114" s="113">
        <v>1.00702576112412</v>
      </c>
      <c r="M114" s="112">
        <v>717</v>
      </c>
      <c r="N114" s="113">
        <v>16.791569086651101</v>
      </c>
      <c r="O114" s="112">
        <v>469</v>
      </c>
      <c r="P114" s="113">
        <v>10.983606557377099</v>
      </c>
      <c r="Q114" s="114">
        <v>831</v>
      </c>
      <c r="R114" s="130">
        <v>19.4613583138173</v>
      </c>
      <c r="S114" s="131">
        <v>103</v>
      </c>
      <c r="T114" s="127">
        <v>2.41217798594848</v>
      </c>
    </row>
    <row r="115" spans="1:20" ht="14.5">
      <c r="A115" s="54" t="s">
        <v>46</v>
      </c>
      <c r="B115" s="117">
        <v>964</v>
      </c>
      <c r="C115" s="118">
        <v>126</v>
      </c>
      <c r="D115" s="119">
        <v>13.070539419087099</v>
      </c>
      <c r="E115" s="118">
        <v>838</v>
      </c>
      <c r="F115" s="120">
        <v>86.929460580912902</v>
      </c>
      <c r="G115" s="121">
        <v>89</v>
      </c>
      <c r="H115" s="122">
        <v>9.2323651452282203</v>
      </c>
      <c r="I115" s="121">
        <v>256</v>
      </c>
      <c r="J115" s="122">
        <v>26.5560165975104</v>
      </c>
      <c r="K115" s="121">
        <v>86</v>
      </c>
      <c r="L115" s="122">
        <v>8.9211618257261396</v>
      </c>
      <c r="M115" s="121">
        <v>124</v>
      </c>
      <c r="N115" s="122">
        <v>12.8630705394191</v>
      </c>
      <c r="O115" s="121">
        <v>15</v>
      </c>
      <c r="P115" s="122">
        <v>1.5560165975103699</v>
      </c>
      <c r="Q115" s="123">
        <v>204</v>
      </c>
      <c r="R115" s="128">
        <v>21.1618257261411</v>
      </c>
      <c r="S115" s="129">
        <v>64</v>
      </c>
      <c r="T115" s="125">
        <v>6.6390041493775902</v>
      </c>
    </row>
    <row r="116" spans="1:20" ht="14.5">
      <c r="A116" s="43" t="s">
        <v>47</v>
      </c>
      <c r="B116" s="108">
        <v>5258</v>
      </c>
      <c r="C116" s="109">
        <v>1707</v>
      </c>
      <c r="D116" s="110">
        <v>32.464815519208798</v>
      </c>
      <c r="E116" s="109">
        <v>3551</v>
      </c>
      <c r="F116" s="111">
        <v>67.535184480791202</v>
      </c>
      <c r="G116" s="112">
        <v>233</v>
      </c>
      <c r="H116" s="113">
        <v>4.4313427158615397</v>
      </c>
      <c r="I116" s="112">
        <v>380</v>
      </c>
      <c r="J116" s="113">
        <v>7.2270825408900699</v>
      </c>
      <c r="K116" s="112">
        <v>434</v>
      </c>
      <c r="L116" s="113">
        <v>8.2540890072270798</v>
      </c>
      <c r="M116" s="112">
        <v>1083</v>
      </c>
      <c r="N116" s="113">
        <v>20.5971852415367</v>
      </c>
      <c r="O116" s="112">
        <v>562</v>
      </c>
      <c r="P116" s="113">
        <v>10.6884747052111</v>
      </c>
      <c r="Q116" s="114">
        <v>732</v>
      </c>
      <c r="R116" s="130">
        <v>13.921643210346099</v>
      </c>
      <c r="S116" s="131">
        <v>127</v>
      </c>
      <c r="T116" s="127">
        <v>2.4153670597185202</v>
      </c>
    </row>
    <row r="117" spans="1:20" ht="14.5">
      <c r="A117" s="54" t="s">
        <v>48</v>
      </c>
      <c r="B117" s="117">
        <v>10600</v>
      </c>
      <c r="C117" s="118">
        <v>2494</v>
      </c>
      <c r="D117" s="119">
        <v>23.528301886792502</v>
      </c>
      <c r="E117" s="118">
        <v>8106</v>
      </c>
      <c r="F117" s="120">
        <v>76.471698113207495</v>
      </c>
      <c r="G117" s="121">
        <v>867</v>
      </c>
      <c r="H117" s="122">
        <v>8.1792452830188704</v>
      </c>
      <c r="I117" s="121">
        <v>1339</v>
      </c>
      <c r="J117" s="122">
        <v>12.6320754716981</v>
      </c>
      <c r="K117" s="121">
        <v>473</v>
      </c>
      <c r="L117" s="122">
        <v>4.4622641509434002</v>
      </c>
      <c r="M117" s="121">
        <v>1676</v>
      </c>
      <c r="N117" s="122">
        <v>15.811320754717</v>
      </c>
      <c r="O117" s="121">
        <v>2530</v>
      </c>
      <c r="P117" s="122">
        <v>23.867924528301899</v>
      </c>
      <c r="Q117" s="123">
        <v>1014</v>
      </c>
      <c r="R117" s="128">
        <v>9.5660377358490596</v>
      </c>
      <c r="S117" s="129">
        <v>207</v>
      </c>
      <c r="T117" s="125">
        <v>1.9528301886792501</v>
      </c>
    </row>
    <row r="118" spans="1:20" ht="14.5">
      <c r="A118" s="43" t="s">
        <v>49</v>
      </c>
      <c r="B118" s="108">
        <v>2499</v>
      </c>
      <c r="C118" s="109">
        <v>1260</v>
      </c>
      <c r="D118" s="110">
        <v>50.420168067226903</v>
      </c>
      <c r="E118" s="109">
        <v>1239</v>
      </c>
      <c r="F118" s="111">
        <v>49.579831932773097</v>
      </c>
      <c r="G118" s="112">
        <v>8</v>
      </c>
      <c r="H118" s="113">
        <v>0.32012805122048799</v>
      </c>
      <c r="I118" s="112">
        <v>87</v>
      </c>
      <c r="J118" s="113">
        <v>3.4813925570228101</v>
      </c>
      <c r="K118" s="112">
        <v>8</v>
      </c>
      <c r="L118" s="113">
        <v>0.32012805122048799</v>
      </c>
      <c r="M118" s="112">
        <v>396</v>
      </c>
      <c r="N118" s="113">
        <v>15.846338535414199</v>
      </c>
      <c r="O118" s="112">
        <v>662</v>
      </c>
      <c r="P118" s="113">
        <v>26.490596238495399</v>
      </c>
      <c r="Q118" s="114">
        <v>52</v>
      </c>
      <c r="R118" s="130">
        <v>2.0808323329331699</v>
      </c>
      <c r="S118" s="131">
        <v>26</v>
      </c>
      <c r="T118" s="127">
        <v>1.0404161664665901</v>
      </c>
    </row>
    <row r="119" spans="1:20" ht="14.5">
      <c r="A119" s="54" t="s">
        <v>50</v>
      </c>
      <c r="B119" s="117">
        <v>472</v>
      </c>
      <c r="C119" s="118">
        <v>145</v>
      </c>
      <c r="D119" s="119">
        <v>30.720338983050802</v>
      </c>
      <c r="E119" s="118">
        <v>327</v>
      </c>
      <c r="F119" s="120">
        <v>69.279661016949206</v>
      </c>
      <c r="G119" s="121">
        <v>23</v>
      </c>
      <c r="H119" s="122">
        <v>4.8728813559321997</v>
      </c>
      <c r="I119" s="121">
        <v>28</v>
      </c>
      <c r="J119" s="122">
        <v>5.9322033898305104</v>
      </c>
      <c r="K119" s="121">
        <v>0</v>
      </c>
      <c r="L119" s="122">
        <v>0</v>
      </c>
      <c r="M119" s="121">
        <v>54</v>
      </c>
      <c r="N119" s="122">
        <v>11.440677966101701</v>
      </c>
      <c r="O119" s="121">
        <v>194</v>
      </c>
      <c r="P119" s="122">
        <v>41.1016949152542</v>
      </c>
      <c r="Q119" s="123">
        <v>26</v>
      </c>
      <c r="R119" s="128">
        <v>5.5084745762711904</v>
      </c>
      <c r="S119" s="129">
        <v>2</v>
      </c>
      <c r="T119" s="125">
        <v>0.42372881355932202</v>
      </c>
    </row>
    <row r="120" spans="1:20" ht="14.5">
      <c r="A120" s="43" t="s">
        <v>51</v>
      </c>
      <c r="B120" s="108">
        <v>2371</v>
      </c>
      <c r="C120" s="109">
        <v>896</v>
      </c>
      <c r="D120" s="110">
        <v>37.789962041332799</v>
      </c>
      <c r="E120" s="109">
        <v>1475</v>
      </c>
      <c r="F120" s="111">
        <v>62.210037958667201</v>
      </c>
      <c r="G120" s="112">
        <v>187</v>
      </c>
      <c r="H120" s="113">
        <v>7.8869675242513697</v>
      </c>
      <c r="I120" s="112">
        <v>424</v>
      </c>
      <c r="J120" s="113">
        <v>17.8827498945593</v>
      </c>
      <c r="K120" s="112">
        <v>115</v>
      </c>
      <c r="L120" s="113">
        <v>4.8502741459299896</v>
      </c>
      <c r="M120" s="112">
        <v>277</v>
      </c>
      <c r="N120" s="113">
        <v>11.682834247153099</v>
      </c>
      <c r="O120" s="112">
        <v>50</v>
      </c>
      <c r="P120" s="113">
        <v>2.1088148460565201</v>
      </c>
      <c r="Q120" s="114">
        <v>359</v>
      </c>
      <c r="R120" s="130">
        <v>15.141290594685801</v>
      </c>
      <c r="S120" s="131">
        <v>63</v>
      </c>
      <c r="T120" s="127">
        <v>2.6571067060312101</v>
      </c>
    </row>
    <row r="121" spans="1:20" ht="14.5">
      <c r="A121" s="54" t="s">
        <v>52</v>
      </c>
      <c r="B121" s="117">
        <v>1418</v>
      </c>
      <c r="C121" s="118">
        <v>797</v>
      </c>
      <c r="D121" s="119">
        <v>56.205923836389303</v>
      </c>
      <c r="E121" s="118">
        <v>621</v>
      </c>
      <c r="F121" s="120">
        <v>43.794076163610697</v>
      </c>
      <c r="G121" s="121">
        <v>55</v>
      </c>
      <c r="H121" s="122">
        <v>3.8787023977433002</v>
      </c>
      <c r="I121" s="121">
        <v>183</v>
      </c>
      <c r="J121" s="122">
        <v>12.9055007052186</v>
      </c>
      <c r="K121" s="121">
        <v>27</v>
      </c>
      <c r="L121" s="122">
        <v>1.90409026798308</v>
      </c>
      <c r="M121" s="121">
        <v>145</v>
      </c>
      <c r="N121" s="122">
        <v>10.2256699576869</v>
      </c>
      <c r="O121" s="121">
        <v>32</v>
      </c>
      <c r="P121" s="122">
        <v>2.2566995768688298</v>
      </c>
      <c r="Q121" s="123">
        <v>176</v>
      </c>
      <c r="R121" s="128">
        <v>12.411847672778601</v>
      </c>
      <c r="S121" s="129">
        <v>3</v>
      </c>
      <c r="T121" s="125">
        <v>0.211565585331453</v>
      </c>
    </row>
    <row r="122" spans="1:20" ht="14.5">
      <c r="A122" s="43" t="s">
        <v>53</v>
      </c>
      <c r="B122" s="108">
        <v>1792</v>
      </c>
      <c r="C122" s="109">
        <v>393</v>
      </c>
      <c r="D122" s="110">
        <v>21.930803571428601</v>
      </c>
      <c r="E122" s="109">
        <v>1399</v>
      </c>
      <c r="F122" s="111">
        <v>78.069196428571402</v>
      </c>
      <c r="G122" s="112">
        <v>96</v>
      </c>
      <c r="H122" s="113">
        <v>5.3571428571428603</v>
      </c>
      <c r="I122" s="112">
        <v>214</v>
      </c>
      <c r="J122" s="113">
        <v>11.941964285714301</v>
      </c>
      <c r="K122" s="112">
        <v>94</v>
      </c>
      <c r="L122" s="113">
        <v>5.24553571428571</v>
      </c>
      <c r="M122" s="112">
        <v>576</v>
      </c>
      <c r="N122" s="113">
        <v>32.142857142857103</v>
      </c>
      <c r="O122" s="112">
        <v>25</v>
      </c>
      <c r="P122" s="113">
        <v>1.39508928571429</v>
      </c>
      <c r="Q122" s="114">
        <v>348</v>
      </c>
      <c r="R122" s="130">
        <v>19.4196428571429</v>
      </c>
      <c r="S122" s="131">
        <v>46</v>
      </c>
      <c r="T122" s="127">
        <v>2.56696428571429</v>
      </c>
    </row>
    <row r="123" spans="1:20" ht="14.5">
      <c r="A123" s="54" t="s">
        <v>54</v>
      </c>
      <c r="B123" s="132">
        <v>1342</v>
      </c>
      <c r="C123" s="133">
        <v>517</v>
      </c>
      <c r="D123" s="134">
        <v>38.524590163934398</v>
      </c>
      <c r="E123" s="133">
        <v>825</v>
      </c>
      <c r="F123" s="135">
        <v>61.475409836065602</v>
      </c>
      <c r="G123" s="136">
        <v>154</v>
      </c>
      <c r="H123" s="137">
        <v>11.4754098360656</v>
      </c>
      <c r="I123" s="136">
        <v>235</v>
      </c>
      <c r="J123" s="137">
        <v>17.511177347242899</v>
      </c>
      <c r="K123" s="136">
        <v>93</v>
      </c>
      <c r="L123" s="137">
        <v>6.92995529061103</v>
      </c>
      <c r="M123" s="136">
        <v>187</v>
      </c>
      <c r="N123" s="137">
        <v>13.934426229508199</v>
      </c>
      <c r="O123" s="136">
        <v>72</v>
      </c>
      <c r="P123" s="137">
        <v>5.36512667660209</v>
      </c>
      <c r="Q123" s="138">
        <v>68</v>
      </c>
      <c r="R123" s="139">
        <v>5.06706408345753</v>
      </c>
      <c r="S123" s="140">
        <v>16</v>
      </c>
      <c r="T123" s="141">
        <v>1.1922503725782401</v>
      </c>
    </row>
    <row r="124" spans="1:20" ht="14.25" customHeight="1">
      <c r="A124" s="73" t="s">
        <v>55</v>
      </c>
      <c r="B124" s="142">
        <v>44942</v>
      </c>
      <c r="C124" s="142">
        <v>14359</v>
      </c>
      <c r="D124" s="143">
        <v>31.950068977793599</v>
      </c>
      <c r="E124" s="144">
        <v>30583</v>
      </c>
      <c r="F124" s="143">
        <v>68.049931022206394</v>
      </c>
      <c r="G124" s="145">
        <v>1869</v>
      </c>
      <c r="H124" s="143">
        <v>4.1586934270837999</v>
      </c>
      <c r="I124" s="145">
        <v>3232</v>
      </c>
      <c r="J124" s="143">
        <v>7.1914912553958397</v>
      </c>
      <c r="K124" s="145">
        <v>1384</v>
      </c>
      <c r="L124" s="143">
        <v>3.07952472075119</v>
      </c>
      <c r="M124" s="145">
        <v>7774</v>
      </c>
      <c r="N124" s="143">
        <v>17.297850562947801</v>
      </c>
      <c r="O124" s="145">
        <v>8950</v>
      </c>
      <c r="P124" s="143">
        <v>19.914556539539898</v>
      </c>
      <c r="Q124" s="146">
        <v>5852</v>
      </c>
      <c r="R124" s="147">
        <v>13.021227359708099</v>
      </c>
      <c r="S124" s="148">
        <v>1522</v>
      </c>
      <c r="T124" s="149">
        <v>3.38658715677985</v>
      </c>
    </row>
    <row r="125" spans="1:20" ht="14.25" customHeight="1">
      <c r="A125" s="83" t="s">
        <v>56</v>
      </c>
      <c r="B125" s="150">
        <v>10480</v>
      </c>
      <c r="C125" s="150">
        <v>3423</v>
      </c>
      <c r="D125" s="151">
        <v>32.662213740458</v>
      </c>
      <c r="E125" s="152">
        <v>7057</v>
      </c>
      <c r="F125" s="151">
        <v>67.337786259542</v>
      </c>
      <c r="G125" s="153">
        <v>616</v>
      </c>
      <c r="H125" s="151">
        <v>5.8778625954198498</v>
      </c>
      <c r="I125" s="153">
        <v>1790</v>
      </c>
      <c r="J125" s="151">
        <v>17.080152671755702</v>
      </c>
      <c r="K125" s="153">
        <v>377</v>
      </c>
      <c r="L125" s="151">
        <v>3.5973282442748098</v>
      </c>
      <c r="M125" s="153">
        <v>1141</v>
      </c>
      <c r="N125" s="151">
        <v>10.887404580152699</v>
      </c>
      <c r="O125" s="153">
        <v>251</v>
      </c>
      <c r="P125" s="151">
        <v>2.3950381679389299</v>
      </c>
      <c r="Q125" s="154">
        <v>2669</v>
      </c>
      <c r="R125" s="155">
        <v>25.467557251908399</v>
      </c>
      <c r="S125" s="156">
        <v>213</v>
      </c>
      <c r="T125" s="157">
        <v>2.0324427480915999</v>
      </c>
    </row>
    <row r="126" spans="1:20" ht="14.5">
      <c r="A126" s="94" t="s">
        <v>57</v>
      </c>
      <c r="B126" s="158">
        <v>55422</v>
      </c>
      <c r="C126" s="158">
        <v>17782</v>
      </c>
      <c r="D126" s="159">
        <v>32.084731694994801</v>
      </c>
      <c r="E126" s="160">
        <v>37640</v>
      </c>
      <c r="F126" s="159">
        <v>67.915268305005199</v>
      </c>
      <c r="G126" s="161">
        <v>2485</v>
      </c>
      <c r="H126" s="159">
        <v>4.48377900472736</v>
      </c>
      <c r="I126" s="161">
        <v>5022</v>
      </c>
      <c r="J126" s="159">
        <v>9.0613835660928892</v>
      </c>
      <c r="K126" s="161">
        <v>1761</v>
      </c>
      <c r="L126" s="159">
        <v>3.17743856230378</v>
      </c>
      <c r="M126" s="161">
        <v>8915</v>
      </c>
      <c r="N126" s="159">
        <v>16.085669950561101</v>
      </c>
      <c r="O126" s="161">
        <v>9201</v>
      </c>
      <c r="P126" s="159">
        <v>16.601710512071001</v>
      </c>
      <c r="Q126" s="162">
        <v>8521</v>
      </c>
      <c r="R126" s="163">
        <v>15.374760925264299</v>
      </c>
      <c r="S126" s="164">
        <v>1735</v>
      </c>
      <c r="T126" s="165">
        <v>3.1305257839846998</v>
      </c>
    </row>
    <row r="127" spans="1:20" ht="14.5">
      <c r="A127" s="483" t="s">
        <v>58</v>
      </c>
      <c r="B127" s="483"/>
      <c r="C127" s="483"/>
      <c r="D127" s="483"/>
      <c r="E127" s="483"/>
      <c r="F127" s="483"/>
      <c r="G127" s="483"/>
      <c r="H127" s="483"/>
      <c r="I127" s="483"/>
      <c r="J127" s="483"/>
      <c r="K127" s="483"/>
      <c r="L127" s="483"/>
      <c r="M127" s="483"/>
      <c r="N127" s="483"/>
      <c r="O127" s="483"/>
      <c r="P127" s="483"/>
      <c r="Q127" s="483"/>
      <c r="R127" s="483"/>
      <c r="S127" s="483"/>
      <c r="T127" s="483"/>
    </row>
    <row r="128" spans="1:20" s="167" customFormat="1" ht="14.25" customHeight="1">
      <c r="A128" s="485" t="s">
        <v>130</v>
      </c>
      <c r="B128" s="485"/>
      <c r="C128" s="485"/>
      <c r="D128" s="485"/>
      <c r="E128" s="485"/>
      <c r="F128" s="485"/>
      <c r="G128" s="485"/>
      <c r="H128" s="485"/>
      <c r="I128" s="485"/>
      <c r="J128" s="485"/>
      <c r="K128" s="485"/>
      <c r="L128" s="485"/>
      <c r="M128" s="485"/>
      <c r="N128" s="485"/>
      <c r="O128" s="485"/>
      <c r="P128" s="485"/>
      <c r="Q128" s="485"/>
      <c r="R128" s="485"/>
      <c r="S128" s="485"/>
      <c r="T128" s="485"/>
    </row>
    <row r="129" spans="1:21" ht="15" customHeight="1">
      <c r="A129" s="484" t="s">
        <v>65</v>
      </c>
      <c r="B129" s="484"/>
      <c r="C129" s="484"/>
      <c r="D129" s="484"/>
      <c r="E129" s="484"/>
      <c r="F129" s="484"/>
      <c r="G129" s="484"/>
      <c r="H129" s="484"/>
      <c r="I129" s="484"/>
      <c r="J129" s="484"/>
      <c r="K129" s="484"/>
      <c r="L129" s="484"/>
      <c r="M129" s="484"/>
      <c r="N129" s="484"/>
      <c r="O129" s="484"/>
      <c r="P129" s="484"/>
      <c r="Q129" s="484"/>
      <c r="R129" s="484"/>
      <c r="S129" s="484"/>
      <c r="T129" s="484"/>
    </row>
    <row r="130" spans="1:21" ht="14.5">
      <c r="A130" s="166"/>
      <c r="B130" s="166"/>
      <c r="C130" s="166"/>
      <c r="D130" s="166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</row>
    <row r="131" spans="1:21" ht="23.5">
      <c r="A131" s="486">
        <v>2021</v>
      </c>
      <c r="B131" s="486"/>
      <c r="C131" s="486"/>
      <c r="D131" s="486"/>
      <c r="E131" s="486"/>
      <c r="F131" s="486"/>
      <c r="G131" s="486"/>
      <c r="H131" s="486"/>
      <c r="I131" s="486"/>
      <c r="J131" s="486"/>
      <c r="K131" s="486"/>
      <c r="L131" s="486"/>
      <c r="M131" s="486"/>
      <c r="N131" s="486"/>
      <c r="O131" s="486"/>
      <c r="P131" s="486"/>
      <c r="Q131" s="486"/>
      <c r="R131" s="486"/>
      <c r="S131" s="486"/>
      <c r="T131" s="486"/>
    </row>
    <row r="132" spans="1:21" ht="14.5">
      <c r="A132" s="167"/>
      <c r="B132" s="167"/>
      <c r="C132" s="167"/>
      <c r="D132" s="167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8"/>
      <c r="R132" s="168"/>
      <c r="S132" s="168"/>
      <c r="T132" s="168"/>
    </row>
    <row r="133" spans="1:21" ht="15" customHeight="1">
      <c r="A133" s="487" t="s">
        <v>66</v>
      </c>
      <c r="B133" s="487"/>
      <c r="C133" s="487"/>
      <c r="D133" s="487"/>
      <c r="E133" s="487"/>
      <c r="F133" s="487"/>
      <c r="G133" s="487"/>
      <c r="H133" s="487"/>
      <c r="I133" s="487"/>
      <c r="J133" s="487"/>
      <c r="K133" s="487"/>
      <c r="L133" s="487"/>
      <c r="M133" s="487"/>
      <c r="N133" s="487"/>
      <c r="O133" s="487"/>
      <c r="P133" s="487"/>
      <c r="Q133" s="487"/>
      <c r="R133" s="487"/>
      <c r="S133" s="487"/>
      <c r="T133" s="487"/>
    </row>
    <row r="134" spans="1:21" ht="14.5">
      <c r="A134" s="488" t="s">
        <v>25</v>
      </c>
      <c r="B134" s="489" t="s">
        <v>26</v>
      </c>
      <c r="C134" s="490" t="s">
        <v>27</v>
      </c>
      <c r="D134" s="490"/>
      <c r="E134" s="490"/>
      <c r="F134" s="490"/>
      <c r="G134" s="490"/>
      <c r="H134" s="490"/>
      <c r="I134" s="490"/>
      <c r="J134" s="490"/>
      <c r="K134" s="490"/>
      <c r="L134" s="490"/>
      <c r="M134" s="490"/>
      <c r="N134" s="490"/>
      <c r="O134" s="490"/>
      <c r="P134" s="490"/>
      <c r="Q134" s="490"/>
      <c r="R134" s="490"/>
      <c r="S134" s="490"/>
      <c r="T134" s="490"/>
    </row>
    <row r="135" spans="1:21" ht="14.5">
      <c r="A135" s="488"/>
      <c r="B135" s="489"/>
      <c r="C135" s="491" t="s">
        <v>125</v>
      </c>
      <c r="D135" s="491"/>
      <c r="E135" s="492" t="s">
        <v>28</v>
      </c>
      <c r="F135" s="492"/>
      <c r="G135" s="492"/>
      <c r="H135" s="492"/>
      <c r="I135" s="492"/>
      <c r="J135" s="492"/>
      <c r="K135" s="492"/>
      <c r="L135" s="492"/>
      <c r="M135" s="492"/>
      <c r="N135" s="492"/>
      <c r="O135" s="492"/>
      <c r="P135" s="492"/>
      <c r="Q135" s="492"/>
      <c r="R135" s="492"/>
      <c r="S135" s="492"/>
      <c r="T135" s="492"/>
      <c r="U135" s="169"/>
    </row>
    <row r="136" spans="1:21" ht="14.5">
      <c r="A136" s="488"/>
      <c r="B136" s="489"/>
      <c r="C136" s="489"/>
      <c r="D136" s="491"/>
      <c r="E136" s="491" t="s">
        <v>26</v>
      </c>
      <c r="F136" s="491"/>
      <c r="G136" s="492" t="s">
        <v>27</v>
      </c>
      <c r="H136" s="492"/>
      <c r="I136" s="492"/>
      <c r="J136" s="492"/>
      <c r="K136" s="492"/>
      <c r="L136" s="492"/>
      <c r="M136" s="492"/>
      <c r="N136" s="492"/>
      <c r="O136" s="492"/>
      <c r="P136" s="492"/>
      <c r="Q136" s="492"/>
      <c r="R136" s="492"/>
      <c r="S136" s="492"/>
      <c r="T136" s="492"/>
    </row>
    <row r="137" spans="1:21" ht="14.5">
      <c r="A137" s="488"/>
      <c r="B137" s="489"/>
      <c r="C137" s="489"/>
      <c r="D137" s="491"/>
      <c r="E137" s="491"/>
      <c r="F137" s="491"/>
      <c r="G137" s="489" t="s">
        <v>29</v>
      </c>
      <c r="H137" s="489"/>
      <c r="I137" s="489"/>
      <c r="J137" s="489"/>
      <c r="K137" s="489"/>
      <c r="L137" s="489"/>
      <c r="M137" s="489"/>
      <c r="N137" s="489"/>
      <c r="O137" s="489"/>
      <c r="P137" s="489"/>
      <c r="Q137" s="489"/>
      <c r="R137" s="489"/>
      <c r="S137" s="493" t="s">
        <v>30</v>
      </c>
      <c r="T137" s="493"/>
    </row>
    <row r="138" spans="1:21" ht="45.75" customHeight="1">
      <c r="A138" s="488"/>
      <c r="B138" s="489"/>
      <c r="C138" s="489"/>
      <c r="D138" s="491"/>
      <c r="E138" s="491"/>
      <c r="F138" s="491"/>
      <c r="G138" s="494" t="s">
        <v>31</v>
      </c>
      <c r="H138" s="494"/>
      <c r="I138" s="494" t="s">
        <v>32</v>
      </c>
      <c r="J138" s="494"/>
      <c r="K138" s="494" t="s">
        <v>33</v>
      </c>
      <c r="L138" s="494"/>
      <c r="M138" s="494" t="s">
        <v>34</v>
      </c>
      <c r="N138" s="494"/>
      <c r="O138" s="494" t="s">
        <v>35</v>
      </c>
      <c r="P138" s="494"/>
      <c r="Q138" s="495" t="s">
        <v>126</v>
      </c>
      <c r="R138" s="495"/>
      <c r="S138" s="493"/>
      <c r="T138" s="493"/>
    </row>
    <row r="139" spans="1:21" ht="29">
      <c r="A139" s="488"/>
      <c r="B139" s="496" t="s">
        <v>36</v>
      </c>
      <c r="C139" s="496"/>
      <c r="D139" s="33" t="s">
        <v>37</v>
      </c>
      <c r="E139" s="34" t="s">
        <v>36</v>
      </c>
      <c r="F139" s="33" t="s">
        <v>37</v>
      </c>
      <c r="G139" s="35" t="s">
        <v>36</v>
      </c>
      <c r="H139" s="33" t="s">
        <v>38</v>
      </c>
      <c r="I139" s="36" t="s">
        <v>36</v>
      </c>
      <c r="J139" s="37" t="s">
        <v>38</v>
      </c>
      <c r="K139" s="38" t="s">
        <v>36</v>
      </c>
      <c r="L139" s="33" t="s">
        <v>38</v>
      </c>
      <c r="M139" s="38" t="s">
        <v>36</v>
      </c>
      <c r="N139" s="33" t="s">
        <v>38</v>
      </c>
      <c r="O139" s="38" t="s">
        <v>36</v>
      </c>
      <c r="P139" s="33" t="s">
        <v>38</v>
      </c>
      <c r="Q139" s="39" t="s">
        <v>36</v>
      </c>
      <c r="R139" s="33" t="s">
        <v>38</v>
      </c>
      <c r="S139" s="40" t="s">
        <v>36</v>
      </c>
      <c r="T139" s="105" t="s">
        <v>38</v>
      </c>
    </row>
    <row r="140" spans="1:21" ht="14.5">
      <c r="A140" s="43" t="s">
        <v>39</v>
      </c>
      <c r="B140" s="108">
        <v>9081</v>
      </c>
      <c r="C140" s="109">
        <v>3880</v>
      </c>
      <c r="D140" s="110">
        <f t="shared" ref="D140:D155" si="16">C140/B140*100</f>
        <v>42.726571963440151</v>
      </c>
      <c r="E140" s="109">
        <v>5201</v>
      </c>
      <c r="F140" s="111">
        <f t="shared" ref="F140:F155" si="17">E140/B140*100</f>
        <v>57.273428036559849</v>
      </c>
      <c r="G140" s="112">
        <v>103</v>
      </c>
      <c r="H140" s="113">
        <f t="shared" ref="H140:H155" si="18">G140/B140*100</f>
        <v>1.1342363175861689</v>
      </c>
      <c r="I140" s="112">
        <v>275</v>
      </c>
      <c r="J140" s="113">
        <f t="shared" ref="J140:J155" si="19">I140/B140*100</f>
        <v>3.0283008479242377</v>
      </c>
      <c r="K140" s="112">
        <v>18</v>
      </c>
      <c r="L140" s="113">
        <f t="shared" ref="L140:L155" si="20">K140/B140*100</f>
        <v>0.19821605550049554</v>
      </c>
      <c r="M140" s="112">
        <v>1584</v>
      </c>
      <c r="N140" s="113">
        <f t="shared" ref="N140:N155" si="21">M140/B140*100</f>
        <v>17.443012884043608</v>
      </c>
      <c r="O140" s="112">
        <v>1847</v>
      </c>
      <c r="P140" s="113">
        <f t="shared" ref="P140:P155" si="22">O140/B140*100</f>
        <v>20.339169694967516</v>
      </c>
      <c r="Q140" s="114">
        <v>1184</v>
      </c>
      <c r="R140" s="115">
        <f t="shared" ref="R140:R155" si="23">Q140/B140*100</f>
        <v>13.038211650699264</v>
      </c>
      <c r="S140" s="114">
        <v>190</v>
      </c>
      <c r="T140" s="116">
        <f t="shared" ref="T140:T155" si="24">S140/B140*100</f>
        <v>2.092280585838564</v>
      </c>
    </row>
    <row r="141" spans="1:21" ht="14.5">
      <c r="A141" s="54" t="s">
        <v>40</v>
      </c>
      <c r="B141" s="117">
        <v>8960</v>
      </c>
      <c r="C141" s="118">
        <v>2429</v>
      </c>
      <c r="D141" s="119">
        <f t="shared" si="16"/>
        <v>27.109375000000004</v>
      </c>
      <c r="E141" s="118">
        <v>6531</v>
      </c>
      <c r="F141" s="120">
        <f t="shared" si="17"/>
        <v>72.890625</v>
      </c>
      <c r="G141" s="121">
        <v>362</v>
      </c>
      <c r="H141" s="122">
        <f t="shared" si="18"/>
        <v>4.0401785714285721</v>
      </c>
      <c r="I141" s="121">
        <v>341</v>
      </c>
      <c r="J141" s="122">
        <f t="shared" si="19"/>
        <v>3.8058035714285712</v>
      </c>
      <c r="K141" s="121">
        <v>226</v>
      </c>
      <c r="L141" s="122">
        <f t="shared" si="20"/>
        <v>2.5223214285714288</v>
      </c>
      <c r="M141" s="121">
        <v>1403</v>
      </c>
      <c r="N141" s="122">
        <f t="shared" si="21"/>
        <v>15.658482142857144</v>
      </c>
      <c r="O141" s="121">
        <v>2615</v>
      </c>
      <c r="P141" s="122">
        <f t="shared" si="22"/>
        <v>29.185267857142854</v>
      </c>
      <c r="Q141" s="123">
        <v>1131</v>
      </c>
      <c r="R141" s="124">
        <f t="shared" si="23"/>
        <v>12.622767857142858</v>
      </c>
      <c r="S141" s="123">
        <v>453</v>
      </c>
      <c r="T141" s="125">
        <f t="shared" si="24"/>
        <v>5.0558035714285712</v>
      </c>
    </row>
    <row r="142" spans="1:21" ht="14.5">
      <c r="A142" s="43" t="s">
        <v>41</v>
      </c>
      <c r="B142" s="108">
        <v>2718</v>
      </c>
      <c r="C142" s="109">
        <v>295</v>
      </c>
      <c r="D142" s="110">
        <f t="shared" si="16"/>
        <v>10.853568800588668</v>
      </c>
      <c r="E142" s="109">
        <v>2423</v>
      </c>
      <c r="F142" s="111">
        <f t="shared" si="17"/>
        <v>89.146431199411339</v>
      </c>
      <c r="G142" s="112">
        <v>51</v>
      </c>
      <c r="H142" s="113">
        <f t="shared" si="18"/>
        <v>1.8763796909492272</v>
      </c>
      <c r="I142" s="112">
        <v>537</v>
      </c>
      <c r="J142" s="113">
        <f t="shared" si="19"/>
        <v>19.757174392935983</v>
      </c>
      <c r="K142" s="112">
        <v>4</v>
      </c>
      <c r="L142" s="113">
        <f t="shared" si="20"/>
        <v>0.14716703458425312</v>
      </c>
      <c r="M142" s="112">
        <v>250</v>
      </c>
      <c r="N142" s="113">
        <f t="shared" si="21"/>
        <v>9.1979396615158215</v>
      </c>
      <c r="O142" s="112">
        <v>65</v>
      </c>
      <c r="P142" s="113">
        <f t="shared" si="22"/>
        <v>2.3914643119941132</v>
      </c>
      <c r="Q142" s="114">
        <v>1513</v>
      </c>
      <c r="R142" s="126">
        <f t="shared" si="23"/>
        <v>55.665930831493746</v>
      </c>
      <c r="S142" s="114">
        <v>3</v>
      </c>
      <c r="T142" s="127">
        <f t="shared" si="24"/>
        <v>0.11037527593818984</v>
      </c>
    </row>
    <row r="143" spans="1:21" ht="14.5">
      <c r="A143" s="54" t="s">
        <v>42</v>
      </c>
      <c r="B143" s="117">
        <v>1578</v>
      </c>
      <c r="C143" s="118">
        <v>782</v>
      </c>
      <c r="D143" s="119">
        <f t="shared" si="16"/>
        <v>49.556400506970846</v>
      </c>
      <c r="E143" s="118">
        <v>796</v>
      </c>
      <c r="F143" s="120">
        <f t="shared" si="17"/>
        <v>50.443599493029147</v>
      </c>
      <c r="G143" s="121">
        <v>78</v>
      </c>
      <c r="H143" s="122">
        <f t="shared" si="18"/>
        <v>4.9429657794676807</v>
      </c>
      <c r="I143" s="121">
        <v>142</v>
      </c>
      <c r="J143" s="122">
        <f t="shared" si="19"/>
        <v>8.99873257287706</v>
      </c>
      <c r="K143" s="121">
        <v>53</v>
      </c>
      <c r="L143" s="122">
        <f t="shared" si="20"/>
        <v>3.3586818757921417</v>
      </c>
      <c r="M143" s="121">
        <v>157</v>
      </c>
      <c r="N143" s="122">
        <f t="shared" si="21"/>
        <v>9.9493029150823826</v>
      </c>
      <c r="O143" s="121">
        <v>17</v>
      </c>
      <c r="P143" s="122">
        <f t="shared" si="22"/>
        <v>1.0773130544993663</v>
      </c>
      <c r="Q143" s="123">
        <v>284</v>
      </c>
      <c r="R143" s="124">
        <f t="shared" si="23"/>
        <v>17.99746514575412</v>
      </c>
      <c r="S143" s="123">
        <v>65</v>
      </c>
      <c r="T143" s="125">
        <f t="shared" si="24"/>
        <v>4.1191381495564006</v>
      </c>
    </row>
    <row r="144" spans="1:21" ht="14.5">
      <c r="A144" s="43" t="s">
        <v>43</v>
      </c>
      <c r="B144" s="108">
        <v>448</v>
      </c>
      <c r="C144" s="109">
        <v>97</v>
      </c>
      <c r="D144" s="110">
        <f t="shared" si="16"/>
        <v>21.651785714285715</v>
      </c>
      <c r="E144" s="109">
        <v>351</v>
      </c>
      <c r="F144" s="111">
        <f t="shared" si="17"/>
        <v>78.348214285714292</v>
      </c>
      <c r="G144" s="112">
        <v>28</v>
      </c>
      <c r="H144" s="113">
        <f t="shared" si="18"/>
        <v>6.25</v>
      </c>
      <c r="I144" s="112">
        <v>55</v>
      </c>
      <c r="J144" s="113">
        <f t="shared" si="19"/>
        <v>12.276785714285714</v>
      </c>
      <c r="K144" s="112">
        <v>14</v>
      </c>
      <c r="L144" s="113">
        <f t="shared" si="20"/>
        <v>3.125</v>
      </c>
      <c r="M144" s="112">
        <v>86</v>
      </c>
      <c r="N144" s="113">
        <f t="shared" si="21"/>
        <v>19.196428571428573</v>
      </c>
      <c r="O144" s="112">
        <v>19</v>
      </c>
      <c r="P144" s="113">
        <f t="shared" si="22"/>
        <v>4.2410714285714288</v>
      </c>
      <c r="Q144" s="114">
        <v>120</v>
      </c>
      <c r="R144" s="126">
        <f t="shared" si="23"/>
        <v>26.785714285714285</v>
      </c>
      <c r="S144" s="114">
        <v>29</v>
      </c>
      <c r="T144" s="127">
        <f t="shared" si="24"/>
        <v>6.4732142857142865</v>
      </c>
    </row>
    <row r="145" spans="1:20" ht="14.5">
      <c r="A145" s="54" t="s">
        <v>44</v>
      </c>
      <c r="B145" s="117">
        <v>1143</v>
      </c>
      <c r="C145" s="118">
        <v>10</v>
      </c>
      <c r="D145" s="119">
        <f t="shared" si="16"/>
        <v>0.87489063867016625</v>
      </c>
      <c r="E145" s="118">
        <v>1133</v>
      </c>
      <c r="F145" s="120">
        <f t="shared" si="17"/>
        <v>99.125109361329834</v>
      </c>
      <c r="G145" s="121">
        <v>26</v>
      </c>
      <c r="H145" s="122">
        <f t="shared" si="18"/>
        <v>2.2747156605424323</v>
      </c>
      <c r="I145" s="121">
        <v>258</v>
      </c>
      <c r="J145" s="122">
        <f t="shared" si="19"/>
        <v>22.57217847769029</v>
      </c>
      <c r="K145" s="121">
        <v>44</v>
      </c>
      <c r="L145" s="122">
        <f t="shared" si="20"/>
        <v>3.849518810148731</v>
      </c>
      <c r="M145" s="121">
        <v>158</v>
      </c>
      <c r="N145" s="122">
        <f t="shared" si="21"/>
        <v>13.823272090988626</v>
      </c>
      <c r="O145" s="121">
        <v>28</v>
      </c>
      <c r="P145" s="122">
        <f t="shared" si="22"/>
        <v>2.4496937882764653</v>
      </c>
      <c r="Q145" s="123">
        <v>380</v>
      </c>
      <c r="R145" s="128">
        <f t="shared" si="23"/>
        <v>33.245844269466318</v>
      </c>
      <c r="S145" s="129">
        <v>239</v>
      </c>
      <c r="T145" s="125">
        <f t="shared" si="24"/>
        <v>20.909886264216972</v>
      </c>
    </row>
    <row r="146" spans="1:20" ht="14.5">
      <c r="A146" s="43" t="s">
        <v>45</v>
      </c>
      <c r="B146" s="108">
        <v>4210</v>
      </c>
      <c r="C146" s="109">
        <v>1726</v>
      </c>
      <c r="D146" s="110">
        <f t="shared" si="16"/>
        <v>40.997624703087887</v>
      </c>
      <c r="E146" s="109">
        <v>2484</v>
      </c>
      <c r="F146" s="111">
        <f t="shared" si="17"/>
        <v>59.002375296912113</v>
      </c>
      <c r="G146" s="112">
        <v>109</v>
      </c>
      <c r="H146" s="113">
        <f t="shared" si="18"/>
        <v>2.5890736342042757</v>
      </c>
      <c r="I146" s="112">
        <v>246</v>
      </c>
      <c r="J146" s="113">
        <f t="shared" si="19"/>
        <v>5.843230403800475</v>
      </c>
      <c r="K146" s="112">
        <v>38</v>
      </c>
      <c r="L146" s="113">
        <f t="shared" si="20"/>
        <v>0.90261282660332542</v>
      </c>
      <c r="M146" s="112">
        <v>714</v>
      </c>
      <c r="N146" s="113">
        <f t="shared" si="21"/>
        <v>16.959619952494062</v>
      </c>
      <c r="O146" s="112">
        <v>462</v>
      </c>
      <c r="P146" s="113">
        <f t="shared" si="22"/>
        <v>10.973871733966746</v>
      </c>
      <c r="Q146" s="114">
        <v>823</v>
      </c>
      <c r="R146" s="130">
        <f t="shared" si="23"/>
        <v>19.548693586698338</v>
      </c>
      <c r="S146" s="131">
        <v>92</v>
      </c>
      <c r="T146" s="127">
        <f t="shared" si="24"/>
        <v>2.1852731591448933</v>
      </c>
    </row>
    <row r="147" spans="1:20" ht="14.5">
      <c r="A147" s="54" t="s">
        <v>46</v>
      </c>
      <c r="B147" s="117">
        <v>956</v>
      </c>
      <c r="C147" s="118">
        <v>126</v>
      </c>
      <c r="D147" s="119">
        <f t="shared" si="16"/>
        <v>13.179916317991633</v>
      </c>
      <c r="E147" s="118">
        <v>830</v>
      </c>
      <c r="F147" s="120">
        <f t="shared" si="17"/>
        <v>86.820083682008359</v>
      </c>
      <c r="G147" s="121">
        <v>89</v>
      </c>
      <c r="H147" s="122">
        <f t="shared" si="18"/>
        <v>9.3096234309623416</v>
      </c>
      <c r="I147" s="121">
        <v>254</v>
      </c>
      <c r="J147" s="122">
        <f t="shared" si="19"/>
        <v>26.569037656903767</v>
      </c>
      <c r="K147" s="121">
        <v>84</v>
      </c>
      <c r="L147" s="122">
        <f t="shared" si="20"/>
        <v>8.7866108786610866</v>
      </c>
      <c r="M147" s="121">
        <v>120</v>
      </c>
      <c r="N147" s="122">
        <f t="shared" si="21"/>
        <v>12.552301255230125</v>
      </c>
      <c r="O147" s="121">
        <v>16</v>
      </c>
      <c r="P147" s="122">
        <f t="shared" si="22"/>
        <v>1.6736401673640167</v>
      </c>
      <c r="Q147" s="123">
        <v>205</v>
      </c>
      <c r="R147" s="128">
        <f t="shared" si="23"/>
        <v>21.443514644351463</v>
      </c>
      <c r="S147" s="129">
        <v>62</v>
      </c>
      <c r="T147" s="125">
        <f t="shared" si="24"/>
        <v>6.485355648535565</v>
      </c>
    </row>
    <row r="148" spans="1:20" ht="14.5">
      <c r="A148" s="43" t="s">
        <v>47</v>
      </c>
      <c r="B148" s="108">
        <v>5139</v>
      </c>
      <c r="C148" s="109">
        <v>1654</v>
      </c>
      <c r="D148" s="110">
        <f t="shared" si="16"/>
        <v>32.185250048647596</v>
      </c>
      <c r="E148" s="109">
        <v>3485</v>
      </c>
      <c r="F148" s="111">
        <f t="shared" si="17"/>
        <v>67.814749951352411</v>
      </c>
      <c r="G148" s="112">
        <v>214</v>
      </c>
      <c r="H148" s="113">
        <f t="shared" si="18"/>
        <v>4.1642342868262308</v>
      </c>
      <c r="I148" s="112">
        <v>379</v>
      </c>
      <c r="J148" s="113">
        <f t="shared" si="19"/>
        <v>7.3749756762015952</v>
      </c>
      <c r="K148" s="112">
        <v>413</v>
      </c>
      <c r="L148" s="113">
        <f t="shared" si="20"/>
        <v>8.0365829928001542</v>
      </c>
      <c r="M148" s="112">
        <v>1070</v>
      </c>
      <c r="N148" s="113">
        <f t="shared" si="21"/>
        <v>20.821171434131152</v>
      </c>
      <c r="O148" s="112">
        <v>551</v>
      </c>
      <c r="P148" s="113">
        <f t="shared" si="22"/>
        <v>10.721930336641369</v>
      </c>
      <c r="Q148" s="114">
        <v>759</v>
      </c>
      <c r="R148" s="130">
        <f t="shared" si="23"/>
        <v>14.769410391126678</v>
      </c>
      <c r="S148" s="131">
        <v>99</v>
      </c>
      <c r="T148" s="127">
        <f t="shared" si="24"/>
        <v>1.9264448336252189</v>
      </c>
    </row>
    <row r="149" spans="1:20" ht="14.5">
      <c r="A149" s="54" t="s">
        <v>48</v>
      </c>
      <c r="B149" s="117">
        <v>10538</v>
      </c>
      <c r="C149" s="118">
        <v>2488</v>
      </c>
      <c r="D149" s="119">
        <f t="shared" si="16"/>
        <v>23.609793129626112</v>
      </c>
      <c r="E149" s="118">
        <v>8050</v>
      </c>
      <c r="F149" s="120">
        <f t="shared" si="17"/>
        <v>76.390206870373888</v>
      </c>
      <c r="G149" s="121">
        <v>862</v>
      </c>
      <c r="H149" s="122">
        <f t="shared" si="18"/>
        <v>8.1799202884797868</v>
      </c>
      <c r="I149" s="121">
        <v>1341</v>
      </c>
      <c r="J149" s="122">
        <f t="shared" si="19"/>
        <v>12.725374833934334</v>
      </c>
      <c r="K149" s="121">
        <v>460</v>
      </c>
      <c r="L149" s="122">
        <f t="shared" si="20"/>
        <v>4.3651546783070785</v>
      </c>
      <c r="M149" s="121">
        <v>1664</v>
      </c>
      <c r="N149" s="122">
        <f t="shared" si="21"/>
        <v>15.79047257544126</v>
      </c>
      <c r="O149" s="121">
        <v>2544</v>
      </c>
      <c r="P149" s="122">
        <f t="shared" si="22"/>
        <v>24.141203264376543</v>
      </c>
      <c r="Q149" s="123">
        <v>960</v>
      </c>
      <c r="R149" s="128">
        <f t="shared" si="23"/>
        <v>9.1098880242930349</v>
      </c>
      <c r="S149" s="129">
        <v>219</v>
      </c>
      <c r="T149" s="125">
        <f t="shared" si="24"/>
        <v>2.0781932055418486</v>
      </c>
    </row>
    <row r="150" spans="1:20" ht="14.5">
      <c r="A150" s="43" t="s">
        <v>49</v>
      </c>
      <c r="B150" s="108">
        <v>2492</v>
      </c>
      <c r="C150" s="109">
        <v>1227</v>
      </c>
      <c r="D150" s="110">
        <f t="shared" si="16"/>
        <v>49.237560192616371</v>
      </c>
      <c r="E150" s="109">
        <v>1265</v>
      </c>
      <c r="F150" s="111">
        <f t="shared" si="17"/>
        <v>50.762439807383629</v>
      </c>
      <c r="G150" s="112">
        <v>7</v>
      </c>
      <c r="H150" s="113">
        <f t="shared" si="18"/>
        <v>0.2808988764044944</v>
      </c>
      <c r="I150" s="112">
        <v>70</v>
      </c>
      <c r="J150" s="113">
        <f t="shared" si="19"/>
        <v>2.8089887640449436</v>
      </c>
      <c r="K150" s="112">
        <v>11</v>
      </c>
      <c r="L150" s="113">
        <f t="shared" si="20"/>
        <v>0.44141252006420545</v>
      </c>
      <c r="M150" s="112">
        <v>402</v>
      </c>
      <c r="N150" s="113">
        <f t="shared" si="21"/>
        <v>16.131621187800963</v>
      </c>
      <c r="O150" s="112">
        <v>644</v>
      </c>
      <c r="P150" s="113">
        <f t="shared" si="22"/>
        <v>25.842696629213485</v>
      </c>
      <c r="Q150" s="114">
        <v>97</v>
      </c>
      <c r="R150" s="130">
        <f t="shared" si="23"/>
        <v>3.8924558587479936</v>
      </c>
      <c r="S150" s="131">
        <v>34</v>
      </c>
      <c r="T150" s="127">
        <f t="shared" si="24"/>
        <v>1.3643659711075442</v>
      </c>
    </row>
    <row r="151" spans="1:20" ht="14.5">
      <c r="A151" s="54" t="s">
        <v>50</v>
      </c>
      <c r="B151" s="117">
        <v>471</v>
      </c>
      <c r="C151" s="118">
        <v>135</v>
      </c>
      <c r="D151" s="119">
        <f t="shared" si="16"/>
        <v>28.662420382165603</v>
      </c>
      <c r="E151" s="118">
        <v>336</v>
      </c>
      <c r="F151" s="120">
        <f t="shared" si="17"/>
        <v>71.337579617834393</v>
      </c>
      <c r="G151" s="121">
        <v>23</v>
      </c>
      <c r="H151" s="122">
        <f t="shared" si="18"/>
        <v>4.8832271762208075</v>
      </c>
      <c r="I151" s="121">
        <v>33</v>
      </c>
      <c r="J151" s="122">
        <f t="shared" si="19"/>
        <v>7.0063694267515926</v>
      </c>
      <c r="K151" s="121">
        <v>0</v>
      </c>
      <c r="L151" s="122">
        <f t="shared" si="20"/>
        <v>0</v>
      </c>
      <c r="M151" s="121">
        <v>57</v>
      </c>
      <c r="N151" s="122">
        <f t="shared" si="21"/>
        <v>12.101910828025478</v>
      </c>
      <c r="O151" s="121">
        <v>198</v>
      </c>
      <c r="P151" s="122">
        <f t="shared" si="22"/>
        <v>42.038216560509554</v>
      </c>
      <c r="Q151" s="123">
        <v>22</v>
      </c>
      <c r="R151" s="128">
        <f t="shared" si="23"/>
        <v>4.6709129511677281</v>
      </c>
      <c r="S151" s="129">
        <v>3</v>
      </c>
      <c r="T151" s="125">
        <f t="shared" si="24"/>
        <v>0.63694267515923575</v>
      </c>
    </row>
    <row r="152" spans="1:20" ht="14.5">
      <c r="A152" s="43" t="s">
        <v>51</v>
      </c>
      <c r="B152" s="108">
        <v>2358</v>
      </c>
      <c r="C152" s="109">
        <v>896</v>
      </c>
      <c r="D152" s="110">
        <f t="shared" si="16"/>
        <v>37.998303647158608</v>
      </c>
      <c r="E152" s="109">
        <v>1462</v>
      </c>
      <c r="F152" s="111">
        <f t="shared" si="17"/>
        <v>62.001696352841392</v>
      </c>
      <c r="G152" s="112">
        <v>181</v>
      </c>
      <c r="H152" s="113">
        <f t="shared" si="18"/>
        <v>7.6759966072943175</v>
      </c>
      <c r="I152" s="112">
        <v>437</v>
      </c>
      <c r="J152" s="113">
        <f t="shared" si="19"/>
        <v>18.532654792196777</v>
      </c>
      <c r="K152" s="112">
        <v>115</v>
      </c>
      <c r="L152" s="113">
        <f t="shared" si="20"/>
        <v>4.8770144189991518</v>
      </c>
      <c r="M152" s="112">
        <v>294</v>
      </c>
      <c r="N152" s="113">
        <f t="shared" si="21"/>
        <v>12.46819338422392</v>
      </c>
      <c r="O152" s="112">
        <v>40</v>
      </c>
      <c r="P152" s="113">
        <f t="shared" si="22"/>
        <v>1.6963528413910092</v>
      </c>
      <c r="Q152" s="114">
        <v>328</v>
      </c>
      <c r="R152" s="130">
        <f t="shared" si="23"/>
        <v>13.910093299406276</v>
      </c>
      <c r="S152" s="131">
        <v>67</v>
      </c>
      <c r="T152" s="127">
        <f t="shared" si="24"/>
        <v>2.8413910093299406</v>
      </c>
    </row>
    <row r="153" spans="1:20" ht="14.5">
      <c r="A153" s="54" t="s">
        <v>52</v>
      </c>
      <c r="B153" s="117">
        <v>1411</v>
      </c>
      <c r="C153" s="118">
        <v>793</v>
      </c>
      <c r="D153" s="119">
        <f t="shared" si="16"/>
        <v>56.201275690999289</v>
      </c>
      <c r="E153" s="118">
        <v>618</v>
      </c>
      <c r="F153" s="120">
        <f t="shared" si="17"/>
        <v>43.798724309000711</v>
      </c>
      <c r="G153" s="121">
        <v>55</v>
      </c>
      <c r="H153" s="122">
        <f t="shared" si="18"/>
        <v>3.8979447200566972</v>
      </c>
      <c r="I153" s="121">
        <v>183</v>
      </c>
      <c r="J153" s="122">
        <f t="shared" si="19"/>
        <v>12.969525159461377</v>
      </c>
      <c r="K153" s="121">
        <v>26</v>
      </c>
      <c r="L153" s="122">
        <f t="shared" si="20"/>
        <v>1.8426647767540751</v>
      </c>
      <c r="M153" s="121">
        <v>144</v>
      </c>
      <c r="N153" s="122">
        <f t="shared" si="21"/>
        <v>10.205527994330261</v>
      </c>
      <c r="O153" s="121">
        <v>32</v>
      </c>
      <c r="P153" s="122">
        <f t="shared" si="22"/>
        <v>2.2678951098511693</v>
      </c>
      <c r="Q153" s="123">
        <v>174</v>
      </c>
      <c r="R153" s="128">
        <f t="shared" si="23"/>
        <v>12.331679659815734</v>
      </c>
      <c r="S153" s="129">
        <v>4</v>
      </c>
      <c r="T153" s="125">
        <f t="shared" si="24"/>
        <v>0.28348688873139616</v>
      </c>
    </row>
    <row r="154" spans="1:20" ht="14.5">
      <c r="A154" s="43" t="s">
        <v>53</v>
      </c>
      <c r="B154" s="108">
        <v>1789</v>
      </c>
      <c r="C154" s="109">
        <v>397</v>
      </c>
      <c r="D154" s="110">
        <f t="shared" si="16"/>
        <v>22.191168250419231</v>
      </c>
      <c r="E154" s="109">
        <v>1392</v>
      </c>
      <c r="F154" s="111">
        <f t="shared" si="17"/>
        <v>77.808831749580776</v>
      </c>
      <c r="G154" s="112">
        <v>93</v>
      </c>
      <c r="H154" s="113">
        <f t="shared" si="18"/>
        <v>5.1984348798211286</v>
      </c>
      <c r="I154" s="112">
        <v>208</v>
      </c>
      <c r="J154" s="113">
        <f t="shared" si="19"/>
        <v>11.626607043040806</v>
      </c>
      <c r="K154" s="112">
        <v>95</v>
      </c>
      <c r="L154" s="113">
        <f t="shared" si="20"/>
        <v>5.3102291783119062</v>
      </c>
      <c r="M154" s="112">
        <v>573</v>
      </c>
      <c r="N154" s="113">
        <f t="shared" si="21"/>
        <v>32.029066517607603</v>
      </c>
      <c r="O154" s="112">
        <v>24</v>
      </c>
      <c r="P154" s="113">
        <f t="shared" si="22"/>
        <v>1.3415315818893236</v>
      </c>
      <c r="Q154" s="114">
        <v>356</v>
      </c>
      <c r="R154" s="130">
        <f t="shared" si="23"/>
        <v>19.899385131358301</v>
      </c>
      <c r="S154" s="131">
        <v>43</v>
      </c>
      <c r="T154" s="127">
        <f t="shared" si="24"/>
        <v>2.4035774175517046</v>
      </c>
    </row>
    <row r="155" spans="1:20" ht="14.25" customHeight="1">
      <c r="A155" s="54" t="s">
        <v>54</v>
      </c>
      <c r="B155" s="132">
        <v>1335</v>
      </c>
      <c r="C155" s="133">
        <v>513</v>
      </c>
      <c r="D155" s="134">
        <f t="shared" si="16"/>
        <v>38.426966292134829</v>
      </c>
      <c r="E155" s="133">
        <v>822</v>
      </c>
      <c r="F155" s="135">
        <f t="shared" si="17"/>
        <v>61.573033707865164</v>
      </c>
      <c r="G155" s="136">
        <v>152</v>
      </c>
      <c r="H155" s="137">
        <f t="shared" si="18"/>
        <v>11.385767790262172</v>
      </c>
      <c r="I155" s="136">
        <v>232</v>
      </c>
      <c r="J155" s="137">
        <f t="shared" si="19"/>
        <v>17.378277153558052</v>
      </c>
      <c r="K155" s="136">
        <v>93</v>
      </c>
      <c r="L155" s="137">
        <f t="shared" si="20"/>
        <v>6.9662921348314599</v>
      </c>
      <c r="M155" s="136">
        <v>189</v>
      </c>
      <c r="N155" s="137">
        <f t="shared" si="21"/>
        <v>14.157303370786517</v>
      </c>
      <c r="O155" s="136">
        <v>72</v>
      </c>
      <c r="P155" s="137">
        <f t="shared" si="22"/>
        <v>5.393258426966292</v>
      </c>
      <c r="Q155" s="138">
        <v>70</v>
      </c>
      <c r="R155" s="139">
        <f t="shared" si="23"/>
        <v>5.2434456928838955</v>
      </c>
      <c r="S155" s="140">
        <v>14</v>
      </c>
      <c r="T155" s="141">
        <f t="shared" si="24"/>
        <v>1.0486891385767791</v>
      </c>
    </row>
    <row r="156" spans="1:20" ht="13.5" customHeight="1">
      <c r="A156" s="73" t="s">
        <v>55</v>
      </c>
      <c r="B156" s="142">
        <v>44271</v>
      </c>
      <c r="C156" s="142">
        <v>14043</v>
      </c>
      <c r="D156" s="143">
        <v>31.720539405028099</v>
      </c>
      <c r="E156" s="144">
        <v>30228</v>
      </c>
      <c r="F156" s="143">
        <v>68.279460594971894</v>
      </c>
      <c r="G156" s="145">
        <v>1827</v>
      </c>
      <c r="H156" s="143">
        <v>4.1268550518397999</v>
      </c>
      <c r="I156" s="145">
        <v>3206</v>
      </c>
      <c r="J156" s="143">
        <v>7.2417609721939904</v>
      </c>
      <c r="K156" s="145">
        <v>1319</v>
      </c>
      <c r="L156" s="143">
        <v>2.9793770188159301</v>
      </c>
      <c r="M156" s="145">
        <v>7711</v>
      </c>
      <c r="N156" s="143">
        <v>17.417722662691201</v>
      </c>
      <c r="O156" s="145">
        <v>8932</v>
      </c>
      <c r="P156" s="143">
        <v>20.175735808994599</v>
      </c>
      <c r="Q156" s="146">
        <v>5832</v>
      </c>
      <c r="R156" s="147">
        <v>13.173409229518199</v>
      </c>
      <c r="S156" s="148">
        <v>1401</v>
      </c>
      <c r="T156" s="149">
        <v>3.1645998509182101</v>
      </c>
    </row>
    <row r="157" spans="1:20" ht="15" customHeight="1">
      <c r="A157" s="83" t="s">
        <v>56</v>
      </c>
      <c r="B157" s="150">
        <v>10356</v>
      </c>
      <c r="C157" s="150">
        <v>3405</v>
      </c>
      <c r="D157" s="151">
        <v>32.879490150637302</v>
      </c>
      <c r="E157" s="152">
        <v>6951</v>
      </c>
      <c r="F157" s="151">
        <v>67.120509849362705</v>
      </c>
      <c r="G157" s="153">
        <v>606</v>
      </c>
      <c r="H157" s="151">
        <v>5.8516801853997702</v>
      </c>
      <c r="I157" s="153">
        <v>1785</v>
      </c>
      <c r="J157" s="151">
        <v>17.2363847045191</v>
      </c>
      <c r="K157" s="153">
        <v>375</v>
      </c>
      <c r="L157" s="151">
        <v>3.62108922363847</v>
      </c>
      <c r="M157" s="153">
        <v>1154</v>
      </c>
      <c r="N157" s="151">
        <v>11.1432985708768</v>
      </c>
      <c r="O157" s="153">
        <v>242</v>
      </c>
      <c r="P157" s="151">
        <v>2.3368095789880301</v>
      </c>
      <c r="Q157" s="154">
        <v>2574</v>
      </c>
      <c r="R157" s="155">
        <v>24.8551564310545</v>
      </c>
      <c r="S157" s="156">
        <v>215</v>
      </c>
      <c r="T157" s="157">
        <v>2.0760911548860599</v>
      </c>
    </row>
    <row r="158" spans="1:20" ht="14.5">
      <c r="A158" s="94" t="s">
        <v>57</v>
      </c>
      <c r="B158" s="158">
        <v>54627</v>
      </c>
      <c r="C158" s="158">
        <v>17448</v>
      </c>
      <c r="D158" s="159">
        <v>31.940249327255799</v>
      </c>
      <c r="E158" s="160">
        <v>37179</v>
      </c>
      <c r="F158" s="159">
        <v>68.059750672744201</v>
      </c>
      <c r="G158" s="161">
        <v>2433</v>
      </c>
      <c r="H158" s="159">
        <v>4.4538415069471098</v>
      </c>
      <c r="I158" s="161">
        <v>4991</v>
      </c>
      <c r="J158" s="159">
        <v>9.1365075878228694</v>
      </c>
      <c r="K158" s="161">
        <v>1694</v>
      </c>
      <c r="L158" s="159">
        <v>3.1010306258809801</v>
      </c>
      <c r="M158" s="161">
        <v>8865</v>
      </c>
      <c r="N158" s="159">
        <v>16.2282387830194</v>
      </c>
      <c r="O158" s="161">
        <v>9174</v>
      </c>
      <c r="P158" s="159">
        <v>16.793893129771</v>
      </c>
      <c r="Q158" s="162">
        <v>8406</v>
      </c>
      <c r="R158" s="163">
        <v>15.3879949475534</v>
      </c>
      <c r="S158" s="164">
        <v>1616</v>
      </c>
      <c r="T158" s="165">
        <v>2.9582440917495001</v>
      </c>
    </row>
    <row r="159" spans="1:20" ht="14.5">
      <c r="A159" s="483" t="s">
        <v>58</v>
      </c>
      <c r="B159" s="483"/>
      <c r="C159" s="483"/>
      <c r="D159" s="483"/>
      <c r="E159" s="483"/>
      <c r="F159" s="483"/>
      <c r="G159" s="483"/>
      <c r="H159" s="483"/>
      <c r="I159" s="483"/>
      <c r="J159" s="483"/>
      <c r="K159" s="483"/>
      <c r="L159" s="483"/>
      <c r="M159" s="483"/>
      <c r="N159" s="483"/>
      <c r="O159" s="483"/>
      <c r="P159" s="483"/>
      <c r="Q159" s="483"/>
      <c r="R159" s="483"/>
      <c r="S159" s="483"/>
      <c r="T159" s="483"/>
    </row>
    <row r="160" spans="1:20" ht="15" customHeight="1">
      <c r="A160" s="485" t="s">
        <v>130</v>
      </c>
      <c r="B160" s="485"/>
      <c r="C160" s="485"/>
      <c r="D160" s="485"/>
      <c r="E160" s="485"/>
      <c r="F160" s="485"/>
      <c r="G160" s="485"/>
      <c r="H160" s="485"/>
      <c r="I160" s="485"/>
      <c r="J160" s="485"/>
      <c r="K160" s="485"/>
      <c r="L160" s="485"/>
      <c r="M160" s="485"/>
      <c r="N160" s="485"/>
      <c r="O160" s="485"/>
      <c r="P160" s="485"/>
      <c r="Q160" s="485"/>
      <c r="R160" s="485"/>
      <c r="S160" s="485"/>
      <c r="T160" s="485"/>
    </row>
    <row r="161" spans="1:21" ht="14.5">
      <c r="A161" s="484" t="s">
        <v>67</v>
      </c>
      <c r="B161" s="484"/>
      <c r="C161" s="484"/>
      <c r="D161" s="484"/>
      <c r="E161" s="484"/>
      <c r="F161" s="484"/>
      <c r="G161" s="484"/>
      <c r="H161" s="484"/>
      <c r="I161" s="484"/>
      <c r="J161" s="484"/>
      <c r="K161" s="484"/>
      <c r="L161" s="484"/>
      <c r="M161" s="484"/>
      <c r="N161" s="484"/>
      <c r="O161" s="484"/>
      <c r="P161" s="484"/>
      <c r="Q161" s="484"/>
      <c r="R161" s="484"/>
      <c r="S161" s="484"/>
      <c r="T161" s="484"/>
    </row>
    <row r="162" spans="1:21" ht="14.5"/>
    <row r="163" spans="1:21" ht="23.5">
      <c r="A163" s="486">
        <v>2020</v>
      </c>
      <c r="B163" s="486"/>
      <c r="C163" s="486"/>
      <c r="D163" s="486"/>
      <c r="E163" s="486"/>
      <c r="F163" s="486"/>
      <c r="G163" s="486"/>
      <c r="H163" s="486"/>
      <c r="I163" s="486"/>
      <c r="J163" s="486"/>
      <c r="K163" s="486"/>
      <c r="L163" s="486"/>
      <c r="M163" s="486"/>
      <c r="N163" s="486"/>
      <c r="O163" s="486"/>
      <c r="P163" s="486"/>
      <c r="Q163" s="486"/>
      <c r="R163" s="486"/>
      <c r="S163" s="486"/>
      <c r="T163" s="486"/>
    </row>
    <row r="164" spans="1:21" ht="14.5">
      <c r="Q164" s="32"/>
      <c r="R164" s="32"/>
      <c r="S164" s="32"/>
      <c r="T164" s="32"/>
    </row>
    <row r="165" spans="1:21" ht="16.5">
      <c r="A165" s="487" t="s">
        <v>68</v>
      </c>
      <c r="B165" s="487"/>
      <c r="C165" s="487"/>
      <c r="D165" s="487"/>
      <c r="E165" s="487"/>
      <c r="F165" s="487"/>
      <c r="G165" s="487"/>
      <c r="H165" s="487"/>
      <c r="I165" s="487"/>
      <c r="J165" s="487"/>
      <c r="K165" s="487"/>
      <c r="L165" s="487"/>
      <c r="M165" s="487"/>
      <c r="N165" s="487"/>
      <c r="O165" s="487"/>
      <c r="P165" s="487"/>
      <c r="Q165" s="487"/>
      <c r="R165" s="487"/>
      <c r="S165" s="487"/>
      <c r="T165" s="487"/>
    </row>
    <row r="166" spans="1:21" ht="14.5">
      <c r="A166" s="488" t="s">
        <v>25</v>
      </c>
      <c r="B166" s="489" t="s">
        <v>26</v>
      </c>
      <c r="C166" s="490" t="s">
        <v>27</v>
      </c>
      <c r="D166" s="490"/>
      <c r="E166" s="490"/>
      <c r="F166" s="490"/>
      <c r="G166" s="490"/>
      <c r="H166" s="490"/>
      <c r="I166" s="490"/>
      <c r="J166" s="490"/>
      <c r="K166" s="490"/>
      <c r="L166" s="490"/>
      <c r="M166" s="490"/>
      <c r="N166" s="490"/>
      <c r="O166" s="490"/>
      <c r="P166" s="490"/>
      <c r="Q166" s="490"/>
      <c r="R166" s="490"/>
      <c r="S166" s="490"/>
      <c r="T166" s="490"/>
      <c r="U166" s="169"/>
    </row>
    <row r="167" spans="1:21" ht="14.5">
      <c r="A167" s="488"/>
      <c r="B167" s="489"/>
      <c r="C167" s="491" t="s">
        <v>125</v>
      </c>
      <c r="D167" s="491"/>
      <c r="E167" s="492" t="s">
        <v>28</v>
      </c>
      <c r="F167" s="492"/>
      <c r="G167" s="492"/>
      <c r="H167" s="492"/>
      <c r="I167" s="492"/>
      <c r="J167" s="492"/>
      <c r="K167" s="492"/>
      <c r="L167" s="492"/>
      <c r="M167" s="492"/>
      <c r="N167" s="492"/>
      <c r="O167" s="492"/>
      <c r="P167" s="492"/>
      <c r="Q167" s="492"/>
      <c r="R167" s="492"/>
      <c r="S167" s="492"/>
      <c r="T167" s="492"/>
    </row>
    <row r="168" spans="1:21" ht="14.5">
      <c r="A168" s="488"/>
      <c r="B168" s="489"/>
      <c r="C168" s="489"/>
      <c r="D168" s="491"/>
      <c r="E168" s="491" t="s">
        <v>26</v>
      </c>
      <c r="F168" s="491"/>
      <c r="G168" s="492" t="s">
        <v>27</v>
      </c>
      <c r="H168" s="492"/>
      <c r="I168" s="492"/>
      <c r="J168" s="492"/>
      <c r="K168" s="492"/>
      <c r="L168" s="492"/>
      <c r="M168" s="492"/>
      <c r="N168" s="492"/>
      <c r="O168" s="492"/>
      <c r="P168" s="492"/>
      <c r="Q168" s="492"/>
      <c r="R168" s="492"/>
      <c r="S168" s="492"/>
      <c r="T168" s="492"/>
    </row>
    <row r="169" spans="1:21" ht="14.5">
      <c r="A169" s="488"/>
      <c r="B169" s="489"/>
      <c r="C169" s="489"/>
      <c r="D169" s="491"/>
      <c r="E169" s="491"/>
      <c r="F169" s="491"/>
      <c r="G169" s="489" t="s">
        <v>29</v>
      </c>
      <c r="H169" s="489"/>
      <c r="I169" s="489"/>
      <c r="J169" s="489"/>
      <c r="K169" s="489"/>
      <c r="L169" s="489"/>
      <c r="M169" s="489"/>
      <c r="N169" s="489"/>
      <c r="O169" s="489"/>
      <c r="P169" s="489"/>
      <c r="Q169" s="489"/>
      <c r="R169" s="489"/>
      <c r="S169" s="493" t="s">
        <v>30</v>
      </c>
      <c r="T169" s="493"/>
    </row>
    <row r="170" spans="1:21" ht="47.25" customHeight="1">
      <c r="A170" s="488"/>
      <c r="B170" s="489"/>
      <c r="C170" s="489"/>
      <c r="D170" s="491"/>
      <c r="E170" s="491"/>
      <c r="F170" s="491"/>
      <c r="G170" s="494" t="s">
        <v>31</v>
      </c>
      <c r="H170" s="494"/>
      <c r="I170" s="494" t="s">
        <v>32</v>
      </c>
      <c r="J170" s="494"/>
      <c r="K170" s="494" t="s">
        <v>33</v>
      </c>
      <c r="L170" s="494"/>
      <c r="M170" s="494" t="s">
        <v>34</v>
      </c>
      <c r="N170" s="494"/>
      <c r="O170" s="494" t="s">
        <v>35</v>
      </c>
      <c r="P170" s="494"/>
      <c r="Q170" s="495" t="s">
        <v>126</v>
      </c>
      <c r="R170" s="495"/>
      <c r="S170" s="493"/>
      <c r="T170" s="493"/>
    </row>
    <row r="171" spans="1:21" ht="29">
      <c r="A171" s="488"/>
      <c r="B171" s="496" t="s">
        <v>36</v>
      </c>
      <c r="C171" s="496"/>
      <c r="D171" s="33" t="s">
        <v>37</v>
      </c>
      <c r="E171" s="34" t="s">
        <v>36</v>
      </c>
      <c r="F171" s="33" t="s">
        <v>37</v>
      </c>
      <c r="G171" s="35" t="s">
        <v>36</v>
      </c>
      <c r="H171" s="33" t="s">
        <v>38</v>
      </c>
      <c r="I171" s="36" t="s">
        <v>36</v>
      </c>
      <c r="J171" s="37" t="s">
        <v>38</v>
      </c>
      <c r="K171" s="38" t="s">
        <v>36</v>
      </c>
      <c r="L171" s="33" t="s">
        <v>38</v>
      </c>
      <c r="M171" s="38" t="s">
        <v>36</v>
      </c>
      <c r="N171" s="33" t="s">
        <v>38</v>
      </c>
      <c r="O171" s="38" t="s">
        <v>36</v>
      </c>
      <c r="P171" s="33" t="s">
        <v>38</v>
      </c>
      <c r="Q171" s="39" t="s">
        <v>36</v>
      </c>
      <c r="R171" s="33" t="s">
        <v>38</v>
      </c>
      <c r="S171" s="40" t="s">
        <v>36</v>
      </c>
      <c r="T171" s="105" t="s">
        <v>38</v>
      </c>
    </row>
    <row r="172" spans="1:21" ht="14.5">
      <c r="A172" s="43" t="s">
        <v>39</v>
      </c>
      <c r="B172" s="170">
        <v>8878</v>
      </c>
      <c r="C172" s="46">
        <v>3755</v>
      </c>
      <c r="D172" s="45">
        <f t="shared" ref="D172:D190" si="25">C172/B172*100</f>
        <v>42.295562063527818</v>
      </c>
      <c r="E172" s="44">
        <v>5123</v>
      </c>
      <c r="F172" s="171">
        <f t="shared" ref="F172:F190" si="26">E172/B172*100</f>
        <v>57.704437936472175</v>
      </c>
      <c r="G172" s="46">
        <v>95</v>
      </c>
      <c r="H172" s="48">
        <f t="shared" ref="H172:H190" si="27">G172/B172*100</f>
        <v>1.0700608245100247</v>
      </c>
      <c r="I172" s="46">
        <v>281</v>
      </c>
      <c r="J172" s="48">
        <f t="shared" ref="J172:J190" si="28">I172/B172*100</f>
        <v>3.1651272809191258</v>
      </c>
      <c r="K172" s="46">
        <v>14</v>
      </c>
      <c r="L172" s="48">
        <f t="shared" ref="L172:L190" si="29">K172/B172*100</f>
        <v>0.15769317413831943</v>
      </c>
      <c r="M172" s="46">
        <v>1572</v>
      </c>
      <c r="N172" s="48">
        <f t="shared" ref="N172:N190" si="30">M172/B172*100</f>
        <v>17.706690696102726</v>
      </c>
      <c r="O172" s="46">
        <v>1844</v>
      </c>
      <c r="P172" s="48">
        <f t="shared" ref="P172:P190" si="31">O172/B172*100</f>
        <v>20.770443793647217</v>
      </c>
      <c r="Q172" s="49">
        <v>1125</v>
      </c>
      <c r="R172" s="172">
        <f t="shared" ref="R172:R190" si="32">Q172/B172*100</f>
        <v>12.671772921829241</v>
      </c>
      <c r="S172" s="49">
        <v>192</v>
      </c>
      <c r="T172" s="52">
        <f t="shared" ref="T172:T190" si="33">S172/B172*100</f>
        <v>2.1626492453255235</v>
      </c>
    </row>
    <row r="173" spans="1:21" ht="14.5">
      <c r="A173" s="54" t="s">
        <v>40</v>
      </c>
      <c r="B173" s="173">
        <v>8766</v>
      </c>
      <c r="C173" s="55">
        <v>2333</v>
      </c>
      <c r="D173" s="56">
        <f t="shared" si="25"/>
        <v>26.614191193246633</v>
      </c>
      <c r="E173" s="55">
        <v>6433</v>
      </c>
      <c r="F173" s="174">
        <f t="shared" si="26"/>
        <v>73.38580880675336</v>
      </c>
      <c r="G173" s="57">
        <v>354</v>
      </c>
      <c r="H173" s="58">
        <f t="shared" si="27"/>
        <v>4.038329911019849</v>
      </c>
      <c r="I173" s="57">
        <v>341</v>
      </c>
      <c r="J173" s="58">
        <f t="shared" si="28"/>
        <v>3.8900296600501942</v>
      </c>
      <c r="K173" s="57">
        <v>200</v>
      </c>
      <c r="L173" s="58">
        <f t="shared" si="29"/>
        <v>2.2815423226100844</v>
      </c>
      <c r="M173" s="57">
        <v>1366</v>
      </c>
      <c r="N173" s="58">
        <f t="shared" si="30"/>
        <v>15.582934063426876</v>
      </c>
      <c r="O173" s="57">
        <v>2621</v>
      </c>
      <c r="P173" s="58">
        <f t="shared" si="31"/>
        <v>29.899612137805153</v>
      </c>
      <c r="Q173" s="59">
        <v>1109</v>
      </c>
      <c r="R173" s="60">
        <f t="shared" si="32"/>
        <v>12.651152178872918</v>
      </c>
      <c r="S173" s="61">
        <v>442</v>
      </c>
      <c r="T173" s="62">
        <f t="shared" si="33"/>
        <v>5.042208532968286</v>
      </c>
    </row>
    <row r="174" spans="1:21" ht="14.5">
      <c r="A174" s="43" t="s">
        <v>41</v>
      </c>
      <c r="B174" s="170">
        <v>2663</v>
      </c>
      <c r="C174" s="44">
        <v>293</v>
      </c>
      <c r="D174" s="45">
        <f t="shared" si="25"/>
        <v>11.002628614344724</v>
      </c>
      <c r="E174" s="44">
        <v>2370</v>
      </c>
      <c r="F174" s="171">
        <f t="shared" si="26"/>
        <v>88.997371385655271</v>
      </c>
      <c r="G174" s="46">
        <v>50</v>
      </c>
      <c r="H174" s="48">
        <f t="shared" si="27"/>
        <v>1.877581674802854</v>
      </c>
      <c r="I174" s="46">
        <v>524</v>
      </c>
      <c r="J174" s="48">
        <f t="shared" si="28"/>
        <v>19.677055951933909</v>
      </c>
      <c r="K174" s="46">
        <v>4</v>
      </c>
      <c r="L174" s="48">
        <f t="shared" si="29"/>
        <v>0.15020653398422831</v>
      </c>
      <c r="M174" s="46">
        <v>249</v>
      </c>
      <c r="N174" s="48">
        <f t="shared" si="30"/>
        <v>9.3503567405182118</v>
      </c>
      <c r="O174" s="46">
        <v>65</v>
      </c>
      <c r="P174" s="48">
        <f t="shared" si="31"/>
        <v>2.4408561772437101</v>
      </c>
      <c r="Q174" s="49">
        <v>1475</v>
      </c>
      <c r="R174" s="63">
        <f t="shared" si="32"/>
        <v>55.388659406684191</v>
      </c>
      <c r="S174" s="51">
        <v>3</v>
      </c>
      <c r="T174" s="64">
        <f t="shared" si="33"/>
        <v>0.11265490048817123</v>
      </c>
    </row>
    <row r="175" spans="1:21" ht="14.5">
      <c r="A175" s="54" t="s">
        <v>42</v>
      </c>
      <c r="B175" s="173">
        <v>1565</v>
      </c>
      <c r="C175" s="55">
        <v>774</v>
      </c>
      <c r="D175" s="56">
        <f t="shared" si="25"/>
        <v>49.456869009584665</v>
      </c>
      <c r="E175" s="55">
        <v>791</v>
      </c>
      <c r="F175" s="174">
        <f t="shared" si="26"/>
        <v>50.543130990415328</v>
      </c>
      <c r="G175" s="57">
        <v>80</v>
      </c>
      <c r="H175" s="58">
        <f t="shared" si="27"/>
        <v>5.1118210862619806</v>
      </c>
      <c r="I175" s="57">
        <v>140</v>
      </c>
      <c r="J175" s="58">
        <f t="shared" si="28"/>
        <v>8.9456869009584654</v>
      </c>
      <c r="K175" s="57">
        <v>53</v>
      </c>
      <c r="L175" s="58">
        <f t="shared" si="29"/>
        <v>3.3865814696485619</v>
      </c>
      <c r="M175" s="57">
        <v>154</v>
      </c>
      <c r="N175" s="58">
        <f t="shared" si="30"/>
        <v>9.8402555910543121</v>
      </c>
      <c r="O175" s="57">
        <v>16</v>
      </c>
      <c r="P175" s="58">
        <f t="shared" si="31"/>
        <v>1.0223642172523961</v>
      </c>
      <c r="Q175" s="59">
        <v>282</v>
      </c>
      <c r="R175" s="60">
        <f t="shared" si="32"/>
        <v>18.019169329073481</v>
      </c>
      <c r="S175" s="61">
        <v>66</v>
      </c>
      <c r="T175" s="62">
        <f t="shared" si="33"/>
        <v>4.2172523961661348</v>
      </c>
    </row>
    <row r="176" spans="1:21" ht="14.5">
      <c r="A176" s="43" t="s">
        <v>43</v>
      </c>
      <c r="B176" s="170">
        <v>437</v>
      </c>
      <c r="C176" s="44">
        <v>97</v>
      </c>
      <c r="D176" s="45">
        <f t="shared" si="25"/>
        <v>22.196796338672769</v>
      </c>
      <c r="E176" s="44">
        <v>340</v>
      </c>
      <c r="F176" s="171">
        <f t="shared" si="26"/>
        <v>77.803203661327231</v>
      </c>
      <c r="G176" s="46">
        <v>27</v>
      </c>
      <c r="H176" s="48">
        <f t="shared" si="27"/>
        <v>6.1784897025171626</v>
      </c>
      <c r="I176" s="46">
        <v>54</v>
      </c>
      <c r="J176" s="48">
        <f t="shared" si="28"/>
        <v>12.356979405034325</v>
      </c>
      <c r="K176" s="46">
        <v>12</v>
      </c>
      <c r="L176" s="48">
        <f t="shared" si="29"/>
        <v>2.7459954233409611</v>
      </c>
      <c r="M176" s="46">
        <v>85</v>
      </c>
      <c r="N176" s="48">
        <f t="shared" si="30"/>
        <v>19.450800915331808</v>
      </c>
      <c r="O176" s="46">
        <v>18</v>
      </c>
      <c r="P176" s="48">
        <f t="shared" si="31"/>
        <v>4.1189931350114417</v>
      </c>
      <c r="Q176" s="49">
        <v>129</v>
      </c>
      <c r="R176" s="63">
        <f t="shared" si="32"/>
        <v>29.51945080091533</v>
      </c>
      <c r="S176" s="51">
        <v>15</v>
      </c>
      <c r="T176" s="64">
        <f t="shared" si="33"/>
        <v>3.4324942791762014</v>
      </c>
    </row>
    <row r="177" spans="1:20" ht="14.5">
      <c r="A177" s="54" t="s">
        <v>44</v>
      </c>
      <c r="B177" s="173">
        <v>1126</v>
      </c>
      <c r="C177" s="55">
        <v>11</v>
      </c>
      <c r="D177" s="56">
        <f t="shared" si="25"/>
        <v>0.97690941385435182</v>
      </c>
      <c r="E177" s="55">
        <v>1115</v>
      </c>
      <c r="F177" s="174">
        <f t="shared" si="26"/>
        <v>99.023090586145642</v>
      </c>
      <c r="G177" s="57">
        <v>25</v>
      </c>
      <c r="H177" s="58">
        <f t="shared" si="27"/>
        <v>2.2202486678507993</v>
      </c>
      <c r="I177" s="57">
        <v>244</v>
      </c>
      <c r="J177" s="58">
        <f t="shared" si="28"/>
        <v>21.669626998223801</v>
      </c>
      <c r="K177" s="57">
        <v>42</v>
      </c>
      <c r="L177" s="58">
        <f t="shared" si="29"/>
        <v>3.7300177619893424</v>
      </c>
      <c r="M177" s="57">
        <v>158</v>
      </c>
      <c r="N177" s="58">
        <f t="shared" si="30"/>
        <v>14.031971580817052</v>
      </c>
      <c r="O177" s="57">
        <v>28</v>
      </c>
      <c r="P177" s="58">
        <f t="shared" si="31"/>
        <v>2.4866785079928952</v>
      </c>
      <c r="Q177" s="59">
        <v>391</v>
      </c>
      <c r="R177" s="60">
        <f t="shared" si="32"/>
        <v>34.724689165186504</v>
      </c>
      <c r="S177" s="61">
        <v>227</v>
      </c>
      <c r="T177" s="62">
        <f t="shared" si="33"/>
        <v>20.159857904085257</v>
      </c>
    </row>
    <row r="178" spans="1:20" ht="14.5">
      <c r="A178" s="43" t="s">
        <v>45</v>
      </c>
      <c r="B178" s="170">
        <v>4157</v>
      </c>
      <c r="C178" s="44">
        <v>1702</v>
      </c>
      <c r="D178" s="45">
        <f t="shared" si="25"/>
        <v>40.942987731537166</v>
      </c>
      <c r="E178" s="44">
        <v>2455</v>
      </c>
      <c r="F178" s="171">
        <f t="shared" si="26"/>
        <v>59.057012268462842</v>
      </c>
      <c r="G178" s="46">
        <v>97</v>
      </c>
      <c r="H178" s="48">
        <f t="shared" si="27"/>
        <v>2.3334135193649264</v>
      </c>
      <c r="I178" s="46">
        <v>234</v>
      </c>
      <c r="J178" s="48">
        <f t="shared" si="28"/>
        <v>5.6290594178494109</v>
      </c>
      <c r="K178" s="46">
        <v>39</v>
      </c>
      <c r="L178" s="48">
        <f t="shared" si="29"/>
        <v>0.93817656964156837</v>
      </c>
      <c r="M178" s="46">
        <v>712</v>
      </c>
      <c r="N178" s="48">
        <f t="shared" si="30"/>
        <v>17.127736348328121</v>
      </c>
      <c r="O178" s="46">
        <v>459</v>
      </c>
      <c r="P178" s="48">
        <f t="shared" si="31"/>
        <v>11.04161655039692</v>
      </c>
      <c r="Q178" s="49">
        <v>810</v>
      </c>
      <c r="R178" s="63">
        <f t="shared" si="32"/>
        <v>19.485205677171034</v>
      </c>
      <c r="S178" s="51">
        <v>104</v>
      </c>
      <c r="T178" s="64">
        <f t="shared" si="33"/>
        <v>2.5018041857108493</v>
      </c>
    </row>
    <row r="179" spans="1:20" ht="14.5">
      <c r="A179" s="54" t="s">
        <v>46</v>
      </c>
      <c r="B179" s="173">
        <v>952</v>
      </c>
      <c r="C179" s="55">
        <v>124</v>
      </c>
      <c r="D179" s="56">
        <f t="shared" si="25"/>
        <v>13.025210084033615</v>
      </c>
      <c r="E179" s="55">
        <v>828</v>
      </c>
      <c r="F179" s="174">
        <f t="shared" si="26"/>
        <v>86.974789915966383</v>
      </c>
      <c r="G179" s="57">
        <v>92</v>
      </c>
      <c r="H179" s="58">
        <f t="shared" si="27"/>
        <v>9.6638655462184886</v>
      </c>
      <c r="I179" s="57">
        <v>254</v>
      </c>
      <c r="J179" s="58">
        <f t="shared" si="28"/>
        <v>26.680672268907564</v>
      </c>
      <c r="K179" s="57">
        <v>85</v>
      </c>
      <c r="L179" s="58">
        <f t="shared" si="29"/>
        <v>8.9285714285714288</v>
      </c>
      <c r="M179" s="57">
        <v>116</v>
      </c>
      <c r="N179" s="58">
        <f t="shared" si="30"/>
        <v>12.184873949579831</v>
      </c>
      <c r="O179" s="57">
        <v>16</v>
      </c>
      <c r="P179" s="58">
        <f t="shared" si="31"/>
        <v>1.680672268907563</v>
      </c>
      <c r="Q179" s="59">
        <v>203</v>
      </c>
      <c r="R179" s="60">
        <f t="shared" si="32"/>
        <v>21.323529411764707</v>
      </c>
      <c r="S179" s="61">
        <v>62</v>
      </c>
      <c r="T179" s="62">
        <f t="shared" si="33"/>
        <v>6.5126050420168076</v>
      </c>
    </row>
    <row r="180" spans="1:20" ht="14.5">
      <c r="A180" s="43" t="s">
        <v>47</v>
      </c>
      <c r="B180" s="170">
        <v>5045</v>
      </c>
      <c r="C180" s="44">
        <v>1623</v>
      </c>
      <c r="D180" s="45">
        <f t="shared" si="25"/>
        <v>32.170465807730423</v>
      </c>
      <c r="E180" s="44">
        <v>3422</v>
      </c>
      <c r="F180" s="171">
        <f t="shared" si="26"/>
        <v>67.829534192269563</v>
      </c>
      <c r="G180" s="46">
        <v>208</v>
      </c>
      <c r="H180" s="48">
        <f t="shared" si="27"/>
        <v>4.1228939544103076</v>
      </c>
      <c r="I180" s="46">
        <v>361</v>
      </c>
      <c r="J180" s="48">
        <f t="shared" si="28"/>
        <v>7.1555996035678886</v>
      </c>
      <c r="K180" s="46">
        <v>410</v>
      </c>
      <c r="L180" s="48">
        <f t="shared" si="29"/>
        <v>8.1268582755203163</v>
      </c>
      <c r="M180" s="46">
        <v>1051</v>
      </c>
      <c r="N180" s="48">
        <f t="shared" si="30"/>
        <v>20.832507433102084</v>
      </c>
      <c r="O180" s="46">
        <v>550</v>
      </c>
      <c r="P180" s="48">
        <f t="shared" si="31"/>
        <v>10.901883052527255</v>
      </c>
      <c r="Q180" s="49">
        <v>725</v>
      </c>
      <c r="R180" s="63">
        <f t="shared" si="32"/>
        <v>14.370664023785926</v>
      </c>
      <c r="S180" s="51">
        <v>117</v>
      </c>
      <c r="T180" s="64">
        <f t="shared" si="33"/>
        <v>2.3191278493557976</v>
      </c>
    </row>
    <row r="181" spans="1:20" ht="14.5">
      <c r="A181" s="54" t="s">
        <v>48</v>
      </c>
      <c r="B181" s="173">
        <v>10347</v>
      </c>
      <c r="C181" s="55">
        <v>2428</v>
      </c>
      <c r="D181" s="56">
        <f t="shared" si="25"/>
        <v>23.465738861505749</v>
      </c>
      <c r="E181" s="55">
        <v>7919</v>
      </c>
      <c r="F181" s="174">
        <f t="shared" si="26"/>
        <v>76.534261138494259</v>
      </c>
      <c r="G181" s="57">
        <v>841</v>
      </c>
      <c r="H181" s="58">
        <f t="shared" si="27"/>
        <v>8.1279597951096925</v>
      </c>
      <c r="I181" s="57">
        <v>1317</v>
      </c>
      <c r="J181" s="58">
        <f t="shared" si="28"/>
        <v>12.728327051319225</v>
      </c>
      <c r="K181" s="57">
        <v>429</v>
      </c>
      <c r="L181" s="58">
        <f t="shared" si="29"/>
        <v>4.1461293128443026</v>
      </c>
      <c r="M181" s="57">
        <v>1632</v>
      </c>
      <c r="N181" s="58">
        <f t="shared" si="30"/>
        <v>15.772687735575531</v>
      </c>
      <c r="O181" s="57">
        <v>2543</v>
      </c>
      <c r="P181" s="58">
        <f t="shared" si="31"/>
        <v>24.577172127186625</v>
      </c>
      <c r="Q181" s="59">
        <v>905</v>
      </c>
      <c r="R181" s="60">
        <f t="shared" si="32"/>
        <v>8.7464965690538321</v>
      </c>
      <c r="S181" s="61">
        <v>252</v>
      </c>
      <c r="T181" s="62">
        <f t="shared" si="33"/>
        <v>2.4354885474050447</v>
      </c>
    </row>
    <row r="182" spans="1:20" ht="14.5">
      <c r="A182" s="43" t="s">
        <v>49</v>
      </c>
      <c r="B182" s="170">
        <v>2470</v>
      </c>
      <c r="C182" s="44">
        <v>1197</v>
      </c>
      <c r="D182" s="45">
        <f t="shared" si="25"/>
        <v>48.46153846153846</v>
      </c>
      <c r="E182" s="44">
        <v>1273</v>
      </c>
      <c r="F182" s="171">
        <f t="shared" si="26"/>
        <v>51.538461538461533</v>
      </c>
      <c r="G182" s="46">
        <v>6</v>
      </c>
      <c r="H182" s="48">
        <f t="shared" si="27"/>
        <v>0.24291497975708504</v>
      </c>
      <c r="I182" s="46">
        <v>85</v>
      </c>
      <c r="J182" s="48">
        <f t="shared" si="28"/>
        <v>3.4412955465587043</v>
      </c>
      <c r="K182" s="46">
        <v>8</v>
      </c>
      <c r="L182" s="48">
        <f t="shared" si="29"/>
        <v>0.32388663967611336</v>
      </c>
      <c r="M182" s="46">
        <v>412</v>
      </c>
      <c r="N182" s="48">
        <f t="shared" si="30"/>
        <v>16.680161943319838</v>
      </c>
      <c r="O182" s="46">
        <v>653</v>
      </c>
      <c r="P182" s="48">
        <f t="shared" si="31"/>
        <v>26.437246963562757</v>
      </c>
      <c r="Q182" s="49">
        <v>82</v>
      </c>
      <c r="R182" s="63">
        <f t="shared" si="32"/>
        <v>3.3198380566801617</v>
      </c>
      <c r="S182" s="51">
        <v>27</v>
      </c>
      <c r="T182" s="64">
        <f t="shared" si="33"/>
        <v>1.0931174089068825</v>
      </c>
    </row>
    <row r="183" spans="1:20" ht="14.5">
      <c r="A183" s="54" t="s">
        <v>50</v>
      </c>
      <c r="B183" s="173">
        <v>470</v>
      </c>
      <c r="C183" s="55">
        <v>133</v>
      </c>
      <c r="D183" s="56">
        <f t="shared" si="25"/>
        <v>28.297872340425535</v>
      </c>
      <c r="E183" s="55">
        <v>337</v>
      </c>
      <c r="F183" s="174">
        <f t="shared" si="26"/>
        <v>71.702127659574472</v>
      </c>
      <c r="G183" s="57">
        <v>23</v>
      </c>
      <c r="H183" s="58">
        <f t="shared" si="27"/>
        <v>4.8936170212765955</v>
      </c>
      <c r="I183" s="57">
        <v>31</v>
      </c>
      <c r="J183" s="58">
        <f t="shared" si="28"/>
        <v>6.5957446808510634</v>
      </c>
      <c r="K183" s="57">
        <v>0</v>
      </c>
      <c r="L183" s="58">
        <f t="shared" si="29"/>
        <v>0</v>
      </c>
      <c r="M183" s="57">
        <v>56</v>
      </c>
      <c r="N183" s="58">
        <f t="shared" si="30"/>
        <v>11.914893617021278</v>
      </c>
      <c r="O183" s="57">
        <v>201</v>
      </c>
      <c r="P183" s="58">
        <f t="shared" si="31"/>
        <v>42.765957446808514</v>
      </c>
      <c r="Q183" s="59">
        <v>22</v>
      </c>
      <c r="R183" s="60">
        <f t="shared" si="32"/>
        <v>4.6808510638297873</v>
      </c>
      <c r="S183" s="61">
        <v>4</v>
      </c>
      <c r="T183" s="62">
        <f t="shared" si="33"/>
        <v>0.85106382978723405</v>
      </c>
    </row>
    <row r="184" spans="1:20" ht="14.5">
      <c r="A184" s="43" t="s">
        <v>51</v>
      </c>
      <c r="B184" s="170">
        <v>2348</v>
      </c>
      <c r="C184" s="44">
        <v>891</v>
      </c>
      <c r="D184" s="45">
        <f t="shared" si="25"/>
        <v>37.947189097103916</v>
      </c>
      <c r="E184" s="44">
        <v>1457</v>
      </c>
      <c r="F184" s="171">
        <f t="shared" si="26"/>
        <v>62.052810902896084</v>
      </c>
      <c r="G184" s="46">
        <v>181</v>
      </c>
      <c r="H184" s="48">
        <f t="shared" si="27"/>
        <v>7.7086882453151624</v>
      </c>
      <c r="I184" s="46">
        <v>415</v>
      </c>
      <c r="J184" s="48">
        <f t="shared" si="28"/>
        <v>17.674616695059626</v>
      </c>
      <c r="K184" s="46">
        <v>117</v>
      </c>
      <c r="L184" s="48">
        <f t="shared" si="29"/>
        <v>4.982964224872231</v>
      </c>
      <c r="M184" s="46">
        <v>278</v>
      </c>
      <c r="N184" s="48">
        <f t="shared" si="30"/>
        <v>11.839863713798977</v>
      </c>
      <c r="O184" s="46">
        <v>39</v>
      </c>
      <c r="P184" s="48">
        <f t="shared" si="31"/>
        <v>1.6609880749574104</v>
      </c>
      <c r="Q184" s="49">
        <v>376</v>
      </c>
      <c r="R184" s="63">
        <f t="shared" si="32"/>
        <v>16.013628620102217</v>
      </c>
      <c r="S184" s="51">
        <v>51</v>
      </c>
      <c r="T184" s="64">
        <f t="shared" si="33"/>
        <v>2.17206132879046</v>
      </c>
    </row>
    <row r="185" spans="1:20" ht="14.5">
      <c r="A185" s="54" t="s">
        <v>52</v>
      </c>
      <c r="B185" s="173">
        <v>1414</v>
      </c>
      <c r="C185" s="55">
        <v>790</v>
      </c>
      <c r="D185" s="56">
        <f t="shared" si="25"/>
        <v>55.86987270155587</v>
      </c>
      <c r="E185" s="55">
        <v>624</v>
      </c>
      <c r="F185" s="174">
        <f t="shared" si="26"/>
        <v>44.13012729844413</v>
      </c>
      <c r="G185" s="57">
        <v>58</v>
      </c>
      <c r="H185" s="58">
        <f t="shared" si="27"/>
        <v>4.1018387553041018</v>
      </c>
      <c r="I185" s="57">
        <v>185</v>
      </c>
      <c r="J185" s="58">
        <f t="shared" si="28"/>
        <v>13.083451202263083</v>
      </c>
      <c r="K185" s="57">
        <v>26</v>
      </c>
      <c r="L185" s="58">
        <f t="shared" si="29"/>
        <v>1.8387553041018387</v>
      </c>
      <c r="M185" s="57">
        <v>144</v>
      </c>
      <c r="N185" s="58">
        <f t="shared" si="30"/>
        <v>10.183875530410184</v>
      </c>
      <c r="O185" s="57">
        <v>31</v>
      </c>
      <c r="P185" s="58">
        <f t="shared" si="31"/>
        <v>2.1923620933521923</v>
      </c>
      <c r="Q185" s="59">
        <v>179</v>
      </c>
      <c r="R185" s="60">
        <f t="shared" si="32"/>
        <v>12.659123055162661</v>
      </c>
      <c r="S185" s="61">
        <v>1</v>
      </c>
      <c r="T185" s="62">
        <f t="shared" si="33"/>
        <v>7.0721357850070721E-2</v>
      </c>
    </row>
    <row r="186" spans="1:20" ht="14.5">
      <c r="A186" s="43" t="s">
        <v>53</v>
      </c>
      <c r="B186" s="170">
        <v>1774</v>
      </c>
      <c r="C186" s="44">
        <v>394</v>
      </c>
      <c r="D186" s="45">
        <f t="shared" si="25"/>
        <v>22.209695603156707</v>
      </c>
      <c r="E186" s="44">
        <v>1380</v>
      </c>
      <c r="F186" s="171">
        <f t="shared" si="26"/>
        <v>77.790304396843297</v>
      </c>
      <c r="G186" s="46">
        <v>95</v>
      </c>
      <c r="H186" s="48">
        <f t="shared" si="27"/>
        <v>5.3551296505073278</v>
      </c>
      <c r="I186" s="46">
        <v>214</v>
      </c>
      <c r="J186" s="48">
        <f t="shared" si="28"/>
        <v>12.063134160090192</v>
      </c>
      <c r="K186" s="46">
        <v>91</v>
      </c>
      <c r="L186" s="48">
        <f t="shared" si="29"/>
        <v>5.1296505073280718</v>
      </c>
      <c r="M186" s="46">
        <v>585</v>
      </c>
      <c r="N186" s="48">
        <f t="shared" si="30"/>
        <v>32.976324689966177</v>
      </c>
      <c r="O186" s="46">
        <v>25</v>
      </c>
      <c r="P186" s="48">
        <f t="shared" si="31"/>
        <v>1.4092446448703495</v>
      </c>
      <c r="Q186" s="49">
        <v>324</v>
      </c>
      <c r="R186" s="63">
        <f t="shared" si="32"/>
        <v>18.263810597519729</v>
      </c>
      <c r="S186" s="51">
        <v>46</v>
      </c>
      <c r="T186" s="64">
        <f t="shared" si="33"/>
        <v>2.593010146561443</v>
      </c>
    </row>
    <row r="187" spans="1:20" ht="14.5">
      <c r="A187" s="54" t="s">
        <v>54</v>
      </c>
      <c r="B187" s="175">
        <v>1330</v>
      </c>
      <c r="C187" s="65">
        <v>502</v>
      </c>
      <c r="D187" s="66">
        <f t="shared" si="25"/>
        <v>37.744360902255643</v>
      </c>
      <c r="E187" s="65">
        <v>828</v>
      </c>
      <c r="F187" s="176">
        <f t="shared" si="26"/>
        <v>62.255639097744364</v>
      </c>
      <c r="G187" s="67">
        <v>156</v>
      </c>
      <c r="H187" s="68">
        <f t="shared" si="27"/>
        <v>11.729323308270677</v>
      </c>
      <c r="I187" s="67">
        <v>235</v>
      </c>
      <c r="J187" s="68">
        <f t="shared" si="28"/>
        <v>17.669172932330827</v>
      </c>
      <c r="K187" s="67">
        <v>93</v>
      </c>
      <c r="L187" s="68">
        <f t="shared" si="29"/>
        <v>6.9924812030075181</v>
      </c>
      <c r="M187" s="67">
        <v>187</v>
      </c>
      <c r="N187" s="68">
        <f t="shared" si="30"/>
        <v>14.06015037593985</v>
      </c>
      <c r="O187" s="67">
        <v>72</v>
      </c>
      <c r="P187" s="68">
        <f t="shared" si="31"/>
        <v>5.4135338345864659</v>
      </c>
      <c r="Q187" s="69">
        <v>70</v>
      </c>
      <c r="R187" s="70">
        <f t="shared" si="32"/>
        <v>5.2631578947368416</v>
      </c>
      <c r="S187" s="71">
        <v>15</v>
      </c>
      <c r="T187" s="72">
        <f t="shared" si="33"/>
        <v>1.1278195488721803</v>
      </c>
    </row>
    <row r="188" spans="1:20" ht="14.5">
      <c r="A188" s="73" t="s">
        <v>55</v>
      </c>
      <c r="B188" s="74">
        <v>43470</v>
      </c>
      <c r="C188" s="177">
        <v>13673</v>
      </c>
      <c r="D188" s="78">
        <f t="shared" si="25"/>
        <v>31.453876236484934</v>
      </c>
      <c r="E188" s="177">
        <v>29797</v>
      </c>
      <c r="F188" s="78">
        <f t="shared" si="26"/>
        <v>68.54612376351507</v>
      </c>
      <c r="G188" s="77">
        <v>1771</v>
      </c>
      <c r="H188" s="78">
        <f t="shared" si="27"/>
        <v>4.0740740740740744</v>
      </c>
      <c r="I188" s="77">
        <v>3162</v>
      </c>
      <c r="J188" s="78">
        <f t="shared" si="28"/>
        <v>7.2739820565907527</v>
      </c>
      <c r="K188" s="77">
        <v>1245</v>
      </c>
      <c r="L188" s="78">
        <f t="shared" si="29"/>
        <v>2.8640441683919944</v>
      </c>
      <c r="M188" s="77">
        <v>7629</v>
      </c>
      <c r="N188" s="78">
        <f t="shared" si="30"/>
        <v>17.550034506556244</v>
      </c>
      <c r="O188" s="77">
        <v>8942</v>
      </c>
      <c r="P188" s="78">
        <f t="shared" si="31"/>
        <v>20.570508396595351</v>
      </c>
      <c r="Q188" s="79">
        <v>5622</v>
      </c>
      <c r="R188" s="80">
        <f t="shared" si="32"/>
        <v>12.933057280883368</v>
      </c>
      <c r="S188" s="81">
        <v>1426</v>
      </c>
      <c r="T188" s="82">
        <f t="shared" si="33"/>
        <v>3.28042328042328</v>
      </c>
    </row>
    <row r="189" spans="1:20" ht="14.5">
      <c r="A189" s="83" t="s">
        <v>56</v>
      </c>
      <c r="B189" s="84">
        <v>10272</v>
      </c>
      <c r="C189" s="85">
        <v>3374</v>
      </c>
      <c r="D189" s="86">
        <f t="shared" si="25"/>
        <v>32.846573208722738</v>
      </c>
      <c r="E189" s="85">
        <v>6898</v>
      </c>
      <c r="F189" s="86">
        <f t="shared" si="26"/>
        <v>67.153426791277255</v>
      </c>
      <c r="G189" s="89">
        <v>617</v>
      </c>
      <c r="H189" s="86">
        <f t="shared" si="27"/>
        <v>6.0066199376947047</v>
      </c>
      <c r="I189" s="89">
        <v>1753</v>
      </c>
      <c r="J189" s="86">
        <f t="shared" si="28"/>
        <v>17.065809968847351</v>
      </c>
      <c r="K189" s="89">
        <v>378</v>
      </c>
      <c r="L189" s="86">
        <f t="shared" si="29"/>
        <v>3.6799065420560746</v>
      </c>
      <c r="M189" s="89">
        <v>1128</v>
      </c>
      <c r="N189" s="86">
        <f t="shared" si="30"/>
        <v>10.981308411214954</v>
      </c>
      <c r="O189" s="89">
        <v>239</v>
      </c>
      <c r="P189" s="86">
        <f t="shared" si="31"/>
        <v>2.3267133956386292</v>
      </c>
      <c r="Q189" s="90">
        <v>2585</v>
      </c>
      <c r="R189" s="91">
        <f t="shared" si="32"/>
        <v>25.1654984423676</v>
      </c>
      <c r="S189" s="92">
        <v>198</v>
      </c>
      <c r="T189" s="93">
        <f t="shared" si="33"/>
        <v>1.9275700934579438</v>
      </c>
    </row>
    <row r="190" spans="1:20" ht="14.5">
      <c r="A190" s="94" t="s">
        <v>57</v>
      </c>
      <c r="B190" s="95">
        <v>53742</v>
      </c>
      <c r="C190" s="178">
        <v>17047</v>
      </c>
      <c r="D190" s="100">
        <f t="shared" si="25"/>
        <v>31.720069963901604</v>
      </c>
      <c r="E190" s="178">
        <v>36695</v>
      </c>
      <c r="F190" s="100">
        <f t="shared" si="26"/>
        <v>68.279930036098392</v>
      </c>
      <c r="G190" s="98">
        <v>2388</v>
      </c>
      <c r="H190" s="100">
        <f t="shared" si="27"/>
        <v>4.4434520486770124</v>
      </c>
      <c r="I190" s="98">
        <v>4915</v>
      </c>
      <c r="J190" s="100">
        <f t="shared" si="28"/>
        <v>9.1455472442410031</v>
      </c>
      <c r="K190" s="98">
        <v>1623</v>
      </c>
      <c r="L190" s="100">
        <f t="shared" si="29"/>
        <v>3.0199843697666631</v>
      </c>
      <c r="M190" s="98">
        <v>8757</v>
      </c>
      <c r="N190" s="100">
        <f t="shared" si="30"/>
        <v>16.294518253879648</v>
      </c>
      <c r="O190" s="98">
        <v>9181</v>
      </c>
      <c r="P190" s="100">
        <f t="shared" si="31"/>
        <v>17.083472888988126</v>
      </c>
      <c r="Q190" s="101">
        <v>8207</v>
      </c>
      <c r="R190" s="102">
        <f t="shared" si="32"/>
        <v>15.271110118715345</v>
      </c>
      <c r="S190" s="103">
        <v>1624</v>
      </c>
      <c r="T190" s="104">
        <f t="shared" si="33"/>
        <v>3.021845111830598</v>
      </c>
    </row>
    <row r="191" spans="1:20" ht="15" customHeight="1">
      <c r="A191" s="483" t="s">
        <v>58</v>
      </c>
      <c r="B191" s="483"/>
      <c r="C191" s="483"/>
      <c r="D191" s="483"/>
      <c r="E191" s="483"/>
      <c r="F191" s="483"/>
      <c r="G191" s="483"/>
      <c r="H191" s="483"/>
      <c r="I191" s="483"/>
      <c r="J191" s="483"/>
      <c r="K191" s="483"/>
      <c r="L191" s="483"/>
      <c r="M191" s="483"/>
      <c r="N191" s="483"/>
      <c r="O191" s="483"/>
      <c r="P191" s="483"/>
      <c r="Q191" s="483"/>
      <c r="R191" s="483"/>
      <c r="S191" s="483"/>
      <c r="T191" s="483"/>
    </row>
    <row r="192" spans="1:20" ht="14.5">
      <c r="A192" s="485" t="s">
        <v>130</v>
      </c>
      <c r="B192" s="485"/>
      <c r="C192" s="485"/>
      <c r="D192" s="485"/>
      <c r="E192" s="485"/>
      <c r="F192" s="485"/>
      <c r="G192" s="485"/>
      <c r="H192" s="485"/>
      <c r="I192" s="485"/>
      <c r="J192" s="485"/>
      <c r="K192" s="485"/>
      <c r="L192" s="485"/>
      <c r="M192" s="485"/>
      <c r="N192" s="485"/>
      <c r="O192" s="485"/>
      <c r="P192" s="485"/>
      <c r="Q192" s="485"/>
      <c r="R192" s="485"/>
      <c r="S192" s="485"/>
      <c r="T192" s="485"/>
    </row>
    <row r="193" spans="1:20" ht="14.5">
      <c r="A193" s="484" t="s">
        <v>69</v>
      </c>
      <c r="B193" s="484"/>
      <c r="C193" s="484"/>
      <c r="D193" s="484"/>
      <c r="E193" s="484"/>
      <c r="F193" s="484"/>
      <c r="G193" s="484"/>
      <c r="H193" s="484"/>
      <c r="I193" s="484"/>
      <c r="J193" s="484"/>
      <c r="K193" s="484"/>
      <c r="L193" s="484"/>
      <c r="M193" s="484"/>
      <c r="N193" s="484"/>
      <c r="O193" s="484"/>
      <c r="P193" s="484"/>
      <c r="Q193" s="484"/>
      <c r="R193" s="484"/>
      <c r="S193" s="484"/>
      <c r="T193" s="484"/>
    </row>
    <row r="194" spans="1:20" ht="14.5">
      <c r="A194" s="166"/>
      <c r="B194" s="166"/>
      <c r="C194" s="166"/>
      <c r="D194" s="166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</row>
    <row r="195" spans="1:20" ht="23.5">
      <c r="A195" s="486">
        <v>2019</v>
      </c>
      <c r="B195" s="486"/>
      <c r="C195" s="486"/>
      <c r="D195" s="486"/>
      <c r="E195" s="486"/>
      <c r="F195" s="486"/>
      <c r="G195" s="486"/>
      <c r="H195" s="486"/>
      <c r="I195" s="486"/>
      <c r="J195" s="486"/>
      <c r="K195" s="486"/>
      <c r="L195" s="486"/>
      <c r="M195" s="486"/>
      <c r="N195" s="486"/>
      <c r="O195" s="486"/>
      <c r="P195" s="486"/>
      <c r="Q195" s="486"/>
      <c r="R195" s="486"/>
      <c r="S195" s="486"/>
      <c r="T195" s="486"/>
    </row>
    <row r="196" spans="1:20" ht="14.5">
      <c r="Q196" s="32"/>
      <c r="R196" s="32"/>
      <c r="S196" s="32"/>
      <c r="T196" s="32"/>
    </row>
    <row r="197" spans="1:20" ht="16.5">
      <c r="A197" s="487" t="s">
        <v>70</v>
      </c>
      <c r="B197" s="487"/>
      <c r="C197" s="487"/>
      <c r="D197" s="487"/>
      <c r="E197" s="487"/>
      <c r="F197" s="487"/>
      <c r="G197" s="487"/>
      <c r="H197" s="487"/>
      <c r="I197" s="487"/>
      <c r="J197" s="487"/>
      <c r="K197" s="487"/>
      <c r="L197" s="487"/>
      <c r="M197" s="487"/>
      <c r="N197" s="487"/>
      <c r="O197" s="487"/>
      <c r="P197" s="487"/>
      <c r="Q197" s="487"/>
      <c r="R197" s="487"/>
      <c r="S197" s="487"/>
      <c r="T197" s="487"/>
    </row>
    <row r="198" spans="1:20" ht="14.5">
      <c r="A198" s="488" t="s">
        <v>25</v>
      </c>
      <c r="B198" s="489" t="s">
        <v>26</v>
      </c>
      <c r="C198" s="490" t="s">
        <v>27</v>
      </c>
      <c r="D198" s="490"/>
      <c r="E198" s="490"/>
      <c r="F198" s="490"/>
      <c r="G198" s="490"/>
      <c r="H198" s="490"/>
      <c r="I198" s="490"/>
      <c r="J198" s="490"/>
      <c r="K198" s="490"/>
      <c r="L198" s="490"/>
      <c r="M198" s="490"/>
      <c r="N198" s="490"/>
      <c r="O198" s="490"/>
      <c r="P198" s="490"/>
      <c r="Q198" s="490"/>
      <c r="R198" s="490"/>
      <c r="S198" s="490"/>
      <c r="T198" s="490"/>
    </row>
    <row r="199" spans="1:20" ht="14.5">
      <c r="A199" s="488"/>
      <c r="B199" s="489"/>
      <c r="C199" s="491" t="s">
        <v>125</v>
      </c>
      <c r="D199" s="491"/>
      <c r="E199" s="492" t="s">
        <v>28</v>
      </c>
      <c r="F199" s="492"/>
      <c r="G199" s="492"/>
      <c r="H199" s="492"/>
      <c r="I199" s="492"/>
      <c r="J199" s="492"/>
      <c r="K199" s="492"/>
      <c r="L199" s="492"/>
      <c r="M199" s="492"/>
      <c r="N199" s="492"/>
      <c r="O199" s="492"/>
      <c r="P199" s="492"/>
      <c r="Q199" s="492"/>
      <c r="R199" s="492"/>
      <c r="S199" s="492"/>
      <c r="T199" s="492"/>
    </row>
    <row r="200" spans="1:20" ht="14.5">
      <c r="A200" s="488"/>
      <c r="B200" s="489"/>
      <c r="C200" s="489"/>
      <c r="D200" s="491"/>
      <c r="E200" s="491" t="s">
        <v>26</v>
      </c>
      <c r="F200" s="491"/>
      <c r="G200" s="492" t="s">
        <v>27</v>
      </c>
      <c r="H200" s="492"/>
      <c r="I200" s="492"/>
      <c r="J200" s="492"/>
      <c r="K200" s="492"/>
      <c r="L200" s="492"/>
      <c r="M200" s="492"/>
      <c r="N200" s="492"/>
      <c r="O200" s="492"/>
      <c r="P200" s="492"/>
      <c r="Q200" s="492"/>
      <c r="R200" s="492"/>
      <c r="S200" s="492"/>
      <c r="T200" s="492"/>
    </row>
    <row r="201" spans="1:20" ht="14.5">
      <c r="A201" s="488"/>
      <c r="B201" s="489"/>
      <c r="C201" s="489"/>
      <c r="D201" s="491"/>
      <c r="E201" s="491"/>
      <c r="F201" s="491"/>
      <c r="G201" s="489" t="s">
        <v>29</v>
      </c>
      <c r="H201" s="489"/>
      <c r="I201" s="489"/>
      <c r="J201" s="489"/>
      <c r="K201" s="489"/>
      <c r="L201" s="489"/>
      <c r="M201" s="489"/>
      <c r="N201" s="489"/>
      <c r="O201" s="489"/>
      <c r="P201" s="489"/>
      <c r="Q201" s="489"/>
      <c r="R201" s="489"/>
      <c r="S201" s="493" t="s">
        <v>30</v>
      </c>
      <c r="T201" s="493"/>
    </row>
    <row r="202" spans="1:20" ht="50.25" customHeight="1">
      <c r="A202" s="488"/>
      <c r="B202" s="489"/>
      <c r="C202" s="489"/>
      <c r="D202" s="491"/>
      <c r="E202" s="491"/>
      <c r="F202" s="491"/>
      <c r="G202" s="494" t="s">
        <v>31</v>
      </c>
      <c r="H202" s="494"/>
      <c r="I202" s="494" t="s">
        <v>32</v>
      </c>
      <c r="J202" s="494"/>
      <c r="K202" s="494" t="s">
        <v>33</v>
      </c>
      <c r="L202" s="494"/>
      <c r="M202" s="494" t="s">
        <v>34</v>
      </c>
      <c r="N202" s="494"/>
      <c r="O202" s="494" t="s">
        <v>35</v>
      </c>
      <c r="P202" s="494"/>
      <c r="Q202" s="495" t="s">
        <v>126</v>
      </c>
      <c r="R202" s="495"/>
      <c r="S202" s="493"/>
      <c r="T202" s="493"/>
    </row>
    <row r="203" spans="1:20" ht="29">
      <c r="A203" s="488"/>
      <c r="B203" s="496" t="s">
        <v>36</v>
      </c>
      <c r="C203" s="496"/>
      <c r="D203" s="33" t="s">
        <v>37</v>
      </c>
      <c r="E203" s="34" t="s">
        <v>36</v>
      </c>
      <c r="F203" s="33" t="s">
        <v>37</v>
      </c>
      <c r="G203" s="35" t="s">
        <v>36</v>
      </c>
      <c r="H203" s="33" t="s">
        <v>38</v>
      </c>
      <c r="I203" s="36" t="s">
        <v>36</v>
      </c>
      <c r="J203" s="37" t="s">
        <v>38</v>
      </c>
      <c r="K203" s="38" t="s">
        <v>36</v>
      </c>
      <c r="L203" s="33" t="s">
        <v>38</v>
      </c>
      <c r="M203" s="38" t="s">
        <v>36</v>
      </c>
      <c r="N203" s="33" t="s">
        <v>38</v>
      </c>
      <c r="O203" s="38" t="s">
        <v>36</v>
      </c>
      <c r="P203" s="33" t="s">
        <v>38</v>
      </c>
      <c r="Q203" s="39" t="s">
        <v>36</v>
      </c>
      <c r="R203" s="33" t="s">
        <v>38</v>
      </c>
      <c r="S203" s="40" t="s">
        <v>36</v>
      </c>
      <c r="T203" s="107" t="s">
        <v>38</v>
      </c>
    </row>
    <row r="204" spans="1:20" ht="14.5">
      <c r="A204" s="43" t="s">
        <v>39</v>
      </c>
      <c r="B204" s="108">
        <v>8712</v>
      </c>
      <c r="C204" s="112">
        <v>3659</v>
      </c>
      <c r="D204" s="111">
        <v>41.999540863177202</v>
      </c>
      <c r="E204" s="112">
        <v>5053</v>
      </c>
      <c r="F204" s="111">
        <v>58.000459136822798</v>
      </c>
      <c r="G204" s="112">
        <v>94</v>
      </c>
      <c r="H204" s="442">
        <f t="shared" ref="H204:H222" si="34">G204/B204*100</f>
        <v>1.078971533516988</v>
      </c>
      <c r="I204" s="112">
        <v>266</v>
      </c>
      <c r="J204" s="113">
        <f t="shared" ref="J204:J222" si="35">I204/B204*100</f>
        <v>3.0532598714416896</v>
      </c>
      <c r="K204" s="112">
        <v>14</v>
      </c>
      <c r="L204" s="113">
        <f t="shared" ref="L204:L222" si="36">K204/B204*100</f>
        <v>0.16069788797061524</v>
      </c>
      <c r="M204" s="112">
        <v>1563</v>
      </c>
      <c r="N204" s="113">
        <f t="shared" ref="N204:N222" si="37">M204/B204*100</f>
        <v>17.94077134986226</v>
      </c>
      <c r="O204" s="112">
        <v>1836</v>
      </c>
      <c r="P204" s="113">
        <f t="shared" ref="P204:P222" si="38">O204/B204*100</f>
        <v>21.074380165289256</v>
      </c>
      <c r="Q204" s="114">
        <v>1093</v>
      </c>
      <c r="R204" s="179">
        <f t="shared" ref="R204:R222" si="39">Q204/B204*100</f>
        <v>12.545913682277318</v>
      </c>
      <c r="S204" s="131">
        <v>187</v>
      </c>
      <c r="T204" s="180">
        <f t="shared" ref="T204:T222" si="40">S204/B204*100</f>
        <v>2.1464646464646462</v>
      </c>
    </row>
    <row r="205" spans="1:20" ht="14.5">
      <c r="A205" s="54" t="s">
        <v>40</v>
      </c>
      <c r="B205" s="181">
        <v>8594</v>
      </c>
      <c r="C205" s="118">
        <v>2305</v>
      </c>
      <c r="D205" s="120">
        <v>26.8210379334419</v>
      </c>
      <c r="E205" s="118">
        <v>6289</v>
      </c>
      <c r="F205" s="120">
        <v>73.1789620665581</v>
      </c>
      <c r="G205" s="121">
        <v>345</v>
      </c>
      <c r="H205" s="443">
        <f t="shared" si="34"/>
        <v>4.0144286711659296</v>
      </c>
      <c r="I205" s="121">
        <v>317</v>
      </c>
      <c r="J205" s="122">
        <f t="shared" si="35"/>
        <v>3.6886199674191293</v>
      </c>
      <c r="K205" s="121">
        <v>179</v>
      </c>
      <c r="L205" s="122">
        <f t="shared" si="36"/>
        <v>2.0828484989527576</v>
      </c>
      <c r="M205" s="121">
        <v>1321</v>
      </c>
      <c r="N205" s="122">
        <f t="shared" si="37"/>
        <v>15.371189201768676</v>
      </c>
      <c r="O205" s="121">
        <v>2607</v>
      </c>
      <c r="P205" s="122">
        <f t="shared" si="38"/>
        <v>30.33511752385385</v>
      </c>
      <c r="Q205" s="123">
        <v>1101</v>
      </c>
      <c r="R205" s="182">
        <f t="shared" si="39"/>
        <v>12.811263672329531</v>
      </c>
      <c r="S205" s="129">
        <v>419</v>
      </c>
      <c r="T205" s="183">
        <f t="shared" si="40"/>
        <v>4.8754945310681874</v>
      </c>
    </row>
    <row r="206" spans="1:20" ht="14.5">
      <c r="A206" s="43" t="s">
        <v>41</v>
      </c>
      <c r="B206" s="184">
        <v>2600</v>
      </c>
      <c r="C206" s="109">
        <v>295</v>
      </c>
      <c r="D206" s="111">
        <v>11.346153846153801</v>
      </c>
      <c r="E206" s="109">
        <v>2305</v>
      </c>
      <c r="F206" s="111">
        <v>88.653846153846203</v>
      </c>
      <c r="G206" s="112">
        <v>51</v>
      </c>
      <c r="H206" s="442">
        <f t="shared" si="34"/>
        <v>1.9615384615384615</v>
      </c>
      <c r="I206" s="112">
        <v>519</v>
      </c>
      <c r="J206" s="113">
        <f t="shared" si="35"/>
        <v>19.96153846153846</v>
      </c>
      <c r="K206" s="112">
        <v>4</v>
      </c>
      <c r="L206" s="113">
        <f t="shared" si="36"/>
        <v>0.15384615384615385</v>
      </c>
      <c r="M206" s="112">
        <v>250</v>
      </c>
      <c r="N206" s="113">
        <f t="shared" si="37"/>
        <v>9.6153846153846168</v>
      </c>
      <c r="O206" s="112">
        <v>65</v>
      </c>
      <c r="P206" s="113">
        <f t="shared" si="38"/>
        <v>2.5</v>
      </c>
      <c r="Q206" s="114">
        <v>1413</v>
      </c>
      <c r="R206" s="179">
        <f t="shared" si="39"/>
        <v>54.346153846153847</v>
      </c>
      <c r="S206" s="131">
        <v>3</v>
      </c>
      <c r="T206" s="180">
        <f t="shared" si="40"/>
        <v>0.11538461538461539</v>
      </c>
    </row>
    <row r="207" spans="1:20" ht="14.5">
      <c r="A207" s="54" t="s">
        <v>42</v>
      </c>
      <c r="B207" s="181">
        <v>1538</v>
      </c>
      <c r="C207" s="118">
        <v>759</v>
      </c>
      <c r="D207" s="120">
        <v>49.349804941482503</v>
      </c>
      <c r="E207" s="118">
        <v>779</v>
      </c>
      <c r="F207" s="120">
        <v>50.650195058517603</v>
      </c>
      <c r="G207" s="121">
        <v>78</v>
      </c>
      <c r="H207" s="443">
        <f t="shared" si="34"/>
        <v>5.0715214564369306</v>
      </c>
      <c r="I207" s="121">
        <v>159</v>
      </c>
      <c r="J207" s="122">
        <f t="shared" si="35"/>
        <v>10.338101430429129</v>
      </c>
      <c r="K207" s="121">
        <v>53</v>
      </c>
      <c r="L207" s="122">
        <f t="shared" si="36"/>
        <v>3.4460338101430428</v>
      </c>
      <c r="M207" s="121">
        <v>153</v>
      </c>
      <c r="N207" s="122">
        <f t="shared" si="37"/>
        <v>9.9479843953185956</v>
      </c>
      <c r="O207" s="121">
        <v>16</v>
      </c>
      <c r="P207" s="122">
        <f t="shared" si="38"/>
        <v>1.0403120936280885</v>
      </c>
      <c r="Q207" s="123">
        <v>246</v>
      </c>
      <c r="R207" s="182">
        <f t="shared" si="39"/>
        <v>15.994798439531859</v>
      </c>
      <c r="S207" s="129">
        <v>74</v>
      </c>
      <c r="T207" s="183">
        <f t="shared" si="40"/>
        <v>4.8114434330299094</v>
      </c>
    </row>
    <row r="208" spans="1:20" ht="14.5">
      <c r="A208" s="43" t="s">
        <v>43</v>
      </c>
      <c r="B208" s="184">
        <v>431</v>
      </c>
      <c r="C208" s="109">
        <v>96</v>
      </c>
      <c r="D208" s="185">
        <v>22.273781902552201</v>
      </c>
      <c r="E208" s="109">
        <v>335</v>
      </c>
      <c r="F208" s="111">
        <v>77.726218097447799</v>
      </c>
      <c r="G208" s="112">
        <v>23</v>
      </c>
      <c r="H208" s="442">
        <f t="shared" si="34"/>
        <v>5.3364269141531322</v>
      </c>
      <c r="I208" s="112">
        <v>58</v>
      </c>
      <c r="J208" s="113">
        <f t="shared" si="35"/>
        <v>13.45707656612529</v>
      </c>
      <c r="K208" s="112">
        <v>12</v>
      </c>
      <c r="L208" s="113">
        <f t="shared" si="36"/>
        <v>2.7842227378190252</v>
      </c>
      <c r="M208" s="112">
        <v>85</v>
      </c>
      <c r="N208" s="113">
        <f t="shared" si="37"/>
        <v>19.721577726218097</v>
      </c>
      <c r="O208" s="112">
        <v>18</v>
      </c>
      <c r="P208" s="113">
        <f t="shared" si="38"/>
        <v>4.1763341067285378</v>
      </c>
      <c r="Q208" s="114">
        <v>108</v>
      </c>
      <c r="R208" s="179">
        <f t="shared" si="39"/>
        <v>25.05800464037123</v>
      </c>
      <c r="S208" s="131">
        <v>31</v>
      </c>
      <c r="T208" s="180">
        <f t="shared" si="40"/>
        <v>7.192575406032482</v>
      </c>
    </row>
    <row r="209" spans="1:20" ht="14.5">
      <c r="A209" s="54" t="s">
        <v>44</v>
      </c>
      <c r="B209" s="181">
        <v>1099</v>
      </c>
      <c r="C209" s="118">
        <v>9</v>
      </c>
      <c r="D209" s="120">
        <v>0.81892629663330296</v>
      </c>
      <c r="E209" s="118">
        <v>1090</v>
      </c>
      <c r="F209" s="120">
        <v>99.181073703366707</v>
      </c>
      <c r="G209" s="121">
        <v>25</v>
      </c>
      <c r="H209" s="443">
        <f t="shared" si="34"/>
        <v>2.2747952684258417</v>
      </c>
      <c r="I209" s="121">
        <v>239</v>
      </c>
      <c r="J209" s="122">
        <f t="shared" si="35"/>
        <v>21.747042766151043</v>
      </c>
      <c r="K209" s="121">
        <v>39</v>
      </c>
      <c r="L209" s="122">
        <f t="shared" si="36"/>
        <v>3.5486806187443132</v>
      </c>
      <c r="M209" s="121">
        <v>161</v>
      </c>
      <c r="N209" s="122">
        <f t="shared" si="37"/>
        <v>14.64968152866242</v>
      </c>
      <c r="O209" s="121">
        <v>28</v>
      </c>
      <c r="P209" s="122">
        <f t="shared" si="38"/>
        <v>2.547770700636943</v>
      </c>
      <c r="Q209" s="123">
        <v>382</v>
      </c>
      <c r="R209" s="182">
        <f t="shared" si="39"/>
        <v>34.758871701546859</v>
      </c>
      <c r="S209" s="129">
        <v>216</v>
      </c>
      <c r="T209" s="183">
        <f t="shared" si="40"/>
        <v>19.654231119199274</v>
      </c>
    </row>
    <row r="210" spans="1:20" ht="14.5">
      <c r="A210" s="43" t="s">
        <v>45</v>
      </c>
      <c r="B210" s="184">
        <v>4098</v>
      </c>
      <c r="C210" s="109">
        <v>1679</v>
      </c>
      <c r="D210" s="111">
        <v>40.971205466081003</v>
      </c>
      <c r="E210" s="109">
        <v>2419</v>
      </c>
      <c r="F210" s="111">
        <v>59.028794533918997</v>
      </c>
      <c r="G210" s="112">
        <v>95</v>
      </c>
      <c r="H210" s="442">
        <f t="shared" si="34"/>
        <v>2.3182040019521719</v>
      </c>
      <c r="I210" s="112">
        <v>228</v>
      </c>
      <c r="J210" s="113">
        <f t="shared" si="35"/>
        <v>5.5636896046852122</v>
      </c>
      <c r="K210" s="112">
        <v>33</v>
      </c>
      <c r="L210" s="113">
        <f t="shared" si="36"/>
        <v>0.80527086383601754</v>
      </c>
      <c r="M210" s="112">
        <v>711</v>
      </c>
      <c r="N210" s="113">
        <f t="shared" si="37"/>
        <v>17.349926793557831</v>
      </c>
      <c r="O210" s="112">
        <v>464</v>
      </c>
      <c r="P210" s="113">
        <f t="shared" si="38"/>
        <v>11.322596388482186</v>
      </c>
      <c r="Q210" s="114">
        <v>786</v>
      </c>
      <c r="R210" s="179">
        <f t="shared" si="39"/>
        <v>19.180087847730601</v>
      </c>
      <c r="S210" s="131">
        <v>102</v>
      </c>
      <c r="T210" s="180">
        <f t="shared" si="40"/>
        <v>2.4890190336749636</v>
      </c>
    </row>
    <row r="211" spans="1:20" ht="14.5">
      <c r="A211" s="54" t="s">
        <v>46</v>
      </c>
      <c r="B211" s="181">
        <v>945</v>
      </c>
      <c r="C211" s="118">
        <v>126</v>
      </c>
      <c r="D211" s="120">
        <v>13.3333333333333</v>
      </c>
      <c r="E211" s="118">
        <v>819</v>
      </c>
      <c r="F211" s="120">
        <v>86.6666666666667</v>
      </c>
      <c r="G211" s="121">
        <v>93</v>
      </c>
      <c r="H211" s="443">
        <f t="shared" si="34"/>
        <v>9.8412698412698418</v>
      </c>
      <c r="I211" s="121">
        <v>244</v>
      </c>
      <c r="J211" s="122">
        <f t="shared" si="35"/>
        <v>25.82010582010582</v>
      </c>
      <c r="K211" s="121">
        <v>84</v>
      </c>
      <c r="L211" s="122">
        <f t="shared" si="36"/>
        <v>8.8888888888888893</v>
      </c>
      <c r="M211" s="121">
        <v>114</v>
      </c>
      <c r="N211" s="122">
        <f t="shared" si="37"/>
        <v>12.063492063492063</v>
      </c>
      <c r="O211" s="121">
        <v>15</v>
      </c>
      <c r="P211" s="122">
        <f t="shared" si="38"/>
        <v>1.5873015873015872</v>
      </c>
      <c r="Q211" s="123">
        <v>206</v>
      </c>
      <c r="R211" s="182">
        <f t="shared" si="39"/>
        <v>21.798941798941797</v>
      </c>
      <c r="S211" s="129">
        <v>63</v>
      </c>
      <c r="T211" s="183">
        <f t="shared" si="40"/>
        <v>6.666666666666667</v>
      </c>
    </row>
    <row r="212" spans="1:20" ht="14.5">
      <c r="A212" s="43" t="s">
        <v>47</v>
      </c>
      <c r="B212" s="184">
        <v>4915</v>
      </c>
      <c r="C212" s="109">
        <v>1582</v>
      </c>
      <c r="D212" s="111">
        <v>32.187182095625602</v>
      </c>
      <c r="E212" s="109">
        <v>3333</v>
      </c>
      <c r="F212" s="111">
        <v>67.812817904374398</v>
      </c>
      <c r="G212" s="112">
        <v>200</v>
      </c>
      <c r="H212" s="442">
        <f t="shared" si="34"/>
        <v>4.0691759918616484</v>
      </c>
      <c r="I212" s="112">
        <v>352</v>
      </c>
      <c r="J212" s="113">
        <f t="shared" si="35"/>
        <v>7.1617497456765005</v>
      </c>
      <c r="K212" s="112">
        <v>391</v>
      </c>
      <c r="L212" s="113">
        <f t="shared" si="36"/>
        <v>7.955239064089521</v>
      </c>
      <c r="M212" s="112">
        <v>1037</v>
      </c>
      <c r="N212" s="113">
        <f t="shared" si="37"/>
        <v>21.098677517802646</v>
      </c>
      <c r="O212" s="112">
        <v>529</v>
      </c>
      <c r="P212" s="113">
        <f t="shared" si="38"/>
        <v>10.76297049847406</v>
      </c>
      <c r="Q212" s="114">
        <v>692</v>
      </c>
      <c r="R212" s="179">
        <f t="shared" si="39"/>
        <v>14.079348931841301</v>
      </c>
      <c r="S212" s="131">
        <v>132</v>
      </c>
      <c r="T212" s="180">
        <f t="shared" si="40"/>
        <v>2.6856561546286879</v>
      </c>
    </row>
    <row r="213" spans="1:20" ht="14.5">
      <c r="A213" s="54" t="s">
        <v>48</v>
      </c>
      <c r="B213" s="181">
        <v>10162</v>
      </c>
      <c r="C213" s="118">
        <v>2375</v>
      </c>
      <c r="D213" s="120">
        <v>23.371383585908301</v>
      </c>
      <c r="E213" s="118">
        <v>7787</v>
      </c>
      <c r="F213" s="120">
        <v>76.628616414091695</v>
      </c>
      <c r="G213" s="121">
        <v>802</v>
      </c>
      <c r="H213" s="443">
        <f t="shared" si="34"/>
        <v>7.8921472151151351</v>
      </c>
      <c r="I213" s="121">
        <v>1302</v>
      </c>
      <c r="J213" s="122">
        <f t="shared" si="35"/>
        <v>12.812438496358986</v>
      </c>
      <c r="K213" s="121">
        <v>408</v>
      </c>
      <c r="L213" s="122">
        <f t="shared" si="36"/>
        <v>4.0149576854949816</v>
      </c>
      <c r="M213" s="121">
        <v>1618</v>
      </c>
      <c r="N213" s="122">
        <f t="shared" si="37"/>
        <v>15.922062586105099</v>
      </c>
      <c r="O213" s="121">
        <v>2559</v>
      </c>
      <c r="P213" s="122">
        <f t="shared" si="38"/>
        <v>25.182050777406022</v>
      </c>
      <c r="Q213" s="123">
        <v>863</v>
      </c>
      <c r="R213" s="182">
        <f t="shared" si="39"/>
        <v>8.4924227514268846</v>
      </c>
      <c r="S213" s="129">
        <v>235</v>
      </c>
      <c r="T213" s="183">
        <f t="shared" si="40"/>
        <v>2.3125369021846094</v>
      </c>
    </row>
    <row r="214" spans="1:20" ht="14.5">
      <c r="A214" s="43" t="s">
        <v>49</v>
      </c>
      <c r="B214" s="184">
        <v>2457</v>
      </c>
      <c r="C214" s="109">
        <v>1176</v>
      </c>
      <c r="D214" s="111">
        <v>47.863247863247899</v>
      </c>
      <c r="E214" s="109">
        <v>1281</v>
      </c>
      <c r="F214" s="111">
        <v>52.136752136752101</v>
      </c>
      <c r="G214" s="112">
        <v>6</v>
      </c>
      <c r="H214" s="442">
        <f t="shared" si="34"/>
        <v>0.24420024420024419</v>
      </c>
      <c r="I214" s="112">
        <v>92</v>
      </c>
      <c r="J214" s="113">
        <f t="shared" si="35"/>
        <v>3.7444037444037446</v>
      </c>
      <c r="K214" s="112">
        <v>8</v>
      </c>
      <c r="L214" s="113">
        <f t="shared" si="36"/>
        <v>0.32560032560032559</v>
      </c>
      <c r="M214" s="112">
        <v>396</v>
      </c>
      <c r="N214" s="113">
        <f t="shared" si="37"/>
        <v>16.117216117216117</v>
      </c>
      <c r="O214" s="112">
        <v>659</v>
      </c>
      <c r="P214" s="113">
        <f t="shared" si="38"/>
        <v>26.821326821326817</v>
      </c>
      <c r="Q214" s="114">
        <v>88</v>
      </c>
      <c r="R214" s="179">
        <f t="shared" si="39"/>
        <v>3.5816035816035816</v>
      </c>
      <c r="S214" s="131">
        <v>32</v>
      </c>
      <c r="T214" s="180">
        <f t="shared" si="40"/>
        <v>1.3024013024013024</v>
      </c>
    </row>
    <row r="215" spans="1:20" ht="14.5">
      <c r="A215" s="54" t="s">
        <v>50</v>
      </c>
      <c r="B215" s="181">
        <v>464</v>
      </c>
      <c r="C215" s="118">
        <v>132</v>
      </c>
      <c r="D215" s="120">
        <v>28.448275862069</v>
      </c>
      <c r="E215" s="118">
        <v>332</v>
      </c>
      <c r="F215" s="120">
        <v>71.551724137931004</v>
      </c>
      <c r="G215" s="121">
        <v>25</v>
      </c>
      <c r="H215" s="443">
        <f t="shared" si="34"/>
        <v>5.387931034482758</v>
      </c>
      <c r="I215" s="121">
        <v>29</v>
      </c>
      <c r="J215" s="122">
        <f t="shared" si="35"/>
        <v>6.25</v>
      </c>
      <c r="K215" s="121">
        <v>0</v>
      </c>
      <c r="L215" s="122">
        <f t="shared" si="36"/>
        <v>0</v>
      </c>
      <c r="M215" s="121">
        <v>57</v>
      </c>
      <c r="N215" s="122">
        <f t="shared" si="37"/>
        <v>12.284482758620689</v>
      </c>
      <c r="O215" s="121">
        <v>201</v>
      </c>
      <c r="P215" s="122">
        <f t="shared" si="38"/>
        <v>43.318965517241381</v>
      </c>
      <c r="Q215" s="123">
        <v>15</v>
      </c>
      <c r="R215" s="182">
        <f t="shared" si="39"/>
        <v>3.2327586206896552</v>
      </c>
      <c r="S215" s="129">
        <v>5</v>
      </c>
      <c r="T215" s="183">
        <f t="shared" si="40"/>
        <v>1.0775862068965518</v>
      </c>
    </row>
    <row r="216" spans="1:20" ht="14.5">
      <c r="A216" s="43" t="s">
        <v>51</v>
      </c>
      <c r="B216" s="184">
        <v>2341</v>
      </c>
      <c r="C216" s="109">
        <v>890</v>
      </c>
      <c r="D216" s="111">
        <v>38.017941050833002</v>
      </c>
      <c r="E216" s="109">
        <v>1451</v>
      </c>
      <c r="F216" s="111">
        <v>61.982058949166998</v>
      </c>
      <c r="G216" s="112">
        <v>181</v>
      </c>
      <c r="H216" s="442">
        <f t="shared" si="34"/>
        <v>7.7317385732592907</v>
      </c>
      <c r="I216" s="112">
        <v>440</v>
      </c>
      <c r="J216" s="113">
        <f t="shared" si="35"/>
        <v>18.795386586928664</v>
      </c>
      <c r="K216" s="112">
        <v>113</v>
      </c>
      <c r="L216" s="113">
        <f t="shared" si="36"/>
        <v>4.8269970098248614</v>
      </c>
      <c r="M216" s="112">
        <v>277</v>
      </c>
      <c r="N216" s="113">
        <f t="shared" si="37"/>
        <v>11.832550192225545</v>
      </c>
      <c r="O216" s="112">
        <v>38</v>
      </c>
      <c r="P216" s="113">
        <f t="shared" si="38"/>
        <v>1.6232379325074753</v>
      </c>
      <c r="Q216" s="114">
        <v>341</v>
      </c>
      <c r="R216" s="179">
        <f t="shared" si="39"/>
        <v>14.566424604869713</v>
      </c>
      <c r="S216" s="131">
        <v>61</v>
      </c>
      <c r="T216" s="180">
        <f t="shared" si="40"/>
        <v>2.6057240495514735</v>
      </c>
    </row>
    <row r="217" spans="1:20" ht="14.5">
      <c r="A217" s="54" t="s">
        <v>52</v>
      </c>
      <c r="B217" s="181">
        <v>1418</v>
      </c>
      <c r="C217" s="118">
        <v>787</v>
      </c>
      <c r="D217" s="120">
        <v>55.500705218617803</v>
      </c>
      <c r="E217" s="118">
        <v>631</v>
      </c>
      <c r="F217" s="120">
        <v>44.499294781382197</v>
      </c>
      <c r="G217" s="121">
        <v>62</v>
      </c>
      <c r="H217" s="443">
        <f t="shared" si="34"/>
        <v>4.3723554301833572</v>
      </c>
      <c r="I217" s="121">
        <v>188</v>
      </c>
      <c r="J217" s="122">
        <f t="shared" si="35"/>
        <v>13.258110014104371</v>
      </c>
      <c r="K217" s="121">
        <v>26</v>
      </c>
      <c r="L217" s="122">
        <f t="shared" si="36"/>
        <v>1.8335684062059237</v>
      </c>
      <c r="M217" s="121">
        <v>141</v>
      </c>
      <c r="N217" s="122">
        <f t="shared" si="37"/>
        <v>9.9435825105782794</v>
      </c>
      <c r="O217" s="121">
        <v>30</v>
      </c>
      <c r="P217" s="122">
        <f t="shared" si="38"/>
        <v>2.1156558533145273</v>
      </c>
      <c r="Q217" s="123">
        <v>180</v>
      </c>
      <c r="R217" s="182">
        <f t="shared" si="39"/>
        <v>12.693935119887165</v>
      </c>
      <c r="S217" s="129">
        <v>4</v>
      </c>
      <c r="T217" s="183">
        <f t="shared" si="40"/>
        <v>0.28208744710860367</v>
      </c>
    </row>
    <row r="218" spans="1:20" ht="14.5">
      <c r="A218" s="43" t="s">
        <v>53</v>
      </c>
      <c r="B218" s="184">
        <v>1768</v>
      </c>
      <c r="C218" s="109">
        <v>395</v>
      </c>
      <c r="D218" s="111">
        <v>22.341628959276001</v>
      </c>
      <c r="E218" s="109">
        <v>1373</v>
      </c>
      <c r="F218" s="111">
        <v>77.658371040724006</v>
      </c>
      <c r="G218" s="112">
        <v>96</v>
      </c>
      <c r="H218" s="442">
        <f t="shared" si="34"/>
        <v>5.4298642533936654</v>
      </c>
      <c r="I218" s="112">
        <v>209</v>
      </c>
      <c r="J218" s="113">
        <f t="shared" si="35"/>
        <v>11.821266968325791</v>
      </c>
      <c r="K218" s="112">
        <v>90</v>
      </c>
      <c r="L218" s="113">
        <f t="shared" si="36"/>
        <v>5.0904977375565608</v>
      </c>
      <c r="M218" s="112">
        <v>574</v>
      </c>
      <c r="N218" s="113">
        <f t="shared" si="37"/>
        <v>32.466063348416291</v>
      </c>
      <c r="O218" s="112">
        <v>25</v>
      </c>
      <c r="P218" s="113">
        <f t="shared" si="38"/>
        <v>1.4140271493212671</v>
      </c>
      <c r="Q218" s="114">
        <v>337</v>
      </c>
      <c r="R218" s="179">
        <f t="shared" si="39"/>
        <v>19.061085972850677</v>
      </c>
      <c r="S218" s="131">
        <v>42</v>
      </c>
      <c r="T218" s="180">
        <f t="shared" si="40"/>
        <v>2.3755656108597285</v>
      </c>
    </row>
    <row r="219" spans="1:20" ht="15" customHeight="1">
      <c r="A219" s="54" t="s">
        <v>54</v>
      </c>
      <c r="B219" s="186">
        <v>1328</v>
      </c>
      <c r="C219" s="133">
        <v>498</v>
      </c>
      <c r="D219" s="135">
        <v>37.5</v>
      </c>
      <c r="E219" s="133">
        <v>830</v>
      </c>
      <c r="F219" s="135">
        <v>62.5</v>
      </c>
      <c r="G219" s="136">
        <v>159</v>
      </c>
      <c r="H219" s="444">
        <f t="shared" si="34"/>
        <v>11.97289156626506</v>
      </c>
      <c r="I219" s="136">
        <v>232</v>
      </c>
      <c r="J219" s="137">
        <f t="shared" si="35"/>
        <v>17.46987951807229</v>
      </c>
      <c r="K219" s="136">
        <v>92</v>
      </c>
      <c r="L219" s="137">
        <f t="shared" si="36"/>
        <v>6.927710843373494</v>
      </c>
      <c r="M219" s="136">
        <v>189</v>
      </c>
      <c r="N219" s="137">
        <f t="shared" si="37"/>
        <v>14.231927710843372</v>
      </c>
      <c r="O219" s="136">
        <v>72</v>
      </c>
      <c r="P219" s="137">
        <f t="shared" si="38"/>
        <v>5.4216867469879517</v>
      </c>
      <c r="Q219" s="138">
        <v>71</v>
      </c>
      <c r="R219" s="187">
        <f t="shared" si="39"/>
        <v>5.3463855421686741</v>
      </c>
      <c r="S219" s="140">
        <v>15</v>
      </c>
      <c r="T219" s="188">
        <f t="shared" si="40"/>
        <v>1.1295180722891567</v>
      </c>
    </row>
    <row r="220" spans="1:20" ht="15" customHeight="1">
      <c r="A220" s="73" t="s">
        <v>55</v>
      </c>
      <c r="B220" s="144">
        <v>42700</v>
      </c>
      <c r="C220" s="144">
        <v>13408</v>
      </c>
      <c r="D220" s="143">
        <v>31.400468384074902</v>
      </c>
      <c r="E220" s="144">
        <v>29292</v>
      </c>
      <c r="F220" s="143">
        <v>68.599531615925102</v>
      </c>
      <c r="G220" s="145">
        <v>1711</v>
      </c>
      <c r="H220" s="445">
        <f t="shared" si="34"/>
        <v>4.0070257611241216</v>
      </c>
      <c r="I220" s="145">
        <v>3092</v>
      </c>
      <c r="J220" s="143">
        <f t="shared" si="35"/>
        <v>7.2412177985948487</v>
      </c>
      <c r="K220" s="145">
        <v>1174</v>
      </c>
      <c r="L220" s="143">
        <f t="shared" si="36"/>
        <v>2.7494145199063231</v>
      </c>
      <c r="M220" s="145">
        <v>7523</v>
      </c>
      <c r="N220" s="143">
        <f t="shared" si="37"/>
        <v>17.618266978922716</v>
      </c>
      <c r="O220" s="145">
        <v>8926</v>
      </c>
      <c r="P220" s="143">
        <f t="shared" si="38"/>
        <v>20.903981264637004</v>
      </c>
      <c r="Q220" s="146">
        <v>5465</v>
      </c>
      <c r="R220" s="189">
        <f t="shared" si="39"/>
        <v>12.798594847775174</v>
      </c>
      <c r="S220" s="148">
        <v>1401</v>
      </c>
      <c r="T220" s="149">
        <f t="shared" si="40"/>
        <v>3.2810304449648711</v>
      </c>
    </row>
    <row r="221" spans="1:20" ht="15" customHeight="1">
      <c r="A221" s="83" t="s">
        <v>56</v>
      </c>
      <c r="B221" s="152">
        <v>10170</v>
      </c>
      <c r="C221" s="152">
        <v>3355</v>
      </c>
      <c r="D221" s="151">
        <v>32.989183874139599</v>
      </c>
      <c r="E221" s="152">
        <v>6815</v>
      </c>
      <c r="F221" s="151">
        <v>67.010816125860401</v>
      </c>
      <c r="G221" s="153">
        <v>624</v>
      </c>
      <c r="H221" s="446">
        <f t="shared" si="34"/>
        <v>6.1356932153392325</v>
      </c>
      <c r="I221" s="153">
        <v>1782</v>
      </c>
      <c r="J221" s="151">
        <f t="shared" si="35"/>
        <v>17.522123893805311</v>
      </c>
      <c r="K221" s="153">
        <v>372</v>
      </c>
      <c r="L221" s="151">
        <f t="shared" si="36"/>
        <v>3.6578171091445428</v>
      </c>
      <c r="M221" s="153">
        <v>1124</v>
      </c>
      <c r="N221" s="151">
        <f t="shared" si="37"/>
        <v>11.052114060963618</v>
      </c>
      <c r="O221" s="153">
        <v>236</v>
      </c>
      <c r="P221" s="151">
        <f t="shared" si="38"/>
        <v>2.3205506391347099</v>
      </c>
      <c r="Q221" s="154">
        <v>2457</v>
      </c>
      <c r="R221" s="190">
        <f t="shared" si="39"/>
        <v>24.159292035398231</v>
      </c>
      <c r="S221" s="156">
        <v>220</v>
      </c>
      <c r="T221" s="157">
        <f t="shared" si="40"/>
        <v>2.1632251720747298</v>
      </c>
    </row>
    <row r="222" spans="1:20" ht="15" customHeight="1">
      <c r="A222" s="94" t="s">
        <v>57</v>
      </c>
      <c r="B222" s="160">
        <v>52870</v>
      </c>
      <c r="C222" s="160">
        <v>16763</v>
      </c>
      <c r="D222" s="159">
        <v>31.7060714961226</v>
      </c>
      <c r="E222" s="160">
        <v>36107</v>
      </c>
      <c r="F222" s="159">
        <v>68.293928503877396</v>
      </c>
      <c r="G222" s="161">
        <v>2335</v>
      </c>
      <c r="H222" s="447">
        <f t="shared" si="34"/>
        <v>4.4164932854170607</v>
      </c>
      <c r="I222" s="161">
        <v>4874</v>
      </c>
      <c r="J222" s="159">
        <f t="shared" si="35"/>
        <v>9.2188386608662753</v>
      </c>
      <c r="K222" s="161">
        <v>1546</v>
      </c>
      <c r="L222" s="159">
        <f t="shared" si="36"/>
        <v>2.9241535842632871</v>
      </c>
      <c r="M222" s="161">
        <v>8647</v>
      </c>
      <c r="N222" s="159">
        <f t="shared" si="37"/>
        <v>16.35521089464725</v>
      </c>
      <c r="O222" s="161">
        <v>9162</v>
      </c>
      <c r="P222" s="159">
        <f t="shared" si="38"/>
        <v>17.329298278797051</v>
      </c>
      <c r="Q222" s="162">
        <v>7922</v>
      </c>
      <c r="R222" s="191">
        <f t="shared" si="39"/>
        <v>14.983922829581994</v>
      </c>
      <c r="S222" s="164">
        <v>1621</v>
      </c>
      <c r="T222" s="165">
        <f t="shared" si="40"/>
        <v>3.0660109703045206</v>
      </c>
    </row>
    <row r="223" spans="1:20" ht="15" customHeight="1">
      <c r="A223" s="483" t="s">
        <v>58</v>
      </c>
      <c r="B223" s="483"/>
      <c r="C223" s="483"/>
      <c r="D223" s="483"/>
      <c r="E223" s="483"/>
      <c r="F223" s="483"/>
      <c r="G223" s="483"/>
      <c r="H223" s="483"/>
      <c r="I223" s="483"/>
      <c r="J223" s="483"/>
      <c r="K223" s="483"/>
      <c r="L223" s="483"/>
      <c r="M223" s="483"/>
      <c r="N223" s="483"/>
      <c r="O223" s="483"/>
      <c r="P223" s="483"/>
      <c r="Q223" s="483"/>
      <c r="R223" s="483"/>
      <c r="S223" s="483"/>
      <c r="T223" s="483"/>
    </row>
    <row r="224" spans="1:20" ht="15" customHeight="1">
      <c r="A224" s="485" t="s">
        <v>130</v>
      </c>
      <c r="B224" s="485"/>
      <c r="C224" s="485"/>
      <c r="D224" s="485"/>
      <c r="E224" s="485"/>
      <c r="F224" s="485"/>
      <c r="G224" s="485"/>
      <c r="H224" s="485"/>
      <c r="I224" s="485"/>
      <c r="J224" s="485"/>
      <c r="K224" s="485"/>
      <c r="L224" s="485"/>
      <c r="M224" s="485"/>
      <c r="N224" s="485"/>
      <c r="O224" s="485"/>
      <c r="P224" s="485"/>
      <c r="Q224" s="485"/>
      <c r="R224" s="485"/>
      <c r="S224" s="485"/>
      <c r="T224" s="485"/>
    </row>
    <row r="225" spans="1:20" ht="15" customHeight="1">
      <c r="A225" s="484" t="s">
        <v>71</v>
      </c>
      <c r="B225" s="484"/>
      <c r="C225" s="484"/>
      <c r="D225" s="484"/>
      <c r="E225" s="484"/>
      <c r="F225" s="484"/>
      <c r="G225" s="484"/>
      <c r="H225" s="484"/>
      <c r="I225" s="484"/>
      <c r="J225" s="484"/>
      <c r="K225" s="484"/>
      <c r="L225" s="484"/>
      <c r="M225" s="484"/>
      <c r="N225" s="484"/>
      <c r="O225" s="484"/>
      <c r="P225" s="484"/>
      <c r="Q225" s="484"/>
      <c r="R225" s="484"/>
      <c r="S225" s="484"/>
      <c r="T225" s="484"/>
    </row>
  </sheetData>
  <mergeCells count="147">
    <mergeCell ref="A3:T3"/>
    <mergeCell ref="A5:T5"/>
    <mergeCell ref="A6:A11"/>
    <mergeCell ref="B6:B10"/>
    <mergeCell ref="C6:T6"/>
    <mergeCell ref="C7:D10"/>
    <mergeCell ref="E7:T7"/>
    <mergeCell ref="E8:F10"/>
    <mergeCell ref="G8:T8"/>
    <mergeCell ref="G9:R9"/>
    <mergeCell ref="S9:T10"/>
    <mergeCell ref="G10:H10"/>
    <mergeCell ref="I10:J10"/>
    <mergeCell ref="K10:L10"/>
    <mergeCell ref="M10:N10"/>
    <mergeCell ref="O10:P10"/>
    <mergeCell ref="Q10:R10"/>
    <mergeCell ref="B11:C11"/>
    <mergeCell ref="A31:T31"/>
    <mergeCell ref="A33:T33"/>
    <mergeCell ref="A35:T35"/>
    <mergeCell ref="A37:T37"/>
    <mergeCell ref="A38:A43"/>
    <mergeCell ref="B38:B42"/>
    <mergeCell ref="C38:T38"/>
    <mergeCell ref="C39:D42"/>
    <mergeCell ref="E39:T39"/>
    <mergeCell ref="E40:F42"/>
    <mergeCell ref="G40:T40"/>
    <mergeCell ref="G41:R41"/>
    <mergeCell ref="S41:T42"/>
    <mergeCell ref="G42:H42"/>
    <mergeCell ref="I42:J42"/>
    <mergeCell ref="K42:L42"/>
    <mergeCell ref="M42:N42"/>
    <mergeCell ref="O42:P42"/>
    <mergeCell ref="Q42:R42"/>
    <mergeCell ref="B43:C43"/>
    <mergeCell ref="A63:T63"/>
    <mergeCell ref="A65:T65"/>
    <mergeCell ref="A67:T67"/>
    <mergeCell ref="A69:T69"/>
    <mergeCell ref="A70:A75"/>
    <mergeCell ref="B70:B74"/>
    <mergeCell ref="C70:T70"/>
    <mergeCell ref="C71:D74"/>
    <mergeCell ref="E71:T71"/>
    <mergeCell ref="E72:F74"/>
    <mergeCell ref="G72:T72"/>
    <mergeCell ref="G73:R73"/>
    <mergeCell ref="S73:T74"/>
    <mergeCell ref="G74:H74"/>
    <mergeCell ref="I74:J74"/>
    <mergeCell ref="K74:L74"/>
    <mergeCell ref="M74:N74"/>
    <mergeCell ref="O74:P74"/>
    <mergeCell ref="Q74:R74"/>
    <mergeCell ref="B75:C75"/>
    <mergeCell ref="A95:T95"/>
    <mergeCell ref="A97:T97"/>
    <mergeCell ref="A99:T99"/>
    <mergeCell ref="A101:T101"/>
    <mergeCell ref="A102:A107"/>
    <mergeCell ref="B102:B106"/>
    <mergeCell ref="C102:T102"/>
    <mergeCell ref="C103:D106"/>
    <mergeCell ref="E103:T103"/>
    <mergeCell ref="E104:F106"/>
    <mergeCell ref="G104:T104"/>
    <mergeCell ref="G105:R105"/>
    <mergeCell ref="S105:T106"/>
    <mergeCell ref="G106:H106"/>
    <mergeCell ref="I106:J106"/>
    <mergeCell ref="K106:L106"/>
    <mergeCell ref="M106:N106"/>
    <mergeCell ref="O106:P106"/>
    <mergeCell ref="Q106:R106"/>
    <mergeCell ref="B107:C107"/>
    <mergeCell ref="B171:C171"/>
    <mergeCell ref="A127:T127"/>
    <mergeCell ref="A129:T129"/>
    <mergeCell ref="A131:T131"/>
    <mergeCell ref="A133:T133"/>
    <mergeCell ref="A134:A139"/>
    <mergeCell ref="B134:B138"/>
    <mergeCell ref="C134:T134"/>
    <mergeCell ref="C135:D138"/>
    <mergeCell ref="E135:T135"/>
    <mergeCell ref="E136:F138"/>
    <mergeCell ref="G136:T136"/>
    <mergeCell ref="G137:R137"/>
    <mergeCell ref="S137:T138"/>
    <mergeCell ref="G138:H138"/>
    <mergeCell ref="I138:J138"/>
    <mergeCell ref="K138:L138"/>
    <mergeCell ref="M138:N138"/>
    <mergeCell ref="O138:P138"/>
    <mergeCell ref="Q138:R138"/>
    <mergeCell ref="B139:C139"/>
    <mergeCell ref="K202:L202"/>
    <mergeCell ref="M202:N202"/>
    <mergeCell ref="O202:P202"/>
    <mergeCell ref="Q202:R202"/>
    <mergeCell ref="B203:C203"/>
    <mergeCell ref="A159:T159"/>
    <mergeCell ref="A161:T161"/>
    <mergeCell ref="A163:T163"/>
    <mergeCell ref="A165:T165"/>
    <mergeCell ref="A166:A171"/>
    <mergeCell ref="B166:B170"/>
    <mergeCell ref="C166:T166"/>
    <mergeCell ref="C167:D170"/>
    <mergeCell ref="E167:T167"/>
    <mergeCell ref="E168:F170"/>
    <mergeCell ref="G168:T168"/>
    <mergeCell ref="G169:R169"/>
    <mergeCell ref="S169:T170"/>
    <mergeCell ref="G170:H170"/>
    <mergeCell ref="I170:J170"/>
    <mergeCell ref="K170:L170"/>
    <mergeCell ref="M170:N170"/>
    <mergeCell ref="O170:P170"/>
    <mergeCell ref="Q170:R170"/>
    <mergeCell ref="A223:T223"/>
    <mergeCell ref="A225:T225"/>
    <mergeCell ref="A32:T32"/>
    <mergeCell ref="A64:T64"/>
    <mergeCell ref="A96:T96"/>
    <mergeCell ref="A128:T128"/>
    <mergeCell ref="A160:T160"/>
    <mergeCell ref="A192:T192"/>
    <mergeCell ref="A224:T224"/>
    <mergeCell ref="A191:T191"/>
    <mergeCell ref="A193:T193"/>
    <mergeCell ref="A195:T195"/>
    <mergeCell ref="A197:T197"/>
    <mergeCell ref="A198:A203"/>
    <mergeCell ref="B198:B202"/>
    <mergeCell ref="C198:T198"/>
    <mergeCell ref="C199:D202"/>
    <mergeCell ref="E199:T199"/>
    <mergeCell ref="E200:F202"/>
    <mergeCell ref="G200:T200"/>
    <mergeCell ref="G201:R201"/>
    <mergeCell ref="S201:T202"/>
    <mergeCell ref="G202:H202"/>
    <mergeCell ref="I202:J202"/>
  </mergeCells>
  <hyperlinks>
    <hyperlink ref="A1" location="Inhalt!A9" display="Zurück zum Inhalt" xr:uid="{00000000-0004-0000-0100-000000000000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16BB1-B119-4692-87D4-C4214699FC4A}">
  <dimension ref="A1:D204"/>
  <sheetViews>
    <sheetView showGridLines="0" zoomScale="80" zoomScaleNormal="80" workbookViewId="0"/>
  </sheetViews>
  <sheetFormatPr baseColWidth="10" defaultColWidth="10.81640625" defaultRowHeight="15" customHeight="1"/>
  <cols>
    <col min="1" max="1" width="23.7265625" style="398" customWidth="1"/>
    <col min="2" max="2" width="15.26953125" style="398" customWidth="1"/>
    <col min="3" max="4" width="11.26953125" style="398" customWidth="1"/>
    <col min="5" max="16384" width="10.81640625" style="398"/>
  </cols>
  <sheetData>
    <row r="1" spans="1:4" ht="14.25" customHeight="1">
      <c r="A1" s="435" t="s">
        <v>23</v>
      </c>
    </row>
    <row r="2" spans="1:4" ht="14.25" customHeight="1">
      <c r="A2" s="435"/>
    </row>
    <row r="3" spans="1:4" ht="23.4" customHeight="1">
      <c r="A3" s="499">
        <v>2025</v>
      </c>
      <c r="B3" s="499"/>
      <c r="C3" s="499"/>
      <c r="D3" s="499"/>
    </row>
    <row r="4" spans="1:4" ht="14.25" customHeight="1">
      <c r="A4" s="434"/>
      <c r="B4" s="427"/>
      <c r="C4" s="427"/>
      <c r="D4" s="427"/>
    </row>
    <row r="5" spans="1:4" ht="30" customHeight="1">
      <c r="A5" s="500" t="s">
        <v>72</v>
      </c>
      <c r="B5" s="500"/>
      <c r="C5" s="500"/>
      <c r="D5" s="500"/>
    </row>
    <row r="6" spans="1:4" ht="14.25" customHeight="1" thickBot="1">
      <c r="A6" s="501" t="s">
        <v>25</v>
      </c>
      <c r="B6" s="502" t="s">
        <v>73</v>
      </c>
      <c r="C6" s="503" t="s">
        <v>27</v>
      </c>
      <c r="D6" s="503"/>
    </row>
    <row r="7" spans="1:4" ht="14.25" customHeight="1" thickBot="1">
      <c r="A7" s="501"/>
      <c r="B7" s="502"/>
      <c r="C7" s="504" t="s">
        <v>74</v>
      </c>
      <c r="D7" s="504"/>
    </row>
    <row r="8" spans="1:4" ht="30" customHeight="1" thickBot="1">
      <c r="A8" s="501"/>
      <c r="B8" s="502"/>
      <c r="C8" s="502"/>
      <c r="D8" s="504"/>
    </row>
    <row r="9" spans="1:4" ht="14.25" customHeight="1" thickBot="1">
      <c r="A9" s="501"/>
      <c r="B9" s="505" t="s">
        <v>36</v>
      </c>
      <c r="C9" s="505"/>
      <c r="D9" s="433" t="s">
        <v>37</v>
      </c>
    </row>
    <row r="10" spans="1:4" ht="14.25" customHeight="1">
      <c r="A10" s="432" t="s">
        <v>39</v>
      </c>
      <c r="B10" s="418">
        <v>9662</v>
      </c>
      <c r="C10" s="417">
        <v>522</v>
      </c>
      <c r="D10" s="194">
        <f t="shared" ref="D10:D28" si="0">C10/B10*100</f>
        <v>5.4026081556613539</v>
      </c>
    </row>
    <row r="11" spans="1:4" ht="14.25" customHeight="1">
      <c r="A11" s="431" t="s">
        <v>40</v>
      </c>
      <c r="B11" s="415">
        <v>9613</v>
      </c>
      <c r="C11" s="414">
        <v>511</v>
      </c>
      <c r="D11" s="197">
        <f t="shared" si="0"/>
        <v>5.3157182981379387</v>
      </c>
    </row>
    <row r="12" spans="1:4" ht="14.25" customHeight="1">
      <c r="A12" s="432" t="s">
        <v>75</v>
      </c>
      <c r="B12" s="418">
        <v>2871</v>
      </c>
      <c r="C12" s="417">
        <v>509</v>
      </c>
      <c r="D12" s="194">
        <f t="shared" si="0"/>
        <v>17.729014280738419</v>
      </c>
    </row>
    <row r="13" spans="1:4" ht="14.25" customHeight="1">
      <c r="A13" s="431" t="s">
        <v>42</v>
      </c>
      <c r="B13" s="415">
        <v>1622</v>
      </c>
      <c r="C13" s="414">
        <v>54</v>
      </c>
      <c r="D13" s="197">
        <f t="shared" si="0"/>
        <v>3.3292231812577064</v>
      </c>
    </row>
    <row r="14" spans="1:4" ht="14.25" customHeight="1">
      <c r="A14" s="432" t="s">
        <v>43</v>
      </c>
      <c r="B14" s="418">
        <v>470</v>
      </c>
      <c r="C14" s="417">
        <v>99</v>
      </c>
      <c r="D14" s="194">
        <f t="shared" si="0"/>
        <v>21.063829787234042</v>
      </c>
    </row>
    <row r="15" spans="1:4" ht="14.25" customHeight="1">
      <c r="A15" s="431" t="s">
        <v>44</v>
      </c>
      <c r="B15" s="415">
        <v>1151</v>
      </c>
      <c r="C15" s="414">
        <v>66</v>
      </c>
      <c r="D15" s="197">
        <f t="shared" si="0"/>
        <v>5.7341442224152912</v>
      </c>
    </row>
    <row r="16" spans="1:4" ht="14.25" customHeight="1">
      <c r="A16" s="432" t="s">
        <v>45</v>
      </c>
      <c r="B16" s="418">
        <v>4365</v>
      </c>
      <c r="C16" s="417">
        <v>230</v>
      </c>
      <c r="D16" s="194">
        <f t="shared" si="0"/>
        <v>5.2691867124856815</v>
      </c>
    </row>
    <row r="17" spans="1:4" ht="14.25" customHeight="1">
      <c r="A17" s="431" t="s">
        <v>46</v>
      </c>
      <c r="B17" s="415">
        <v>961</v>
      </c>
      <c r="C17" s="414">
        <v>38</v>
      </c>
      <c r="D17" s="197">
        <f t="shared" si="0"/>
        <v>3.9542143600416231</v>
      </c>
    </row>
    <row r="18" spans="1:4" ht="14.25" customHeight="1">
      <c r="A18" s="432" t="s">
        <v>47</v>
      </c>
      <c r="B18" s="418">
        <v>5466</v>
      </c>
      <c r="C18" s="417">
        <v>401</v>
      </c>
      <c r="D18" s="194">
        <f t="shared" si="0"/>
        <v>7.3362605195755579</v>
      </c>
    </row>
    <row r="19" spans="1:4" ht="14.25" customHeight="1">
      <c r="A19" s="431" t="s">
        <v>48</v>
      </c>
      <c r="B19" s="415">
        <v>10834</v>
      </c>
      <c r="C19" s="414">
        <v>1083</v>
      </c>
      <c r="D19" s="197">
        <f t="shared" si="0"/>
        <v>9.9963079195126454</v>
      </c>
    </row>
    <row r="20" spans="1:4" ht="14.25" customHeight="1">
      <c r="A20" s="432" t="s">
        <v>49</v>
      </c>
      <c r="B20" s="418">
        <v>2662</v>
      </c>
      <c r="C20" s="417">
        <v>42</v>
      </c>
      <c r="D20" s="194">
        <f t="shared" si="0"/>
        <v>1.5777610818933134</v>
      </c>
    </row>
    <row r="21" spans="1:4" ht="14.25" customHeight="1">
      <c r="A21" s="431" t="s">
        <v>50</v>
      </c>
      <c r="B21" s="415">
        <v>482</v>
      </c>
      <c r="C21" s="414">
        <v>6</v>
      </c>
      <c r="D21" s="197">
        <f t="shared" si="0"/>
        <v>1.2448132780082988</v>
      </c>
    </row>
    <row r="22" spans="1:4" ht="14.25" customHeight="1">
      <c r="A22" s="432" t="s">
        <v>51</v>
      </c>
      <c r="B22" s="418">
        <v>2319</v>
      </c>
      <c r="C22" s="417">
        <v>71</v>
      </c>
      <c r="D22" s="194">
        <f t="shared" si="0"/>
        <v>3.0616645105648987</v>
      </c>
    </row>
    <row r="23" spans="1:4" ht="14.25" customHeight="1">
      <c r="A23" s="431" t="s">
        <v>52</v>
      </c>
      <c r="B23" s="415">
        <v>1401</v>
      </c>
      <c r="C23" s="414">
        <v>18</v>
      </c>
      <c r="D23" s="197">
        <f t="shared" si="0"/>
        <v>1.2847965738758029</v>
      </c>
    </row>
    <row r="24" spans="1:4" ht="14.25" customHeight="1">
      <c r="A24" s="432" t="s">
        <v>53</v>
      </c>
      <c r="B24" s="418">
        <v>1820</v>
      </c>
      <c r="C24" s="417">
        <v>113</v>
      </c>
      <c r="D24" s="198">
        <f t="shared" si="0"/>
        <v>6.2087912087912089</v>
      </c>
    </row>
    <row r="25" spans="1:4" ht="14.25" customHeight="1" thickBot="1">
      <c r="A25" s="431" t="s">
        <v>54</v>
      </c>
      <c r="B25" s="415">
        <v>1340</v>
      </c>
      <c r="C25" s="414">
        <v>13</v>
      </c>
      <c r="D25" s="197">
        <f t="shared" si="0"/>
        <v>0.9701492537313432</v>
      </c>
    </row>
    <row r="26" spans="1:4" ht="14.25" customHeight="1">
      <c r="A26" s="430" t="s">
        <v>55</v>
      </c>
      <c r="B26" s="412">
        <v>46525</v>
      </c>
      <c r="C26" s="411">
        <v>3073</v>
      </c>
      <c r="D26" s="201">
        <f t="shared" si="0"/>
        <v>6.6050510478237516</v>
      </c>
    </row>
    <row r="27" spans="1:4" ht="14.25" customHeight="1">
      <c r="A27" s="429" t="s">
        <v>56</v>
      </c>
      <c r="B27" s="409">
        <v>10514</v>
      </c>
      <c r="C27" s="408">
        <v>703</v>
      </c>
      <c r="D27" s="204">
        <f t="shared" si="0"/>
        <v>6.6863229979075527</v>
      </c>
    </row>
    <row r="28" spans="1:4" ht="14.25" customHeight="1">
      <c r="A28" s="428" t="s">
        <v>57</v>
      </c>
      <c r="B28" s="406">
        <v>57039</v>
      </c>
      <c r="C28" s="405">
        <v>3776</v>
      </c>
      <c r="D28" s="207">
        <f t="shared" si="0"/>
        <v>6.620031907992777</v>
      </c>
    </row>
    <row r="29" spans="1:4" ht="14.25" customHeight="1">
      <c r="A29" s="506" t="s">
        <v>76</v>
      </c>
      <c r="B29" s="506"/>
      <c r="C29" s="506"/>
      <c r="D29" s="506"/>
    </row>
    <row r="30" spans="1:4" ht="46.9" customHeight="1">
      <c r="A30" s="507" t="s">
        <v>59</v>
      </c>
      <c r="B30" s="507"/>
      <c r="C30" s="507"/>
      <c r="D30" s="507"/>
    </row>
    <row r="31" spans="1:4" ht="20.65" customHeight="1">
      <c r="A31" s="436"/>
      <c r="B31" s="436"/>
      <c r="C31" s="436"/>
      <c r="D31" s="436"/>
    </row>
    <row r="32" spans="1:4" s="427" customFormat="1" ht="23.5">
      <c r="A32" s="499">
        <v>2024</v>
      </c>
      <c r="B32" s="499"/>
      <c r="C32" s="499"/>
      <c r="D32" s="499"/>
    </row>
    <row r="33" spans="1:4" s="427" customFormat="1" ht="14.5">
      <c r="A33" s="434"/>
    </row>
    <row r="34" spans="1:4" s="427" customFormat="1" ht="33" customHeight="1">
      <c r="A34" s="500" t="s">
        <v>77</v>
      </c>
      <c r="B34" s="500"/>
      <c r="C34" s="500"/>
      <c r="D34" s="500"/>
    </row>
    <row r="35" spans="1:4" s="427" customFormat="1" ht="14.25" customHeight="1" thickBot="1">
      <c r="A35" s="501" t="s">
        <v>25</v>
      </c>
      <c r="B35" s="502" t="s">
        <v>73</v>
      </c>
      <c r="C35" s="503" t="s">
        <v>27</v>
      </c>
      <c r="D35" s="503"/>
    </row>
    <row r="36" spans="1:4" s="427" customFormat="1" ht="15.75" customHeight="1" thickBot="1">
      <c r="A36" s="501"/>
      <c r="B36" s="502"/>
      <c r="C36" s="504" t="s">
        <v>74</v>
      </c>
      <c r="D36" s="504"/>
    </row>
    <row r="37" spans="1:4" s="427" customFormat="1" ht="29.25" customHeight="1" thickBot="1">
      <c r="A37" s="501"/>
      <c r="B37" s="502"/>
      <c r="C37" s="502"/>
      <c r="D37" s="504"/>
    </row>
    <row r="38" spans="1:4" s="427" customFormat="1" ht="18.75" customHeight="1" thickBot="1">
      <c r="A38" s="501"/>
      <c r="B38" s="505" t="s">
        <v>36</v>
      </c>
      <c r="C38" s="505"/>
      <c r="D38" s="433" t="s">
        <v>37</v>
      </c>
    </row>
    <row r="39" spans="1:4" s="427" customFormat="1" ht="14.5">
      <c r="A39" s="432" t="s">
        <v>39</v>
      </c>
      <c r="B39" s="418">
        <v>9556</v>
      </c>
      <c r="C39" s="417">
        <v>526</v>
      </c>
      <c r="D39" s="194">
        <f t="shared" ref="D39:D57" si="1">C39/B39*100</f>
        <v>5.5043951444118884</v>
      </c>
    </row>
    <row r="40" spans="1:4" s="427" customFormat="1" ht="14.5">
      <c r="A40" s="431" t="s">
        <v>40</v>
      </c>
      <c r="B40" s="415">
        <v>9501</v>
      </c>
      <c r="C40" s="414">
        <v>515</v>
      </c>
      <c r="D40" s="197">
        <f t="shared" si="1"/>
        <v>5.4204820545205772</v>
      </c>
    </row>
    <row r="41" spans="1:4" s="427" customFormat="1" ht="14.5">
      <c r="A41" s="432" t="s">
        <v>75</v>
      </c>
      <c r="B41" s="418">
        <v>2861</v>
      </c>
      <c r="C41" s="417">
        <v>535</v>
      </c>
      <c r="D41" s="194">
        <f t="shared" si="1"/>
        <v>18.69975533030409</v>
      </c>
    </row>
    <row r="42" spans="1:4" s="427" customFormat="1" ht="14.5">
      <c r="A42" s="431" t="s">
        <v>42</v>
      </c>
      <c r="B42" s="415">
        <v>1623</v>
      </c>
      <c r="C42" s="414">
        <v>51</v>
      </c>
      <c r="D42" s="197">
        <f t="shared" si="1"/>
        <v>3.1423290203327174</v>
      </c>
    </row>
    <row r="43" spans="1:4" s="427" customFormat="1" ht="14.5">
      <c r="A43" s="432" t="s">
        <v>43</v>
      </c>
      <c r="B43" s="418">
        <v>468</v>
      </c>
      <c r="C43" s="417">
        <v>109</v>
      </c>
      <c r="D43" s="194">
        <f t="shared" si="1"/>
        <v>23.29059829059829</v>
      </c>
    </row>
    <row r="44" spans="1:4" s="427" customFormat="1" ht="14.5">
      <c r="A44" s="431" t="s">
        <v>44</v>
      </c>
      <c r="B44" s="415">
        <v>1169</v>
      </c>
      <c r="C44" s="414">
        <v>64</v>
      </c>
      <c r="D44" s="197">
        <f t="shared" si="1"/>
        <v>5.474764756201882</v>
      </c>
    </row>
    <row r="45" spans="1:4" s="427" customFormat="1" ht="14.5">
      <c r="A45" s="432" t="s">
        <v>45</v>
      </c>
      <c r="B45" s="418">
        <v>4342</v>
      </c>
      <c r="C45" s="417">
        <v>228</v>
      </c>
      <c r="D45" s="194">
        <f t="shared" si="1"/>
        <v>5.2510363887609399</v>
      </c>
    </row>
    <row r="46" spans="1:4" s="427" customFormat="1" ht="14.25" customHeight="1">
      <c r="A46" s="431" t="s">
        <v>46</v>
      </c>
      <c r="B46" s="415">
        <v>964</v>
      </c>
      <c r="C46" s="414">
        <v>41</v>
      </c>
      <c r="D46" s="197">
        <f t="shared" si="1"/>
        <v>4.2531120331950207</v>
      </c>
    </row>
    <row r="47" spans="1:4" s="427" customFormat="1" ht="14.5">
      <c r="A47" s="432" t="s">
        <v>47</v>
      </c>
      <c r="B47" s="418">
        <v>5439</v>
      </c>
      <c r="C47" s="417">
        <v>407</v>
      </c>
      <c r="D47" s="194">
        <f t="shared" si="1"/>
        <v>7.4829931972789119</v>
      </c>
    </row>
    <row r="48" spans="1:4" s="427" customFormat="1" ht="14.5">
      <c r="A48" s="431" t="s">
        <v>48</v>
      </c>
      <c r="B48" s="415">
        <v>10731</v>
      </c>
      <c r="C48" s="414">
        <v>1096</v>
      </c>
      <c r="D48" s="197">
        <f t="shared" si="1"/>
        <v>10.213400428664617</v>
      </c>
    </row>
    <row r="49" spans="1:4" s="427" customFormat="1" ht="14.5">
      <c r="A49" s="432" t="s">
        <v>49</v>
      </c>
      <c r="B49" s="418">
        <v>2597</v>
      </c>
      <c r="C49" s="417">
        <v>39</v>
      </c>
      <c r="D49" s="194">
        <f t="shared" si="1"/>
        <v>1.5017327685791297</v>
      </c>
    </row>
    <row r="50" spans="1:4" s="427" customFormat="1" ht="14.5">
      <c r="A50" s="431" t="s">
        <v>50</v>
      </c>
      <c r="B50" s="415">
        <v>478</v>
      </c>
      <c r="C50" s="414">
        <v>8</v>
      </c>
      <c r="D50" s="197">
        <f t="shared" si="1"/>
        <v>1.6736401673640167</v>
      </c>
    </row>
    <row r="51" spans="1:4" s="427" customFormat="1" ht="14.5">
      <c r="A51" s="432" t="s">
        <v>51</v>
      </c>
      <c r="B51" s="418">
        <v>2347</v>
      </c>
      <c r="C51" s="417">
        <v>75</v>
      </c>
      <c r="D51" s="194">
        <f t="shared" si="1"/>
        <v>3.1955688112484024</v>
      </c>
    </row>
    <row r="52" spans="1:4" s="427" customFormat="1" ht="14.5">
      <c r="A52" s="431" t="s">
        <v>52</v>
      </c>
      <c r="B52" s="415">
        <v>1412</v>
      </c>
      <c r="C52" s="414">
        <v>17</v>
      </c>
      <c r="D52" s="197">
        <f t="shared" si="1"/>
        <v>1.2039660056657222</v>
      </c>
    </row>
    <row r="53" spans="1:4" s="427" customFormat="1" ht="14.5">
      <c r="A53" s="432" t="s">
        <v>53</v>
      </c>
      <c r="B53" s="418">
        <v>1825</v>
      </c>
      <c r="C53" s="417">
        <v>126</v>
      </c>
      <c r="D53" s="198">
        <f t="shared" si="1"/>
        <v>6.9041095890410968</v>
      </c>
    </row>
    <row r="54" spans="1:4" s="427" customFormat="1" thickBot="1">
      <c r="A54" s="431" t="s">
        <v>54</v>
      </c>
      <c r="B54" s="415">
        <v>1351</v>
      </c>
      <c r="C54" s="414">
        <v>13</v>
      </c>
      <c r="D54" s="197">
        <f t="shared" si="1"/>
        <v>0.96225018504811255</v>
      </c>
    </row>
    <row r="55" spans="1:4" s="427" customFormat="1" ht="14.5">
      <c r="A55" s="430" t="s">
        <v>55</v>
      </c>
      <c r="B55" s="412">
        <v>46106</v>
      </c>
      <c r="C55" s="411">
        <v>3118</v>
      </c>
      <c r="D55" s="201">
        <f t="shared" si="1"/>
        <v>6.7626773088101331</v>
      </c>
    </row>
    <row r="56" spans="1:4" s="427" customFormat="1" ht="14.5">
      <c r="A56" s="429" t="s">
        <v>56</v>
      </c>
      <c r="B56" s="409">
        <v>10558</v>
      </c>
      <c r="C56" s="408">
        <v>732</v>
      </c>
      <c r="D56" s="204">
        <f t="shared" si="1"/>
        <v>6.9331312748626637</v>
      </c>
    </row>
    <row r="57" spans="1:4" s="427" customFormat="1" ht="14.5">
      <c r="A57" s="428" t="s">
        <v>57</v>
      </c>
      <c r="B57" s="406">
        <v>56664</v>
      </c>
      <c r="C57" s="405">
        <v>3850</v>
      </c>
      <c r="D57" s="207">
        <f t="shared" si="1"/>
        <v>6.7944373852887194</v>
      </c>
    </row>
    <row r="58" spans="1:4" s="427" customFormat="1" ht="15" customHeight="1">
      <c r="A58" s="506" t="s">
        <v>76</v>
      </c>
      <c r="B58" s="506"/>
      <c r="C58" s="506"/>
      <c r="D58" s="506"/>
    </row>
    <row r="59" spans="1:4" s="427" customFormat="1" ht="49.5" customHeight="1">
      <c r="A59" s="507" t="s">
        <v>61</v>
      </c>
      <c r="B59" s="507"/>
      <c r="C59" s="507"/>
      <c r="D59" s="507"/>
    </row>
    <row r="60" spans="1:4" ht="14.25" customHeight="1">
      <c r="A60" s="435"/>
    </row>
    <row r="61" spans="1:4" s="427" customFormat="1" ht="23.5">
      <c r="A61" s="499">
        <v>2023</v>
      </c>
      <c r="B61" s="499"/>
      <c r="C61" s="499"/>
      <c r="D61" s="499"/>
    </row>
    <row r="62" spans="1:4" s="427" customFormat="1" ht="14.5">
      <c r="A62" s="434"/>
    </row>
    <row r="63" spans="1:4" s="427" customFormat="1" ht="33" customHeight="1">
      <c r="A63" s="500" t="s">
        <v>78</v>
      </c>
      <c r="B63" s="500"/>
      <c r="C63" s="500"/>
      <c r="D63" s="500"/>
    </row>
    <row r="64" spans="1:4" s="427" customFormat="1" ht="14.25" customHeight="1" thickBot="1">
      <c r="A64" s="501" t="s">
        <v>25</v>
      </c>
      <c r="B64" s="502" t="s">
        <v>73</v>
      </c>
      <c r="C64" s="503" t="s">
        <v>27</v>
      </c>
      <c r="D64" s="503"/>
    </row>
    <row r="65" spans="1:4" s="427" customFormat="1" ht="15.75" customHeight="1" thickBot="1">
      <c r="A65" s="501"/>
      <c r="B65" s="502"/>
      <c r="C65" s="504" t="s">
        <v>74</v>
      </c>
      <c r="D65" s="504"/>
    </row>
    <row r="66" spans="1:4" s="427" customFormat="1" ht="29.25" customHeight="1" thickBot="1">
      <c r="A66" s="501"/>
      <c r="B66" s="502"/>
      <c r="C66" s="502"/>
      <c r="D66" s="504"/>
    </row>
    <row r="67" spans="1:4" s="427" customFormat="1" ht="18.75" customHeight="1" thickBot="1">
      <c r="A67" s="501"/>
      <c r="B67" s="505" t="s">
        <v>36</v>
      </c>
      <c r="C67" s="505"/>
      <c r="D67" s="433" t="s">
        <v>37</v>
      </c>
    </row>
    <row r="68" spans="1:4" s="427" customFormat="1" ht="14.5">
      <c r="A68" s="432" t="s">
        <v>39</v>
      </c>
      <c r="B68" s="418">
        <v>9414</v>
      </c>
      <c r="C68" s="417">
        <v>523</v>
      </c>
      <c r="D68" s="194">
        <f t="shared" ref="D68:D86" si="2">C68/B68*100</f>
        <v>5.5555555555555554</v>
      </c>
    </row>
    <row r="69" spans="1:4" s="427" customFormat="1" ht="14.5">
      <c r="A69" s="431" t="s">
        <v>40</v>
      </c>
      <c r="B69" s="415">
        <v>9343</v>
      </c>
      <c r="C69" s="414">
        <v>515</v>
      </c>
      <c r="D69" s="197">
        <f t="shared" si="2"/>
        <v>5.5121481322915544</v>
      </c>
    </row>
    <row r="70" spans="1:4" s="427" customFormat="1" ht="14.5">
      <c r="A70" s="432" t="s">
        <v>75</v>
      </c>
      <c r="B70" s="418">
        <v>2832</v>
      </c>
      <c r="C70" s="417">
        <v>526</v>
      </c>
      <c r="D70" s="194">
        <f t="shared" si="2"/>
        <v>18.573446327683616</v>
      </c>
    </row>
    <row r="71" spans="1:4" s="427" customFormat="1" ht="14.5">
      <c r="A71" s="431" t="s">
        <v>42</v>
      </c>
      <c r="B71" s="415">
        <v>1627</v>
      </c>
      <c r="C71" s="414">
        <v>53</v>
      </c>
      <c r="D71" s="197">
        <f t="shared" si="2"/>
        <v>3.2575291948371237</v>
      </c>
    </row>
    <row r="72" spans="1:4" s="427" customFormat="1" ht="14.5">
      <c r="A72" s="432" t="s">
        <v>43</v>
      </c>
      <c r="B72" s="418">
        <v>462</v>
      </c>
      <c r="C72" s="417">
        <v>102</v>
      </c>
      <c r="D72" s="194">
        <f t="shared" si="2"/>
        <v>22.077922077922079</v>
      </c>
    </row>
    <row r="73" spans="1:4" s="427" customFormat="1" ht="14.5">
      <c r="A73" s="431" t="s">
        <v>44</v>
      </c>
      <c r="B73" s="415">
        <v>1165</v>
      </c>
      <c r="C73" s="414">
        <v>76</v>
      </c>
      <c r="D73" s="197">
        <f t="shared" si="2"/>
        <v>6.5236051502145926</v>
      </c>
    </row>
    <row r="74" spans="1:4" s="427" customFormat="1" ht="14.5">
      <c r="A74" s="432" t="s">
        <v>45</v>
      </c>
      <c r="B74" s="418">
        <v>4308</v>
      </c>
      <c r="C74" s="417">
        <v>236</v>
      </c>
      <c r="D74" s="194">
        <f t="shared" si="2"/>
        <v>5.4781801299907151</v>
      </c>
    </row>
    <row r="75" spans="1:4" s="427" customFormat="1" ht="14.25" customHeight="1">
      <c r="A75" s="431" t="s">
        <v>46</v>
      </c>
      <c r="B75" s="415">
        <v>965</v>
      </c>
      <c r="C75" s="414">
        <v>43</v>
      </c>
      <c r="D75" s="197">
        <f t="shared" si="2"/>
        <v>4.4559585492227978</v>
      </c>
    </row>
    <row r="76" spans="1:4" s="427" customFormat="1" ht="14.5">
      <c r="A76" s="432" t="s">
        <v>47</v>
      </c>
      <c r="B76" s="418">
        <v>5379</v>
      </c>
      <c r="C76" s="417">
        <v>397</v>
      </c>
      <c r="D76" s="194">
        <f t="shared" si="2"/>
        <v>7.3805540063208772</v>
      </c>
    </row>
    <row r="77" spans="1:4" s="427" customFormat="1" ht="14.5">
      <c r="A77" s="431" t="s">
        <v>48</v>
      </c>
      <c r="B77" s="415">
        <v>10668</v>
      </c>
      <c r="C77" s="414">
        <v>1153</v>
      </c>
      <c r="D77" s="197">
        <f t="shared" si="2"/>
        <v>10.808023997000376</v>
      </c>
    </row>
    <row r="78" spans="1:4" s="427" customFormat="1" ht="14.5">
      <c r="A78" s="432" t="s">
        <v>49</v>
      </c>
      <c r="B78" s="418">
        <v>2508</v>
      </c>
      <c r="C78" s="417">
        <v>42</v>
      </c>
      <c r="D78" s="194">
        <f t="shared" si="2"/>
        <v>1.6746411483253589</v>
      </c>
    </row>
    <row r="79" spans="1:4" s="427" customFormat="1" ht="14.5">
      <c r="A79" s="431" t="s">
        <v>50</v>
      </c>
      <c r="B79" s="415">
        <v>474</v>
      </c>
      <c r="C79" s="414">
        <v>9</v>
      </c>
      <c r="D79" s="197">
        <f t="shared" si="2"/>
        <v>1.89873417721519</v>
      </c>
    </row>
    <row r="80" spans="1:4" s="427" customFormat="1" ht="14.5">
      <c r="A80" s="432" t="s">
        <v>51</v>
      </c>
      <c r="B80" s="418">
        <v>2348</v>
      </c>
      <c r="C80" s="417">
        <v>73</v>
      </c>
      <c r="D80" s="194">
        <f t="shared" si="2"/>
        <v>3.1090289608177173</v>
      </c>
    </row>
    <row r="81" spans="1:4" s="427" customFormat="1" ht="14.5">
      <c r="A81" s="431" t="s">
        <v>52</v>
      </c>
      <c r="B81" s="415">
        <v>1419</v>
      </c>
      <c r="C81" s="414">
        <v>17</v>
      </c>
      <c r="D81" s="197">
        <f t="shared" si="2"/>
        <v>1.1980267794221282</v>
      </c>
    </row>
    <row r="82" spans="1:4" s="427" customFormat="1" ht="14.5">
      <c r="A82" s="432" t="s">
        <v>53</v>
      </c>
      <c r="B82" s="418">
        <v>1818</v>
      </c>
      <c r="C82" s="417">
        <v>132</v>
      </c>
      <c r="D82" s="198">
        <f t="shared" si="2"/>
        <v>7.2607260726072615</v>
      </c>
    </row>
    <row r="83" spans="1:4" s="427" customFormat="1" thickBot="1">
      <c r="A83" s="431" t="s">
        <v>54</v>
      </c>
      <c r="B83" s="415">
        <v>1347</v>
      </c>
      <c r="C83" s="414">
        <v>15</v>
      </c>
      <c r="D83" s="197">
        <f t="shared" si="2"/>
        <v>1.1135857461024499</v>
      </c>
    </row>
    <row r="84" spans="1:4" s="427" customFormat="1" ht="14.5">
      <c r="A84" s="430" t="s">
        <v>55</v>
      </c>
      <c r="B84" s="412">
        <v>45539</v>
      </c>
      <c r="C84" s="411">
        <v>3185</v>
      </c>
      <c r="D84" s="201">
        <f t="shared" si="2"/>
        <v>6.9940051384527555</v>
      </c>
    </row>
    <row r="85" spans="1:4" s="427" customFormat="1" ht="14.5">
      <c r="A85" s="429" t="s">
        <v>56</v>
      </c>
      <c r="B85" s="409">
        <v>10538</v>
      </c>
      <c r="C85" s="408">
        <v>727</v>
      </c>
      <c r="D85" s="204">
        <f t="shared" si="2"/>
        <v>6.8988422850635791</v>
      </c>
    </row>
    <row r="86" spans="1:4" s="427" customFormat="1" ht="14.5">
      <c r="A86" s="428" t="s">
        <v>57</v>
      </c>
      <c r="B86" s="406">
        <v>56077</v>
      </c>
      <c r="C86" s="405">
        <v>3912</v>
      </c>
      <c r="D86" s="207">
        <f t="shared" si="2"/>
        <v>6.9761221178023085</v>
      </c>
    </row>
    <row r="87" spans="1:4" s="427" customFormat="1" ht="15" customHeight="1">
      <c r="A87" s="506" t="s">
        <v>76</v>
      </c>
      <c r="B87" s="506"/>
      <c r="C87" s="506"/>
      <c r="D87" s="506"/>
    </row>
    <row r="88" spans="1:4" s="427" customFormat="1" ht="49.5" customHeight="1">
      <c r="A88" s="507" t="s">
        <v>63</v>
      </c>
      <c r="B88" s="507"/>
      <c r="C88" s="507"/>
      <c r="D88" s="507"/>
    </row>
    <row r="89" spans="1:4" ht="14.25" customHeight="1">
      <c r="A89" s="426"/>
    </row>
    <row r="90" spans="1:4" ht="23.5">
      <c r="A90" s="499">
        <v>2022</v>
      </c>
      <c r="B90" s="499"/>
      <c r="C90" s="499"/>
      <c r="D90" s="499"/>
    </row>
    <row r="91" spans="1:4" ht="14.5">
      <c r="A91" s="426"/>
    </row>
    <row r="92" spans="1:4" ht="30" customHeight="1">
      <c r="A92" s="508" t="s">
        <v>79</v>
      </c>
      <c r="B92" s="508"/>
      <c r="C92" s="508"/>
      <c r="D92" s="508"/>
    </row>
    <row r="93" spans="1:4" ht="15" customHeight="1" thickBot="1">
      <c r="A93" s="509" t="s">
        <v>25</v>
      </c>
      <c r="B93" s="510" t="s">
        <v>73</v>
      </c>
      <c r="C93" s="511" t="s">
        <v>27</v>
      </c>
      <c r="D93" s="511"/>
    </row>
    <row r="94" spans="1:4" ht="15" customHeight="1" thickBot="1">
      <c r="A94" s="509"/>
      <c r="B94" s="510"/>
      <c r="C94" s="512" t="s">
        <v>74</v>
      </c>
      <c r="D94" s="512"/>
    </row>
    <row r="95" spans="1:4" ht="39" customHeight="1" thickBot="1">
      <c r="A95" s="509"/>
      <c r="B95" s="510"/>
      <c r="C95" s="512"/>
      <c r="D95" s="512"/>
    </row>
    <row r="96" spans="1:4" ht="14.25" customHeight="1" thickBot="1">
      <c r="A96" s="509"/>
      <c r="B96" s="513" t="s">
        <v>36</v>
      </c>
      <c r="C96" s="513"/>
      <c r="D96" s="404" t="s">
        <v>80</v>
      </c>
    </row>
    <row r="97" spans="1:4" ht="14.25" customHeight="1">
      <c r="A97" s="419" t="s">
        <v>39</v>
      </c>
      <c r="B97" s="403">
        <v>9245</v>
      </c>
      <c r="C97" s="424">
        <v>514</v>
      </c>
      <c r="D97" s="211">
        <v>5.5597620335316398</v>
      </c>
    </row>
    <row r="98" spans="1:4" ht="14.25" customHeight="1">
      <c r="A98" s="416" t="s">
        <v>40</v>
      </c>
      <c r="B98" s="402">
        <v>9193</v>
      </c>
      <c r="C98" s="423">
        <v>531</v>
      </c>
      <c r="D98" s="215">
        <v>5.7761340150114204</v>
      </c>
    </row>
    <row r="99" spans="1:4" ht="14.25" customHeight="1">
      <c r="A99" s="419" t="s">
        <v>75</v>
      </c>
      <c r="B99" s="403">
        <v>2787</v>
      </c>
      <c r="C99" s="424">
        <v>554</v>
      </c>
      <c r="D99" s="211">
        <v>19.878005023322601</v>
      </c>
    </row>
    <row r="100" spans="1:4" ht="14.25" customHeight="1">
      <c r="A100" s="416" t="s">
        <v>42</v>
      </c>
      <c r="B100" s="402">
        <v>1598</v>
      </c>
      <c r="C100" s="423">
        <v>75</v>
      </c>
      <c r="D100" s="215">
        <v>4.6933667083854802</v>
      </c>
    </row>
    <row r="101" spans="1:4" ht="14.25" customHeight="1">
      <c r="A101" s="419" t="s">
        <v>43</v>
      </c>
      <c r="B101" s="403">
        <v>456</v>
      </c>
      <c r="C101" s="424">
        <v>99</v>
      </c>
      <c r="D101" s="211">
        <v>21.710526315789501</v>
      </c>
    </row>
    <row r="102" spans="1:4" ht="14.25" customHeight="1">
      <c r="A102" s="416" t="s">
        <v>44</v>
      </c>
      <c r="B102" s="402">
        <v>1157</v>
      </c>
      <c r="C102" s="423">
        <v>68</v>
      </c>
      <c r="D102" s="215">
        <v>5.8772687986171102</v>
      </c>
    </row>
    <row r="103" spans="1:4" ht="14.25" customHeight="1">
      <c r="A103" s="419" t="s">
        <v>45</v>
      </c>
      <c r="B103" s="403">
        <v>4270</v>
      </c>
      <c r="C103" s="424">
        <v>240</v>
      </c>
      <c r="D103" s="211">
        <v>5.6206088992974204</v>
      </c>
    </row>
    <row r="104" spans="1:4" ht="14.25" customHeight="1">
      <c r="A104" s="416" t="s">
        <v>46</v>
      </c>
      <c r="B104" s="402">
        <v>964</v>
      </c>
      <c r="C104" s="423">
        <v>48</v>
      </c>
      <c r="D104" s="215">
        <v>4.9792531120332004</v>
      </c>
    </row>
    <row r="105" spans="1:4" ht="14.25" customHeight="1">
      <c r="A105" s="419" t="s">
        <v>47</v>
      </c>
      <c r="B105" s="403">
        <v>5258</v>
      </c>
      <c r="C105" s="424">
        <v>406</v>
      </c>
      <c r="D105" s="211">
        <v>7.7215671357930802</v>
      </c>
    </row>
    <row r="106" spans="1:4" ht="14.25" customHeight="1">
      <c r="A106" s="416" t="s">
        <v>48</v>
      </c>
      <c r="B106" s="402">
        <v>10600</v>
      </c>
      <c r="C106" s="423">
        <v>1159</v>
      </c>
      <c r="D106" s="215">
        <v>10.9339622641509</v>
      </c>
    </row>
    <row r="107" spans="1:4" ht="14.25" customHeight="1">
      <c r="A107" s="419" t="s">
        <v>49</v>
      </c>
      <c r="B107" s="403">
        <v>2499</v>
      </c>
      <c r="C107" s="424">
        <v>44</v>
      </c>
      <c r="D107" s="211">
        <v>1.7607042817126899</v>
      </c>
    </row>
    <row r="108" spans="1:4" ht="14.25" customHeight="1">
      <c r="A108" s="416" t="s">
        <v>50</v>
      </c>
      <c r="B108" s="402">
        <v>472</v>
      </c>
      <c r="C108" s="423">
        <v>10</v>
      </c>
      <c r="D108" s="215">
        <v>2.1186440677966099</v>
      </c>
    </row>
    <row r="109" spans="1:4" ht="14.25" customHeight="1">
      <c r="A109" s="419" t="s">
        <v>51</v>
      </c>
      <c r="B109" s="403">
        <v>2371</v>
      </c>
      <c r="C109" s="424">
        <v>78</v>
      </c>
      <c r="D109" s="211">
        <v>3.2897511598481701</v>
      </c>
    </row>
    <row r="110" spans="1:4" ht="14.25" customHeight="1">
      <c r="A110" s="416" t="s">
        <v>52</v>
      </c>
      <c r="B110" s="402">
        <v>1418</v>
      </c>
      <c r="C110" s="423">
        <v>24</v>
      </c>
      <c r="D110" s="215">
        <v>1.69252468265162</v>
      </c>
    </row>
    <row r="111" spans="1:4" ht="14.25" customHeight="1">
      <c r="A111" s="419" t="s">
        <v>53</v>
      </c>
      <c r="B111" s="403">
        <v>1792</v>
      </c>
      <c r="C111" s="424">
        <v>137</v>
      </c>
      <c r="D111" s="216">
        <v>7.64508928571429</v>
      </c>
    </row>
    <row r="112" spans="1:4" ht="14.25" customHeight="1" thickBot="1">
      <c r="A112" s="416" t="s">
        <v>54</v>
      </c>
      <c r="B112" s="402">
        <v>1342</v>
      </c>
      <c r="C112" s="423">
        <v>13</v>
      </c>
      <c r="D112" s="215">
        <v>0.96870342771982099</v>
      </c>
    </row>
    <row r="113" spans="1:4" ht="14.25" customHeight="1">
      <c r="A113" s="413" t="s">
        <v>55</v>
      </c>
      <c r="B113" s="401">
        <v>44942</v>
      </c>
      <c r="C113" s="422">
        <v>3208</v>
      </c>
      <c r="D113" s="220">
        <v>7.1380890926082499</v>
      </c>
    </row>
    <row r="114" spans="1:4" ht="14.25" customHeight="1">
      <c r="A114" s="410" t="s">
        <v>56</v>
      </c>
      <c r="B114" s="400">
        <v>10480</v>
      </c>
      <c r="C114" s="421">
        <v>792</v>
      </c>
      <c r="D114" s="224">
        <v>7.5572519083969496</v>
      </c>
    </row>
    <row r="115" spans="1:4" ht="14.25" customHeight="1">
      <c r="A115" s="407" t="s">
        <v>57</v>
      </c>
      <c r="B115" s="399">
        <v>55422</v>
      </c>
      <c r="C115" s="420">
        <v>4000</v>
      </c>
      <c r="D115" s="228">
        <v>7.2173505106275497</v>
      </c>
    </row>
    <row r="116" spans="1:4" ht="14.25" customHeight="1">
      <c r="A116" s="506" t="s">
        <v>76</v>
      </c>
      <c r="B116" s="506"/>
      <c r="C116" s="506"/>
      <c r="D116" s="506"/>
    </row>
    <row r="117" spans="1:4" ht="45.75" customHeight="1">
      <c r="A117" s="507" t="s">
        <v>65</v>
      </c>
      <c r="B117" s="507"/>
      <c r="C117" s="507"/>
      <c r="D117" s="507"/>
    </row>
    <row r="119" spans="1:4" ht="23.5">
      <c r="A119" s="499">
        <v>2021</v>
      </c>
      <c r="B119" s="499"/>
      <c r="C119" s="499"/>
      <c r="D119" s="499"/>
    </row>
    <row r="120" spans="1:4" s="425" customFormat="1" ht="17.25" customHeight="1"/>
    <row r="121" spans="1:4" ht="30" customHeight="1">
      <c r="A121" s="508" t="s">
        <v>81</v>
      </c>
      <c r="B121" s="508"/>
      <c r="C121" s="508"/>
      <c r="D121" s="508"/>
    </row>
    <row r="122" spans="1:4" ht="15" customHeight="1" thickBot="1">
      <c r="A122" s="509" t="s">
        <v>25</v>
      </c>
      <c r="B122" s="510" t="s">
        <v>73</v>
      </c>
      <c r="C122" s="511" t="s">
        <v>27</v>
      </c>
      <c r="D122" s="511"/>
    </row>
    <row r="123" spans="1:4" ht="15" customHeight="1" thickBot="1">
      <c r="A123" s="509"/>
      <c r="B123" s="510"/>
      <c r="C123" s="512" t="s">
        <v>74</v>
      </c>
      <c r="D123" s="512"/>
    </row>
    <row r="124" spans="1:4" ht="42.75" customHeight="1" thickBot="1">
      <c r="A124" s="509"/>
      <c r="B124" s="510"/>
      <c r="C124" s="512"/>
      <c r="D124" s="512"/>
    </row>
    <row r="125" spans="1:4" ht="14.25" customHeight="1" thickBot="1">
      <c r="A125" s="509"/>
      <c r="B125" s="513" t="s">
        <v>36</v>
      </c>
      <c r="C125" s="513"/>
      <c r="D125" s="404" t="s">
        <v>80</v>
      </c>
    </row>
    <row r="126" spans="1:4" ht="14.25" customHeight="1">
      <c r="A126" s="419" t="s">
        <v>39</v>
      </c>
      <c r="B126" s="403">
        <v>9081</v>
      </c>
      <c r="C126" s="424">
        <v>503</v>
      </c>
      <c r="D126" s="211">
        <f t="shared" ref="D126:D144" si="3">C126/B126*100</f>
        <v>5.5390375509305141</v>
      </c>
    </row>
    <row r="127" spans="1:4" ht="14.25" customHeight="1">
      <c r="A127" s="416" t="s">
        <v>40</v>
      </c>
      <c r="B127" s="402">
        <v>8960</v>
      </c>
      <c r="C127" s="423">
        <v>516</v>
      </c>
      <c r="D127" s="215">
        <f t="shared" si="3"/>
        <v>5.7589285714285712</v>
      </c>
    </row>
    <row r="128" spans="1:4" ht="14.25" customHeight="1">
      <c r="A128" s="419" t="s">
        <v>75</v>
      </c>
      <c r="B128" s="403">
        <v>2718</v>
      </c>
      <c r="C128" s="424">
        <v>548</v>
      </c>
      <c r="D128" s="211">
        <f t="shared" si="3"/>
        <v>20.161883738042679</v>
      </c>
    </row>
    <row r="129" spans="1:4" ht="14.25" customHeight="1">
      <c r="A129" s="416" t="s">
        <v>42</v>
      </c>
      <c r="B129" s="402">
        <v>1578</v>
      </c>
      <c r="C129" s="423">
        <v>73</v>
      </c>
      <c r="D129" s="215">
        <f t="shared" si="3"/>
        <v>4.6261089987325725</v>
      </c>
    </row>
    <row r="130" spans="1:4" ht="14.25" customHeight="1">
      <c r="A130" s="419" t="s">
        <v>43</v>
      </c>
      <c r="B130" s="403">
        <v>448</v>
      </c>
      <c r="C130" s="424">
        <v>111</v>
      </c>
      <c r="D130" s="211">
        <f t="shared" si="3"/>
        <v>24.776785714285715</v>
      </c>
    </row>
    <row r="131" spans="1:4" ht="14.25" customHeight="1">
      <c r="A131" s="416" t="s">
        <v>44</v>
      </c>
      <c r="B131" s="402">
        <v>1143</v>
      </c>
      <c r="C131" s="423">
        <v>77</v>
      </c>
      <c r="D131" s="215">
        <f t="shared" si="3"/>
        <v>6.7366579177602803</v>
      </c>
    </row>
    <row r="132" spans="1:4" ht="14.25" customHeight="1">
      <c r="A132" s="419" t="s">
        <v>45</v>
      </c>
      <c r="B132" s="403">
        <v>4210</v>
      </c>
      <c r="C132" s="424">
        <v>240</v>
      </c>
      <c r="D132" s="211">
        <f t="shared" si="3"/>
        <v>5.7007125890736345</v>
      </c>
    </row>
    <row r="133" spans="1:4" ht="14.25" customHeight="1">
      <c r="A133" s="416" t="s">
        <v>46</v>
      </c>
      <c r="B133" s="402">
        <v>956</v>
      </c>
      <c r="C133" s="423">
        <v>50</v>
      </c>
      <c r="D133" s="215">
        <f t="shared" si="3"/>
        <v>5.2301255230125516</v>
      </c>
    </row>
    <row r="134" spans="1:4" ht="14.25" customHeight="1">
      <c r="A134" s="419" t="s">
        <v>47</v>
      </c>
      <c r="B134" s="403">
        <v>5139</v>
      </c>
      <c r="C134" s="424">
        <v>430</v>
      </c>
      <c r="D134" s="211">
        <f t="shared" si="3"/>
        <v>8.3673866510994355</v>
      </c>
    </row>
    <row r="135" spans="1:4" ht="14.25" customHeight="1">
      <c r="A135" s="416" t="s">
        <v>48</v>
      </c>
      <c r="B135" s="402">
        <v>10538</v>
      </c>
      <c r="C135" s="423">
        <v>1145</v>
      </c>
      <c r="D135" s="215">
        <f t="shared" si="3"/>
        <v>10.865439362307839</v>
      </c>
    </row>
    <row r="136" spans="1:4" ht="14.25" customHeight="1">
      <c r="A136" s="419" t="s">
        <v>49</v>
      </c>
      <c r="B136" s="403">
        <v>2492</v>
      </c>
      <c r="C136" s="424">
        <v>44</v>
      </c>
      <c r="D136" s="211">
        <f t="shared" si="3"/>
        <v>1.7656500802568218</v>
      </c>
    </row>
    <row r="137" spans="1:4" ht="14.25" customHeight="1">
      <c r="A137" s="416" t="s">
        <v>50</v>
      </c>
      <c r="B137" s="402">
        <v>471</v>
      </c>
      <c r="C137" s="423">
        <v>9</v>
      </c>
      <c r="D137" s="215">
        <f t="shared" si="3"/>
        <v>1.910828025477707</v>
      </c>
    </row>
    <row r="138" spans="1:4" ht="14.25" customHeight="1">
      <c r="A138" s="419" t="s">
        <v>51</v>
      </c>
      <c r="B138" s="403">
        <v>2358</v>
      </c>
      <c r="C138" s="424">
        <v>76</v>
      </c>
      <c r="D138" s="211">
        <f t="shared" si="3"/>
        <v>3.2230703986429172</v>
      </c>
    </row>
    <row r="139" spans="1:4" ht="14.25" customHeight="1">
      <c r="A139" s="416" t="s">
        <v>52</v>
      </c>
      <c r="B139" s="402">
        <v>1411</v>
      </c>
      <c r="C139" s="423">
        <v>21</v>
      </c>
      <c r="D139" s="215">
        <f t="shared" si="3"/>
        <v>1.48830616583983</v>
      </c>
    </row>
    <row r="140" spans="1:4" ht="14.25" customHeight="1">
      <c r="A140" s="419" t="s">
        <v>53</v>
      </c>
      <c r="B140" s="403">
        <v>1789</v>
      </c>
      <c r="C140" s="424">
        <v>142</v>
      </c>
      <c r="D140" s="216">
        <f t="shared" si="3"/>
        <v>7.9373951928451643</v>
      </c>
    </row>
    <row r="141" spans="1:4" ht="14.25" customHeight="1" thickBot="1">
      <c r="A141" s="416" t="s">
        <v>54</v>
      </c>
      <c r="B141" s="402">
        <v>1335</v>
      </c>
      <c r="C141" s="423">
        <v>13</v>
      </c>
      <c r="D141" s="215">
        <f t="shared" si="3"/>
        <v>0.97378277153558046</v>
      </c>
    </row>
    <row r="142" spans="1:4" ht="14.25" customHeight="1">
      <c r="A142" s="413" t="s">
        <v>55</v>
      </c>
      <c r="B142" s="401">
        <f>SUM(B126:B127,B130,B131,B132,B134,B135,B136,B137,B140)</f>
        <v>44271</v>
      </c>
      <c r="C142" s="422">
        <v>3217</v>
      </c>
      <c r="D142" s="220">
        <f t="shared" si="3"/>
        <v>7.2666079374759995</v>
      </c>
    </row>
    <row r="143" spans="1:4" ht="14.25" customHeight="1">
      <c r="A143" s="410" t="s">
        <v>56</v>
      </c>
      <c r="B143" s="400">
        <f>SUM(B128,B129,B133,B138,B139,B141)</f>
        <v>10356</v>
      </c>
      <c r="C143" s="421">
        <v>781</v>
      </c>
      <c r="D143" s="224">
        <f t="shared" si="3"/>
        <v>7.5415218230977219</v>
      </c>
    </row>
    <row r="144" spans="1:4" ht="14.25" customHeight="1">
      <c r="A144" s="407" t="s">
        <v>57</v>
      </c>
      <c r="B144" s="399">
        <f>SUM(B126:B141)</f>
        <v>54627</v>
      </c>
      <c r="C144" s="420">
        <v>3998</v>
      </c>
      <c r="D144" s="228">
        <f t="shared" si="3"/>
        <v>7.3187251725337283</v>
      </c>
    </row>
    <row r="145" spans="1:4" ht="14.25" customHeight="1">
      <c r="A145" s="506" t="s">
        <v>76</v>
      </c>
      <c r="B145" s="506"/>
      <c r="C145" s="506"/>
      <c r="D145" s="506"/>
    </row>
    <row r="146" spans="1:4" ht="44.25" customHeight="1">
      <c r="A146" s="507" t="s">
        <v>67</v>
      </c>
      <c r="B146" s="507"/>
      <c r="C146" s="507"/>
      <c r="D146" s="507"/>
    </row>
    <row r="148" spans="1:4" ht="23.5">
      <c r="A148" s="499">
        <v>2020</v>
      </c>
      <c r="B148" s="499"/>
      <c r="C148" s="499"/>
      <c r="D148" s="499"/>
    </row>
    <row r="150" spans="1:4" ht="32.25" customHeight="1">
      <c r="A150" s="508" t="s">
        <v>82</v>
      </c>
      <c r="B150" s="508"/>
      <c r="C150" s="508"/>
      <c r="D150" s="508"/>
    </row>
    <row r="151" spans="1:4" ht="15" customHeight="1" thickBot="1">
      <c r="A151" s="509" t="s">
        <v>25</v>
      </c>
      <c r="B151" s="510" t="s">
        <v>73</v>
      </c>
      <c r="C151" s="511" t="s">
        <v>27</v>
      </c>
      <c r="D151" s="511"/>
    </row>
    <row r="152" spans="1:4" ht="15" customHeight="1" thickBot="1">
      <c r="A152" s="509"/>
      <c r="B152" s="510"/>
      <c r="C152" s="512" t="s">
        <v>74</v>
      </c>
      <c r="D152" s="512"/>
    </row>
    <row r="153" spans="1:4" ht="43.5" customHeight="1" thickBot="1">
      <c r="A153" s="509"/>
      <c r="B153" s="510"/>
      <c r="C153" s="512"/>
      <c r="D153" s="512"/>
    </row>
    <row r="154" spans="1:4" ht="14.25" customHeight="1" thickBot="1">
      <c r="A154" s="509"/>
      <c r="B154" s="513" t="s">
        <v>36</v>
      </c>
      <c r="C154" s="513"/>
      <c r="D154" s="404" t="s">
        <v>80</v>
      </c>
    </row>
    <row r="155" spans="1:4" ht="14.25" customHeight="1">
      <c r="A155" s="419" t="s">
        <v>39</v>
      </c>
      <c r="B155" s="418">
        <v>8878</v>
      </c>
      <c r="C155" s="417">
        <v>508</v>
      </c>
      <c r="D155" s="194">
        <f t="shared" ref="D155:D173" si="4">C155/B155*100</f>
        <v>5.7220094615904484</v>
      </c>
    </row>
    <row r="156" spans="1:4" ht="14.25" customHeight="1">
      <c r="A156" s="416" t="s">
        <v>40</v>
      </c>
      <c r="B156" s="415">
        <v>8766</v>
      </c>
      <c r="C156" s="414">
        <v>535</v>
      </c>
      <c r="D156" s="197">
        <f t="shared" si="4"/>
        <v>6.103125712981976</v>
      </c>
    </row>
    <row r="157" spans="1:4" ht="14.25" customHeight="1">
      <c r="A157" s="419" t="s">
        <v>75</v>
      </c>
      <c r="B157" s="418">
        <v>2663</v>
      </c>
      <c r="C157" s="417">
        <v>551</v>
      </c>
      <c r="D157" s="194">
        <f t="shared" si="4"/>
        <v>20.690950056327452</v>
      </c>
    </row>
    <row r="158" spans="1:4" ht="14.25" customHeight="1">
      <c r="A158" s="416" t="s">
        <v>42</v>
      </c>
      <c r="B158" s="415">
        <v>1565</v>
      </c>
      <c r="C158" s="414">
        <v>72</v>
      </c>
      <c r="D158" s="197">
        <f t="shared" si="4"/>
        <v>4.600638977635783</v>
      </c>
    </row>
    <row r="159" spans="1:4" ht="14.25" customHeight="1">
      <c r="A159" s="419" t="s">
        <v>43</v>
      </c>
      <c r="B159" s="418">
        <v>437</v>
      </c>
      <c r="C159" s="417">
        <v>111</v>
      </c>
      <c r="D159" s="194">
        <f t="shared" si="4"/>
        <v>25.400457665903893</v>
      </c>
    </row>
    <row r="160" spans="1:4" ht="14.25" customHeight="1">
      <c r="A160" s="416" t="s">
        <v>44</v>
      </c>
      <c r="B160" s="415">
        <v>1126</v>
      </c>
      <c r="C160" s="414">
        <v>76</v>
      </c>
      <c r="D160" s="197">
        <f t="shared" si="4"/>
        <v>6.74955595026643</v>
      </c>
    </row>
    <row r="161" spans="1:4" ht="14.25" customHeight="1">
      <c r="A161" s="419" t="s">
        <v>45</v>
      </c>
      <c r="B161" s="418">
        <v>4157</v>
      </c>
      <c r="C161" s="417">
        <v>236</v>
      </c>
      <c r="D161" s="194">
        <f t="shared" si="4"/>
        <v>5.6771710368053885</v>
      </c>
    </row>
    <row r="162" spans="1:4" ht="14.25" customHeight="1">
      <c r="A162" s="416" t="s">
        <v>46</v>
      </c>
      <c r="B162" s="415">
        <v>952</v>
      </c>
      <c r="C162" s="414">
        <v>48</v>
      </c>
      <c r="D162" s="197">
        <f t="shared" si="4"/>
        <v>5.0420168067226889</v>
      </c>
    </row>
    <row r="163" spans="1:4" ht="14.25" customHeight="1">
      <c r="A163" s="419" t="s">
        <v>47</v>
      </c>
      <c r="B163" s="418">
        <v>5045</v>
      </c>
      <c r="C163" s="417">
        <v>421</v>
      </c>
      <c r="D163" s="194">
        <f t="shared" si="4"/>
        <v>8.344895936570861</v>
      </c>
    </row>
    <row r="164" spans="1:4" ht="14.25" customHeight="1">
      <c r="A164" s="416" t="s">
        <v>48</v>
      </c>
      <c r="B164" s="415">
        <v>10347</v>
      </c>
      <c r="C164" s="414">
        <v>1155</v>
      </c>
      <c r="D164" s="197">
        <f t="shared" si="4"/>
        <v>11.162655842273123</v>
      </c>
    </row>
    <row r="165" spans="1:4" ht="14.25" customHeight="1">
      <c r="A165" s="419" t="s">
        <v>49</v>
      </c>
      <c r="B165" s="418">
        <v>2470</v>
      </c>
      <c r="C165" s="417">
        <v>45</v>
      </c>
      <c r="D165" s="194">
        <f t="shared" si="4"/>
        <v>1.8218623481781375</v>
      </c>
    </row>
    <row r="166" spans="1:4" ht="14.25" customHeight="1">
      <c r="A166" s="416" t="s">
        <v>50</v>
      </c>
      <c r="B166" s="415">
        <v>470</v>
      </c>
      <c r="C166" s="414">
        <v>10</v>
      </c>
      <c r="D166" s="197">
        <f t="shared" si="4"/>
        <v>2.1276595744680851</v>
      </c>
    </row>
    <row r="167" spans="1:4" ht="14.25" customHeight="1">
      <c r="A167" s="419" t="s">
        <v>51</v>
      </c>
      <c r="B167" s="418">
        <v>2348</v>
      </c>
      <c r="C167" s="417">
        <v>72</v>
      </c>
      <c r="D167" s="194">
        <f t="shared" si="4"/>
        <v>3.0664395229982966</v>
      </c>
    </row>
    <row r="168" spans="1:4" ht="14.25" customHeight="1">
      <c r="A168" s="416" t="s">
        <v>52</v>
      </c>
      <c r="B168" s="415">
        <v>1414</v>
      </c>
      <c r="C168" s="414">
        <v>19</v>
      </c>
      <c r="D168" s="197">
        <f t="shared" si="4"/>
        <v>1.3437057991513437</v>
      </c>
    </row>
    <row r="169" spans="1:4" ht="14.25" customHeight="1">
      <c r="A169" s="419" t="s">
        <v>53</v>
      </c>
      <c r="B169" s="418">
        <v>1774</v>
      </c>
      <c r="C169" s="417">
        <v>145</v>
      </c>
      <c r="D169" s="198">
        <f t="shared" si="4"/>
        <v>8.1736189402480264</v>
      </c>
    </row>
    <row r="170" spans="1:4" ht="14.25" customHeight="1" thickBot="1">
      <c r="A170" s="416" t="s">
        <v>54</v>
      </c>
      <c r="B170" s="415">
        <v>1330</v>
      </c>
      <c r="C170" s="414">
        <v>14</v>
      </c>
      <c r="D170" s="197">
        <f t="shared" si="4"/>
        <v>1.0526315789473684</v>
      </c>
    </row>
    <row r="171" spans="1:4" ht="14.25" customHeight="1">
      <c r="A171" s="413" t="s">
        <v>55</v>
      </c>
      <c r="B171" s="412">
        <f>SUM(B155:B156,B159,B160,B161,B163,B164,B165,B166,B169)</f>
        <v>43470</v>
      </c>
      <c r="C171" s="411">
        <v>3242</v>
      </c>
      <c r="D171" s="201">
        <f t="shared" si="4"/>
        <v>7.4580170232344143</v>
      </c>
    </row>
    <row r="172" spans="1:4" ht="14.25" customHeight="1">
      <c r="A172" s="410" t="s">
        <v>56</v>
      </c>
      <c r="B172" s="409">
        <f>SUM(B157,B158,B162,B167,B168,B170)</f>
        <v>10272</v>
      </c>
      <c r="C172" s="408">
        <v>776</v>
      </c>
      <c r="D172" s="204">
        <f t="shared" si="4"/>
        <v>7.5545171339563861</v>
      </c>
    </row>
    <row r="173" spans="1:4" ht="14.25" customHeight="1">
      <c r="A173" s="407" t="s">
        <v>57</v>
      </c>
      <c r="B173" s="406">
        <f>SUM(B155:B170)</f>
        <v>53742</v>
      </c>
      <c r="C173" s="405">
        <v>4018</v>
      </c>
      <c r="D173" s="207">
        <f t="shared" si="4"/>
        <v>7.4764616128912209</v>
      </c>
    </row>
    <row r="174" spans="1:4" ht="14.25" customHeight="1">
      <c r="A174" s="506" t="s">
        <v>76</v>
      </c>
      <c r="B174" s="506"/>
      <c r="C174" s="506"/>
      <c r="D174" s="506"/>
    </row>
    <row r="175" spans="1:4" ht="44.25" customHeight="1">
      <c r="A175" s="507" t="s">
        <v>69</v>
      </c>
      <c r="B175" s="507"/>
      <c r="C175" s="507"/>
      <c r="D175" s="507"/>
    </row>
    <row r="177" spans="1:4" ht="23.5">
      <c r="A177" s="499">
        <v>2019</v>
      </c>
      <c r="B177" s="499"/>
      <c r="C177" s="499"/>
      <c r="D177" s="499"/>
    </row>
    <row r="179" spans="1:4" ht="33.75" customHeight="1">
      <c r="A179" s="515" t="s">
        <v>83</v>
      </c>
      <c r="B179" s="515"/>
      <c r="C179" s="515"/>
      <c r="D179" s="515"/>
    </row>
    <row r="180" spans="1:4" ht="15" customHeight="1" thickBot="1">
      <c r="A180" s="516" t="s">
        <v>25</v>
      </c>
      <c r="B180" s="510" t="s">
        <v>73</v>
      </c>
      <c r="C180" s="511" t="s">
        <v>27</v>
      </c>
      <c r="D180" s="511"/>
    </row>
    <row r="181" spans="1:4" ht="15" customHeight="1" thickBot="1">
      <c r="A181" s="516"/>
      <c r="B181" s="510"/>
      <c r="C181" s="512" t="s">
        <v>74</v>
      </c>
      <c r="D181" s="512"/>
    </row>
    <row r="182" spans="1:4" ht="43.5" customHeight="1" thickBot="1">
      <c r="A182" s="516"/>
      <c r="B182" s="510"/>
      <c r="C182" s="512"/>
      <c r="D182" s="512"/>
    </row>
    <row r="183" spans="1:4" ht="14.25" customHeight="1" thickBot="1">
      <c r="A183" s="516"/>
      <c r="B183" s="513" t="s">
        <v>36</v>
      </c>
      <c r="C183" s="513"/>
      <c r="D183" s="404" t="s">
        <v>80</v>
      </c>
    </row>
    <row r="184" spans="1:4" ht="14.25" customHeight="1">
      <c r="A184" s="229" t="s">
        <v>39</v>
      </c>
      <c r="B184" s="403">
        <v>8712</v>
      </c>
      <c r="C184" s="230">
        <v>493</v>
      </c>
      <c r="D184" s="211">
        <f t="shared" ref="D184:D202" si="5">C184/B184*100</f>
        <v>5.6588613406795227</v>
      </c>
    </row>
    <row r="185" spans="1:4" ht="14.25" customHeight="1">
      <c r="A185" s="231" t="s">
        <v>40</v>
      </c>
      <c r="B185" s="402">
        <v>8594</v>
      </c>
      <c r="C185" s="232">
        <v>527</v>
      </c>
      <c r="D185" s="215">
        <f t="shared" si="5"/>
        <v>6.1321852455201302</v>
      </c>
    </row>
    <row r="186" spans="1:4" ht="14.25" customHeight="1">
      <c r="A186" s="229" t="s">
        <v>75</v>
      </c>
      <c r="B186" s="403">
        <v>2600</v>
      </c>
      <c r="C186" s="230">
        <v>572</v>
      </c>
      <c r="D186" s="211">
        <f t="shared" si="5"/>
        <v>22</v>
      </c>
    </row>
    <row r="187" spans="1:4" ht="14.25" customHeight="1">
      <c r="A187" s="231" t="s">
        <v>42</v>
      </c>
      <c r="B187" s="402">
        <v>1538</v>
      </c>
      <c r="C187" s="232">
        <v>73</v>
      </c>
      <c r="D187" s="215">
        <f t="shared" si="5"/>
        <v>4.746423927178153</v>
      </c>
    </row>
    <row r="188" spans="1:4" ht="14.25" customHeight="1">
      <c r="A188" s="229" t="s">
        <v>43</v>
      </c>
      <c r="B188" s="403">
        <v>431</v>
      </c>
      <c r="C188" s="230">
        <v>108</v>
      </c>
      <c r="D188" s="211">
        <f t="shared" si="5"/>
        <v>25.05800464037123</v>
      </c>
    </row>
    <row r="189" spans="1:4" ht="14.25" customHeight="1">
      <c r="A189" s="231" t="s">
        <v>44</v>
      </c>
      <c r="B189" s="402">
        <v>1099</v>
      </c>
      <c r="C189" s="232">
        <v>72</v>
      </c>
      <c r="D189" s="215">
        <f t="shared" si="5"/>
        <v>6.5514103730664246</v>
      </c>
    </row>
    <row r="190" spans="1:4" ht="14.25" customHeight="1">
      <c r="A190" s="229" t="s">
        <v>45</v>
      </c>
      <c r="B190" s="403">
        <v>4098</v>
      </c>
      <c r="C190" s="230">
        <v>242</v>
      </c>
      <c r="D190" s="211">
        <f t="shared" si="5"/>
        <v>5.9053196681307956</v>
      </c>
    </row>
    <row r="191" spans="1:4" ht="14.25" customHeight="1">
      <c r="A191" s="231" t="s">
        <v>46</v>
      </c>
      <c r="B191" s="402">
        <v>945</v>
      </c>
      <c r="C191" s="232">
        <v>56</v>
      </c>
      <c r="D191" s="215">
        <f t="shared" si="5"/>
        <v>5.9259259259259265</v>
      </c>
    </row>
    <row r="192" spans="1:4" ht="14.25" customHeight="1">
      <c r="A192" s="229" t="s">
        <v>47</v>
      </c>
      <c r="B192" s="403">
        <v>4915</v>
      </c>
      <c r="C192" s="230">
        <v>430</v>
      </c>
      <c r="D192" s="211">
        <f t="shared" si="5"/>
        <v>8.7487283825025433</v>
      </c>
    </row>
    <row r="193" spans="1:4" ht="14.25" customHeight="1">
      <c r="A193" s="231" t="s">
        <v>48</v>
      </c>
      <c r="B193" s="402">
        <v>10162</v>
      </c>
      <c r="C193" s="232">
        <v>1162</v>
      </c>
      <c r="D193" s="215">
        <f t="shared" si="5"/>
        <v>11.434756937610707</v>
      </c>
    </row>
    <row r="194" spans="1:4" ht="14.25" customHeight="1">
      <c r="A194" s="229" t="s">
        <v>49</v>
      </c>
      <c r="B194" s="403">
        <v>2457</v>
      </c>
      <c r="C194" s="230">
        <v>44</v>
      </c>
      <c r="D194" s="233">
        <f t="shared" si="5"/>
        <v>1.7908017908017908</v>
      </c>
    </row>
    <row r="195" spans="1:4" ht="14.25" customHeight="1">
      <c r="A195" s="231" t="s">
        <v>50</v>
      </c>
      <c r="B195" s="402">
        <v>464</v>
      </c>
      <c r="C195" s="232">
        <v>9</v>
      </c>
      <c r="D195" s="215">
        <f t="shared" si="5"/>
        <v>1.9396551724137931</v>
      </c>
    </row>
    <row r="196" spans="1:4" ht="14.25" customHeight="1">
      <c r="A196" s="229" t="s">
        <v>51</v>
      </c>
      <c r="B196" s="403">
        <v>2341</v>
      </c>
      <c r="C196" s="230">
        <v>76</v>
      </c>
      <c r="D196" s="211">
        <f t="shared" si="5"/>
        <v>3.2464758650149506</v>
      </c>
    </row>
    <row r="197" spans="1:4" ht="14.25" customHeight="1">
      <c r="A197" s="231" t="s">
        <v>84</v>
      </c>
      <c r="B197" s="402">
        <v>1418</v>
      </c>
      <c r="C197" s="232">
        <v>20</v>
      </c>
      <c r="D197" s="215">
        <f t="shared" si="5"/>
        <v>1.4104372355430184</v>
      </c>
    </row>
    <row r="198" spans="1:4" ht="14.25" customHeight="1">
      <c r="A198" s="234" t="s">
        <v>53</v>
      </c>
      <c r="B198" s="403">
        <v>1768</v>
      </c>
      <c r="C198" s="235">
        <v>153</v>
      </c>
      <c r="D198" s="216">
        <f t="shared" si="5"/>
        <v>8.6538461538461533</v>
      </c>
    </row>
    <row r="199" spans="1:4" ht="14.25" customHeight="1" thickBot="1">
      <c r="A199" s="231" t="s">
        <v>54</v>
      </c>
      <c r="B199" s="402">
        <v>1328</v>
      </c>
      <c r="C199" s="232">
        <v>16</v>
      </c>
      <c r="D199" s="215">
        <f t="shared" si="5"/>
        <v>1.2048192771084338</v>
      </c>
    </row>
    <row r="200" spans="1:4" ht="14.25" customHeight="1">
      <c r="A200" s="236" t="s">
        <v>55</v>
      </c>
      <c r="B200" s="401">
        <v>42700</v>
      </c>
      <c r="C200" s="237">
        <v>3240</v>
      </c>
      <c r="D200" s="220">
        <f t="shared" si="5"/>
        <v>7.5878220140515218</v>
      </c>
    </row>
    <row r="201" spans="1:4" ht="14.25" customHeight="1">
      <c r="A201" s="238" t="s">
        <v>56</v>
      </c>
      <c r="B201" s="400">
        <v>10170</v>
      </c>
      <c r="C201" s="239">
        <v>813</v>
      </c>
      <c r="D201" s="224">
        <f t="shared" si="5"/>
        <v>7.9941002949852518</v>
      </c>
    </row>
    <row r="202" spans="1:4" ht="14.25" customHeight="1">
      <c r="A202" s="240" t="s">
        <v>57</v>
      </c>
      <c r="B202" s="399">
        <v>52870</v>
      </c>
      <c r="C202" s="241">
        <v>4053</v>
      </c>
      <c r="D202" s="228">
        <f t="shared" si="5"/>
        <v>7.6659731416682435</v>
      </c>
    </row>
    <row r="203" spans="1:4" ht="14.25" customHeight="1">
      <c r="A203" s="506" t="s">
        <v>76</v>
      </c>
      <c r="B203" s="506"/>
      <c r="C203" s="506"/>
      <c r="D203" s="506"/>
    </row>
    <row r="204" spans="1:4" ht="48" customHeight="1">
      <c r="A204" s="514" t="s">
        <v>71</v>
      </c>
      <c r="B204" s="514"/>
      <c r="C204" s="514"/>
      <c r="D204" s="514"/>
    </row>
  </sheetData>
  <mergeCells count="63">
    <mergeCell ref="B183:C183"/>
    <mergeCell ref="A203:D203"/>
    <mergeCell ref="A204:D204"/>
    <mergeCell ref="A174:D174"/>
    <mergeCell ref="A175:D175"/>
    <mergeCell ref="A177:D177"/>
    <mergeCell ref="A179:D179"/>
    <mergeCell ref="A180:A183"/>
    <mergeCell ref="B180:B182"/>
    <mergeCell ref="C180:D180"/>
    <mergeCell ref="C181:D182"/>
    <mergeCell ref="A145:D145"/>
    <mergeCell ref="A146:D146"/>
    <mergeCell ref="A148:D148"/>
    <mergeCell ref="A150:D150"/>
    <mergeCell ref="A151:A154"/>
    <mergeCell ref="B151:B153"/>
    <mergeCell ref="C151:D151"/>
    <mergeCell ref="C152:D153"/>
    <mergeCell ref="B154:C154"/>
    <mergeCell ref="A116:D116"/>
    <mergeCell ref="A117:D117"/>
    <mergeCell ref="A119:D119"/>
    <mergeCell ref="A121:D121"/>
    <mergeCell ref="A122:A125"/>
    <mergeCell ref="B122:B124"/>
    <mergeCell ref="C122:D122"/>
    <mergeCell ref="C123:D124"/>
    <mergeCell ref="B125:C125"/>
    <mergeCell ref="A87:D87"/>
    <mergeCell ref="A88:D88"/>
    <mergeCell ref="A90:D90"/>
    <mergeCell ref="A92:D92"/>
    <mergeCell ref="A93:A96"/>
    <mergeCell ref="B93:B95"/>
    <mergeCell ref="C93:D93"/>
    <mergeCell ref="C94:D95"/>
    <mergeCell ref="B96:C96"/>
    <mergeCell ref="A58:D58"/>
    <mergeCell ref="A59:D59"/>
    <mergeCell ref="A61:D61"/>
    <mergeCell ref="A63:D63"/>
    <mergeCell ref="A64:A67"/>
    <mergeCell ref="B64:B66"/>
    <mergeCell ref="C64:D64"/>
    <mergeCell ref="C65:D66"/>
    <mergeCell ref="B67:C67"/>
    <mergeCell ref="A29:D29"/>
    <mergeCell ref="A30:D30"/>
    <mergeCell ref="A32:D32"/>
    <mergeCell ref="A34:D34"/>
    <mergeCell ref="A35:A38"/>
    <mergeCell ref="B35:B37"/>
    <mergeCell ref="C35:D35"/>
    <mergeCell ref="C36:D37"/>
    <mergeCell ref="B38:C38"/>
    <mergeCell ref="A3:D3"/>
    <mergeCell ref="A5:D5"/>
    <mergeCell ref="A6:A9"/>
    <mergeCell ref="B6:B8"/>
    <mergeCell ref="C6:D6"/>
    <mergeCell ref="C7:D8"/>
    <mergeCell ref="B9:C9"/>
  </mergeCells>
  <hyperlinks>
    <hyperlink ref="A1" location="Inhalt!A9" display="Zurück zum Inhalt" xr:uid="{1C4A8BC3-3842-4F98-8778-74918068D594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218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0.81640625" defaultRowHeight="15" customHeight="1"/>
  <cols>
    <col min="1" max="1" width="23.7265625" style="29" customWidth="1"/>
    <col min="2" max="38" width="15.26953125" style="29" customWidth="1"/>
    <col min="39" max="16384" width="10.81640625" style="29"/>
  </cols>
  <sheetData>
    <row r="1" spans="1:38" ht="14.25" customHeight="1">
      <c r="A1" s="30" t="s">
        <v>23</v>
      </c>
    </row>
    <row r="2" spans="1:38" ht="14.25" customHeight="1">
      <c r="A2" s="30"/>
    </row>
    <row r="3" spans="1:38" ht="23.5">
      <c r="A3" s="486">
        <v>2025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  <c r="AC3" s="486"/>
      <c r="AD3" s="486"/>
      <c r="AE3" s="486"/>
      <c r="AF3" s="486"/>
      <c r="AG3" s="486"/>
      <c r="AH3" s="486"/>
      <c r="AI3" s="486"/>
      <c r="AJ3" s="486"/>
      <c r="AK3" s="486"/>
      <c r="AL3" s="486"/>
    </row>
    <row r="4" spans="1:38" ht="14.25" customHeight="1">
      <c r="A4" s="242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ht="16.5">
      <c r="A5" s="519" t="s">
        <v>85</v>
      </c>
      <c r="B5" s="519"/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19"/>
      <c r="T5" s="519"/>
      <c r="U5" s="519"/>
      <c r="V5" s="519"/>
      <c r="W5" s="519"/>
      <c r="X5" s="519"/>
      <c r="Y5" s="519"/>
      <c r="Z5" s="519"/>
      <c r="AA5" s="519"/>
      <c r="AB5" s="519"/>
      <c r="AC5" s="519"/>
      <c r="AD5" s="519"/>
      <c r="AE5" s="519"/>
      <c r="AF5" s="519"/>
      <c r="AG5" s="519"/>
      <c r="AH5" s="519"/>
      <c r="AI5" s="519"/>
      <c r="AJ5" s="519"/>
      <c r="AK5" s="519"/>
      <c r="AL5" s="519"/>
    </row>
    <row r="6" spans="1:38" ht="14.25" customHeight="1">
      <c r="A6" s="520" t="s">
        <v>25</v>
      </c>
      <c r="B6" s="521" t="s">
        <v>26</v>
      </c>
      <c r="C6" s="521" t="s">
        <v>125</v>
      </c>
      <c r="D6" s="521"/>
      <c r="E6" s="521"/>
      <c r="F6" s="521"/>
      <c r="G6" s="521"/>
      <c r="H6" s="521"/>
      <c r="I6" s="521"/>
      <c r="J6" s="521"/>
      <c r="K6" s="521"/>
      <c r="L6" s="521"/>
      <c r="M6" s="522" t="s">
        <v>28</v>
      </c>
      <c r="N6" s="522"/>
      <c r="O6" s="522"/>
      <c r="P6" s="522"/>
      <c r="Q6" s="522"/>
      <c r="R6" s="522"/>
      <c r="S6" s="522"/>
      <c r="T6" s="522"/>
      <c r="U6" s="522"/>
      <c r="V6" s="522"/>
      <c r="W6" s="522"/>
      <c r="X6" s="522"/>
      <c r="Y6" s="522"/>
      <c r="Z6" s="522"/>
      <c r="AA6" s="522"/>
      <c r="AB6" s="522"/>
      <c r="AC6" s="522"/>
      <c r="AD6" s="522"/>
      <c r="AE6" s="522"/>
      <c r="AF6" s="522"/>
      <c r="AG6" s="522"/>
      <c r="AH6" s="522"/>
      <c r="AI6" s="522"/>
      <c r="AJ6" s="522"/>
      <c r="AK6" s="522"/>
      <c r="AL6" s="522"/>
    </row>
    <row r="7" spans="1:38" ht="14.25" customHeight="1">
      <c r="A7" s="520"/>
      <c r="B7" s="521"/>
      <c r="C7" s="523" t="s">
        <v>26</v>
      </c>
      <c r="D7" s="523"/>
      <c r="E7" s="521" t="s">
        <v>27</v>
      </c>
      <c r="F7" s="521"/>
      <c r="G7" s="521"/>
      <c r="H7" s="521"/>
      <c r="I7" s="521"/>
      <c r="J7" s="521"/>
      <c r="K7" s="521"/>
      <c r="L7" s="521"/>
      <c r="M7" s="523" t="s">
        <v>26</v>
      </c>
      <c r="N7" s="523"/>
      <c r="O7" s="522" t="s">
        <v>27</v>
      </c>
      <c r="P7" s="522"/>
      <c r="Q7" s="522"/>
      <c r="R7" s="522"/>
      <c r="S7" s="522"/>
      <c r="T7" s="522"/>
      <c r="U7" s="522"/>
      <c r="V7" s="522"/>
      <c r="W7" s="522"/>
      <c r="X7" s="522"/>
      <c r="Y7" s="522"/>
      <c r="Z7" s="522"/>
      <c r="AA7" s="522"/>
      <c r="AB7" s="522"/>
      <c r="AC7" s="522"/>
      <c r="AD7" s="522"/>
      <c r="AE7" s="522"/>
      <c r="AF7" s="522"/>
      <c r="AG7" s="522"/>
      <c r="AH7" s="522"/>
      <c r="AI7" s="522"/>
      <c r="AJ7" s="522"/>
      <c r="AK7" s="522"/>
      <c r="AL7" s="522"/>
    </row>
    <row r="8" spans="1:38" ht="14.25" customHeight="1">
      <c r="A8" s="520"/>
      <c r="B8" s="521"/>
      <c r="C8" s="521"/>
      <c r="D8" s="523"/>
      <c r="E8" s="523" t="s">
        <v>86</v>
      </c>
      <c r="F8" s="523"/>
      <c r="G8" s="523" t="s">
        <v>87</v>
      </c>
      <c r="H8" s="523"/>
      <c r="I8" s="523" t="s">
        <v>25</v>
      </c>
      <c r="J8" s="523"/>
      <c r="K8" s="523" t="s">
        <v>88</v>
      </c>
      <c r="L8" s="523"/>
      <c r="M8" s="523"/>
      <c r="N8" s="523"/>
      <c r="O8" s="521" t="s">
        <v>89</v>
      </c>
      <c r="P8" s="521"/>
      <c r="Q8" s="521"/>
      <c r="R8" s="521"/>
      <c r="S8" s="521"/>
      <c r="T8" s="521"/>
      <c r="U8" s="521"/>
      <c r="V8" s="521"/>
      <c r="W8" s="521"/>
      <c r="X8" s="521"/>
      <c r="Y8" s="521"/>
      <c r="Z8" s="521"/>
      <c r="AA8" s="521"/>
      <c r="AB8" s="521"/>
      <c r="AC8" s="521"/>
      <c r="AD8" s="521"/>
      <c r="AE8" s="521"/>
      <c r="AF8" s="521"/>
      <c r="AG8" s="522" t="s">
        <v>90</v>
      </c>
      <c r="AH8" s="522"/>
      <c r="AI8" s="522"/>
      <c r="AJ8" s="522"/>
      <c r="AK8" s="522"/>
      <c r="AL8" s="522"/>
    </row>
    <row r="9" spans="1:38" ht="34.5" customHeight="1">
      <c r="A9" s="520"/>
      <c r="B9" s="521"/>
      <c r="C9" s="521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 t="s">
        <v>91</v>
      </c>
      <c r="P9" s="523"/>
      <c r="Q9" s="523" t="s">
        <v>92</v>
      </c>
      <c r="R9" s="523"/>
      <c r="S9" s="523" t="s">
        <v>93</v>
      </c>
      <c r="T9" s="523"/>
      <c r="U9" s="523" t="s">
        <v>94</v>
      </c>
      <c r="V9" s="523"/>
      <c r="W9" s="523" t="s">
        <v>95</v>
      </c>
      <c r="X9" s="523"/>
      <c r="Y9" s="523" t="s">
        <v>96</v>
      </c>
      <c r="Z9" s="523"/>
      <c r="AA9" s="523" t="s">
        <v>97</v>
      </c>
      <c r="AB9" s="523"/>
      <c r="AC9" s="523" t="s">
        <v>98</v>
      </c>
      <c r="AD9" s="523"/>
      <c r="AE9" s="523" t="s">
        <v>99</v>
      </c>
      <c r="AF9" s="523"/>
      <c r="AG9" s="523" t="s">
        <v>100</v>
      </c>
      <c r="AH9" s="523"/>
      <c r="AI9" s="523" t="s">
        <v>101</v>
      </c>
      <c r="AJ9" s="523"/>
      <c r="AK9" s="525" t="s">
        <v>102</v>
      </c>
      <c r="AL9" s="525"/>
    </row>
    <row r="10" spans="1:38" ht="33.75" customHeight="1" thickBot="1">
      <c r="A10" s="520"/>
      <c r="B10" s="243" t="s">
        <v>36</v>
      </c>
      <c r="C10" s="244" t="s">
        <v>36</v>
      </c>
      <c r="D10" s="245" t="s">
        <v>38</v>
      </c>
      <c r="E10" s="246" t="s">
        <v>36</v>
      </c>
      <c r="F10" s="245" t="s">
        <v>38</v>
      </c>
      <c r="G10" s="246" t="s">
        <v>36</v>
      </c>
      <c r="H10" s="245" t="s">
        <v>38</v>
      </c>
      <c r="I10" s="246" t="s">
        <v>36</v>
      </c>
      <c r="J10" s="245" t="s">
        <v>38</v>
      </c>
      <c r="K10" s="247" t="s">
        <v>36</v>
      </c>
      <c r="L10" s="248" t="s">
        <v>38</v>
      </c>
      <c r="M10" s="246" t="s">
        <v>36</v>
      </c>
      <c r="N10" s="245" t="s">
        <v>38</v>
      </c>
      <c r="O10" s="246" t="s">
        <v>36</v>
      </c>
      <c r="P10" s="245" t="s">
        <v>38</v>
      </c>
      <c r="Q10" s="247" t="s">
        <v>36</v>
      </c>
      <c r="R10" s="248" t="s">
        <v>38</v>
      </c>
      <c r="S10" s="246" t="s">
        <v>36</v>
      </c>
      <c r="T10" s="245" t="s">
        <v>38</v>
      </c>
      <c r="U10" s="247" t="s">
        <v>36</v>
      </c>
      <c r="V10" s="248" t="s">
        <v>38</v>
      </c>
      <c r="W10" s="247" t="s">
        <v>36</v>
      </c>
      <c r="X10" s="248" t="s">
        <v>38</v>
      </c>
      <c r="Y10" s="247" t="s">
        <v>36</v>
      </c>
      <c r="Z10" s="248" t="s">
        <v>38</v>
      </c>
      <c r="AA10" s="246" t="s">
        <v>36</v>
      </c>
      <c r="AB10" s="245" t="s">
        <v>38</v>
      </c>
      <c r="AC10" s="246" t="s">
        <v>36</v>
      </c>
      <c r="AD10" s="245" t="s">
        <v>38</v>
      </c>
      <c r="AE10" s="247" t="s">
        <v>36</v>
      </c>
      <c r="AF10" s="248" t="s">
        <v>38</v>
      </c>
      <c r="AG10" s="246" t="s">
        <v>36</v>
      </c>
      <c r="AH10" s="245" t="s">
        <v>38</v>
      </c>
      <c r="AI10" s="246" t="s">
        <v>36</v>
      </c>
      <c r="AJ10" s="245" t="s">
        <v>38</v>
      </c>
      <c r="AK10" s="247" t="s">
        <v>36</v>
      </c>
      <c r="AL10" s="249" t="s">
        <v>38</v>
      </c>
    </row>
    <row r="11" spans="1:38" ht="14.25" customHeight="1">
      <c r="A11" s="208" t="s">
        <v>39</v>
      </c>
      <c r="B11" s="192">
        <v>9662</v>
      </c>
      <c r="C11" s="193">
        <v>4284</v>
      </c>
      <c r="D11" s="250">
        <f>C11/B11*100</f>
        <v>44.338646243013869</v>
      </c>
      <c r="E11" s="251">
        <v>433</v>
      </c>
      <c r="F11" s="252">
        <f>E11/B11*100</f>
        <v>4.4814738149451454</v>
      </c>
      <c r="G11" s="193">
        <v>0</v>
      </c>
      <c r="H11" s="250">
        <f>G11/B11*100</f>
        <v>0</v>
      </c>
      <c r="I11" s="251">
        <v>0</v>
      </c>
      <c r="J11" s="252">
        <f>I11/B11*100</f>
        <v>0</v>
      </c>
      <c r="K11" s="193">
        <v>3851</v>
      </c>
      <c r="L11" s="252">
        <f>K11/B11*100</f>
        <v>39.857172428068722</v>
      </c>
      <c r="M11" s="193">
        <v>5378</v>
      </c>
      <c r="N11" s="250">
        <f>M11/B11*100</f>
        <v>55.661353756986131</v>
      </c>
      <c r="O11" s="254">
        <v>119</v>
      </c>
      <c r="P11" s="252">
        <f>O11/B11*100</f>
        <v>1.2316290623059409</v>
      </c>
      <c r="Q11" s="46">
        <v>298</v>
      </c>
      <c r="R11" s="250">
        <f>Q11/B11*100</f>
        <v>3.0842475677913477</v>
      </c>
      <c r="S11" s="254">
        <v>24</v>
      </c>
      <c r="T11" s="252">
        <f>S11/B11*100</f>
        <v>0.24839577727178638</v>
      </c>
      <c r="U11" s="46">
        <v>1593</v>
      </c>
      <c r="V11" s="250">
        <f>U11/B11*100</f>
        <v>16.487269716414822</v>
      </c>
      <c r="W11" s="254">
        <v>1861</v>
      </c>
      <c r="X11" s="252">
        <f>W11/B11*100</f>
        <v>19.261022562616436</v>
      </c>
      <c r="Y11" s="193">
        <v>0</v>
      </c>
      <c r="Z11" s="250">
        <f>Y11/B11*100</f>
        <v>0</v>
      </c>
      <c r="AA11" s="251">
        <v>12</v>
      </c>
      <c r="AB11" s="252">
        <f>AA11/B11*100</f>
        <v>0.12419788863589319</v>
      </c>
      <c r="AC11" s="193">
        <v>2</v>
      </c>
      <c r="AD11" s="250">
        <f>AC11/B11*100</f>
        <v>2.0699648105982196E-2</v>
      </c>
      <c r="AE11" s="251">
        <v>1206</v>
      </c>
      <c r="AF11" s="250">
        <f>AE11/B11*100</f>
        <v>12.481887807907267</v>
      </c>
      <c r="AG11" s="251">
        <v>39</v>
      </c>
      <c r="AH11" s="252">
        <f>AG11/B11*100</f>
        <v>0.40364313806665286</v>
      </c>
      <c r="AI11" s="251">
        <v>163</v>
      </c>
      <c r="AJ11" s="252">
        <f>AI11/B11*100</f>
        <v>1.6870213206375491</v>
      </c>
      <c r="AK11" s="255">
        <v>61</v>
      </c>
      <c r="AL11" s="256">
        <f>AK11/B11*100</f>
        <v>0.63133926723245704</v>
      </c>
    </row>
    <row r="12" spans="1:38" ht="14.25" customHeight="1">
      <c r="A12" s="212" t="s">
        <v>40</v>
      </c>
      <c r="B12" s="195">
        <v>9613</v>
      </c>
      <c r="C12" s="196">
        <v>2628</v>
      </c>
      <c r="D12" s="257">
        <f>C12/B12*100</f>
        <v>27.337979818995112</v>
      </c>
      <c r="E12" s="258">
        <v>663</v>
      </c>
      <c r="F12" s="259">
        <f t="shared" ref="F12:F29" si="0">E12/B12*100</f>
        <v>6.8969104337875802</v>
      </c>
      <c r="G12" s="196">
        <v>0</v>
      </c>
      <c r="H12" s="257">
        <f t="shared" ref="H12:H29" si="1">G12/B12*100</f>
        <v>0</v>
      </c>
      <c r="I12" s="258">
        <v>5</v>
      </c>
      <c r="J12" s="259">
        <f t="shared" ref="J12:J29" si="2">I12/B12*100</f>
        <v>5.2012899199001345E-2</v>
      </c>
      <c r="K12" s="196">
        <v>1960</v>
      </c>
      <c r="L12" s="259">
        <f t="shared" ref="L12:L29" si="3">K12/B12*100</f>
        <v>20.389056486008531</v>
      </c>
      <c r="M12" s="196">
        <v>6985</v>
      </c>
      <c r="N12" s="257">
        <f t="shared" ref="N12:N29" si="4">M12/B12*100</f>
        <v>72.662020181004891</v>
      </c>
      <c r="O12" s="55">
        <v>409</v>
      </c>
      <c r="P12" s="259">
        <f t="shared" ref="P12:P29" si="5">O12/B12*100</f>
        <v>4.2546551544783107</v>
      </c>
      <c r="Q12" s="57">
        <v>373</v>
      </c>
      <c r="R12" s="257">
        <f t="shared" ref="R12:R29" si="6">Q12/B12*100</f>
        <v>3.8801622802455005</v>
      </c>
      <c r="S12" s="55">
        <v>309</v>
      </c>
      <c r="T12" s="259">
        <f t="shared" ref="T12:T29" si="7">S12/B12*100</f>
        <v>3.2143971704982834</v>
      </c>
      <c r="U12" s="57">
        <v>1490</v>
      </c>
      <c r="V12" s="257">
        <f t="shared" ref="V12:V29" si="8">U12/B12*100</f>
        <v>15.499843961302403</v>
      </c>
      <c r="W12" s="55">
        <v>2599</v>
      </c>
      <c r="X12" s="259">
        <f t="shared" ref="X12:X29" si="9">W12/B12*100</f>
        <v>27.036305003640905</v>
      </c>
      <c r="Y12" s="196">
        <v>1</v>
      </c>
      <c r="Z12" s="257">
        <f t="shared" ref="Z12:Z29" si="10">Y12/B12*100</f>
        <v>1.0402579839800271E-2</v>
      </c>
      <c r="AA12" s="258">
        <v>4</v>
      </c>
      <c r="AB12" s="259">
        <f t="shared" ref="AB12:AB29" si="11">AA12/B12*100</f>
        <v>4.1610319359201085E-2</v>
      </c>
      <c r="AC12" s="196">
        <v>11</v>
      </c>
      <c r="AD12" s="257">
        <f t="shared" ref="AD12:AD29" si="12">AC12/B12*100</f>
        <v>0.11442837823780298</v>
      </c>
      <c r="AE12" s="258">
        <v>1184</v>
      </c>
      <c r="AF12" s="257">
        <f t="shared" ref="AF12:AF28" si="13">AE12/B12*100</f>
        <v>12.31665453032352</v>
      </c>
      <c r="AG12" s="258">
        <v>11</v>
      </c>
      <c r="AH12" s="259">
        <f t="shared" ref="AH12:AH29" si="14">AG12/B12*100</f>
        <v>0.11442837823780298</v>
      </c>
      <c r="AI12" s="258">
        <v>131</v>
      </c>
      <c r="AJ12" s="259">
        <f t="shared" ref="AJ12:AJ29" si="15">AI12/B12*100</f>
        <v>1.3627379590138355</v>
      </c>
      <c r="AK12" s="196">
        <v>463</v>
      </c>
      <c r="AL12" s="261">
        <f t="shared" ref="AL12:AL29" si="16">AK12/B12*100</f>
        <v>4.8163944658275257</v>
      </c>
    </row>
    <row r="13" spans="1:38" ht="14.25" customHeight="1">
      <c r="A13" s="208" t="s">
        <v>75</v>
      </c>
      <c r="B13" s="192">
        <v>2871</v>
      </c>
      <c r="C13" s="193">
        <v>294</v>
      </c>
      <c r="D13" s="262">
        <f>C13/B13*100</f>
        <v>10.240334378265413</v>
      </c>
      <c r="E13" s="263">
        <v>274</v>
      </c>
      <c r="F13" s="264">
        <f>E13/B13*100</f>
        <v>9.543712991988853</v>
      </c>
      <c r="G13" s="193">
        <v>0</v>
      </c>
      <c r="H13" s="262">
        <f t="shared" si="1"/>
        <v>0</v>
      </c>
      <c r="I13" s="263">
        <v>20</v>
      </c>
      <c r="J13" s="264">
        <f>I13/B13*100</f>
        <v>0.69662138627655867</v>
      </c>
      <c r="K13" s="193">
        <v>0</v>
      </c>
      <c r="L13" s="264">
        <f t="shared" si="3"/>
        <v>0</v>
      </c>
      <c r="M13" s="193">
        <v>2577</v>
      </c>
      <c r="N13" s="262">
        <f t="shared" si="4"/>
        <v>89.759665621734584</v>
      </c>
      <c r="O13" s="44">
        <v>54</v>
      </c>
      <c r="P13" s="264">
        <f t="shared" si="5"/>
        <v>1.8808777429467085</v>
      </c>
      <c r="Q13" s="46">
        <v>558</v>
      </c>
      <c r="R13" s="262">
        <f t="shared" si="6"/>
        <v>19.435736677115987</v>
      </c>
      <c r="S13" s="44">
        <v>6</v>
      </c>
      <c r="T13" s="264">
        <f t="shared" si="7"/>
        <v>0.20898641588296762</v>
      </c>
      <c r="U13" s="46">
        <v>238</v>
      </c>
      <c r="V13" s="262">
        <f t="shared" si="8"/>
        <v>8.289794496691048</v>
      </c>
      <c r="W13" s="44">
        <v>64</v>
      </c>
      <c r="X13" s="264">
        <f t="shared" si="9"/>
        <v>2.2291884360849878</v>
      </c>
      <c r="Y13" s="193">
        <v>4</v>
      </c>
      <c r="Z13" s="262">
        <f t="shared" si="10"/>
        <v>0.13932427725531174</v>
      </c>
      <c r="AA13" s="263">
        <v>2</v>
      </c>
      <c r="AB13" s="264">
        <f t="shared" si="11"/>
        <v>6.966213862765587E-2</v>
      </c>
      <c r="AC13" s="193">
        <v>3</v>
      </c>
      <c r="AD13" s="262">
        <f t="shared" si="12"/>
        <v>0.10449320794148381</v>
      </c>
      <c r="AE13" s="263">
        <v>1645</v>
      </c>
      <c r="AF13" s="262">
        <f t="shared" si="13"/>
        <v>57.297109021246953</v>
      </c>
      <c r="AG13" s="263">
        <v>2</v>
      </c>
      <c r="AH13" s="264">
        <f t="shared" si="14"/>
        <v>6.966213862765587E-2</v>
      </c>
      <c r="AI13" s="263">
        <v>1</v>
      </c>
      <c r="AJ13" s="264">
        <f t="shared" si="15"/>
        <v>3.4831069313827935E-2</v>
      </c>
      <c r="AK13" s="193">
        <v>0</v>
      </c>
      <c r="AL13" s="265">
        <f t="shared" si="16"/>
        <v>0</v>
      </c>
    </row>
    <row r="14" spans="1:38" ht="14.25" customHeight="1">
      <c r="A14" s="212" t="s">
        <v>42</v>
      </c>
      <c r="B14" s="195">
        <v>1622</v>
      </c>
      <c r="C14" s="196">
        <v>798</v>
      </c>
      <c r="D14" s="257">
        <f t="shared" ref="D14:D29" si="17">C14/B14*100</f>
        <v>49.198520345252774</v>
      </c>
      <c r="E14" s="258">
        <v>7</v>
      </c>
      <c r="F14" s="259">
        <f t="shared" si="0"/>
        <v>0.43156596794081376</v>
      </c>
      <c r="G14" s="196">
        <v>0</v>
      </c>
      <c r="H14" s="257">
        <f t="shared" si="1"/>
        <v>0</v>
      </c>
      <c r="I14" s="258">
        <v>1</v>
      </c>
      <c r="J14" s="259">
        <f t="shared" si="2"/>
        <v>6.1652281134401972E-2</v>
      </c>
      <c r="K14" s="196">
        <v>790</v>
      </c>
      <c r="L14" s="259">
        <f t="shared" si="3"/>
        <v>48.705302096177562</v>
      </c>
      <c r="M14" s="196">
        <v>824</v>
      </c>
      <c r="N14" s="257">
        <f t="shared" si="4"/>
        <v>50.801479654747226</v>
      </c>
      <c r="O14" s="55">
        <v>81</v>
      </c>
      <c r="P14" s="259">
        <f t="shared" si="5"/>
        <v>4.9938347718865597</v>
      </c>
      <c r="Q14" s="57">
        <v>168</v>
      </c>
      <c r="R14" s="257">
        <f t="shared" si="6"/>
        <v>10.357583230579531</v>
      </c>
      <c r="S14" s="55">
        <v>52</v>
      </c>
      <c r="T14" s="259">
        <f t="shared" si="7"/>
        <v>3.2059186189889024</v>
      </c>
      <c r="U14" s="57">
        <v>169</v>
      </c>
      <c r="V14" s="257">
        <f t="shared" si="8"/>
        <v>10.419235511713934</v>
      </c>
      <c r="W14" s="55">
        <v>19</v>
      </c>
      <c r="X14" s="259">
        <f t="shared" si="9"/>
        <v>1.1713933415536375</v>
      </c>
      <c r="Y14" s="196">
        <v>0</v>
      </c>
      <c r="Z14" s="257">
        <f t="shared" si="10"/>
        <v>0</v>
      </c>
      <c r="AA14" s="258">
        <v>0</v>
      </c>
      <c r="AB14" s="259">
        <f t="shared" si="11"/>
        <v>0</v>
      </c>
      <c r="AC14" s="196">
        <v>0</v>
      </c>
      <c r="AD14" s="257">
        <f t="shared" si="12"/>
        <v>0</v>
      </c>
      <c r="AE14" s="258">
        <v>274</v>
      </c>
      <c r="AF14" s="257">
        <f t="shared" si="13"/>
        <v>16.892725030826142</v>
      </c>
      <c r="AG14" s="258">
        <v>10</v>
      </c>
      <c r="AH14" s="259">
        <f t="shared" si="14"/>
        <v>0.61652281134401976</v>
      </c>
      <c r="AI14" s="258">
        <v>38</v>
      </c>
      <c r="AJ14" s="259">
        <f t="shared" si="15"/>
        <v>2.342786683107275</v>
      </c>
      <c r="AK14" s="196">
        <v>13</v>
      </c>
      <c r="AL14" s="261">
        <f t="shared" si="16"/>
        <v>0.8014796547472256</v>
      </c>
    </row>
    <row r="15" spans="1:38" ht="14.25" customHeight="1">
      <c r="A15" s="208" t="s">
        <v>43</v>
      </c>
      <c r="B15" s="192">
        <v>470</v>
      </c>
      <c r="C15" s="193">
        <v>100</v>
      </c>
      <c r="D15" s="262">
        <f t="shared" si="17"/>
        <v>21.276595744680851</v>
      </c>
      <c r="E15" s="263">
        <v>100</v>
      </c>
      <c r="F15" s="264">
        <f t="shared" si="0"/>
        <v>21.276595744680851</v>
      </c>
      <c r="G15" s="193">
        <v>0</v>
      </c>
      <c r="H15" s="262">
        <f t="shared" si="1"/>
        <v>0</v>
      </c>
      <c r="I15" s="263">
        <v>0</v>
      </c>
      <c r="J15" s="264">
        <f t="shared" si="2"/>
        <v>0</v>
      </c>
      <c r="K15" s="193">
        <v>0</v>
      </c>
      <c r="L15" s="264">
        <f t="shared" si="3"/>
        <v>0</v>
      </c>
      <c r="M15" s="193">
        <v>370</v>
      </c>
      <c r="N15" s="262">
        <f t="shared" si="4"/>
        <v>78.723404255319153</v>
      </c>
      <c r="O15" s="44">
        <v>29</v>
      </c>
      <c r="P15" s="264">
        <f t="shared" si="5"/>
        <v>6.1702127659574471</v>
      </c>
      <c r="Q15" s="46">
        <v>62</v>
      </c>
      <c r="R15" s="262">
        <f t="shared" si="6"/>
        <v>13.191489361702127</v>
      </c>
      <c r="S15" s="44">
        <v>15</v>
      </c>
      <c r="T15" s="264">
        <f t="shared" si="7"/>
        <v>3.1914893617021276</v>
      </c>
      <c r="U15" s="46">
        <v>76</v>
      </c>
      <c r="V15" s="262">
        <f t="shared" si="8"/>
        <v>16.170212765957448</v>
      </c>
      <c r="W15" s="44">
        <v>20</v>
      </c>
      <c r="X15" s="264">
        <f t="shared" si="9"/>
        <v>4.2553191489361701</v>
      </c>
      <c r="Y15" s="193">
        <v>1</v>
      </c>
      <c r="Z15" s="262">
        <f t="shared" si="10"/>
        <v>0.21276595744680851</v>
      </c>
      <c r="AA15" s="263">
        <v>10</v>
      </c>
      <c r="AB15" s="264">
        <f t="shared" si="11"/>
        <v>2.1276595744680851</v>
      </c>
      <c r="AC15" s="193">
        <v>1</v>
      </c>
      <c r="AD15" s="262">
        <f t="shared" si="12"/>
        <v>0.21276595744680851</v>
      </c>
      <c r="AE15" s="263">
        <v>142</v>
      </c>
      <c r="AF15" s="262">
        <f t="shared" si="13"/>
        <v>30.212765957446809</v>
      </c>
      <c r="AG15" s="263">
        <v>2</v>
      </c>
      <c r="AH15" s="264">
        <f t="shared" si="14"/>
        <v>0.42553191489361702</v>
      </c>
      <c r="AI15" s="263">
        <v>1</v>
      </c>
      <c r="AJ15" s="264">
        <f t="shared" si="15"/>
        <v>0.21276595744680851</v>
      </c>
      <c r="AK15" s="193">
        <v>11</v>
      </c>
      <c r="AL15" s="265">
        <f t="shared" si="16"/>
        <v>2.3404255319148937</v>
      </c>
    </row>
    <row r="16" spans="1:38" ht="14.25" customHeight="1">
      <c r="A16" s="212" t="s">
        <v>44</v>
      </c>
      <c r="B16" s="195">
        <v>1151</v>
      </c>
      <c r="C16" s="196">
        <v>12</v>
      </c>
      <c r="D16" s="257">
        <f t="shared" si="17"/>
        <v>1.0425716768027802</v>
      </c>
      <c r="E16" s="258">
        <v>8</v>
      </c>
      <c r="F16" s="259">
        <f t="shared" si="0"/>
        <v>0.69504778453518679</v>
      </c>
      <c r="G16" s="196">
        <v>0</v>
      </c>
      <c r="H16" s="257">
        <f t="shared" si="1"/>
        <v>0</v>
      </c>
      <c r="I16" s="258">
        <v>2</v>
      </c>
      <c r="J16" s="259">
        <f t="shared" si="2"/>
        <v>0.1737619461337967</v>
      </c>
      <c r="K16" s="196">
        <v>2</v>
      </c>
      <c r="L16" s="259">
        <f t="shared" si="3"/>
        <v>0.1737619461337967</v>
      </c>
      <c r="M16" s="196">
        <v>1139</v>
      </c>
      <c r="N16" s="257">
        <f t="shared" si="4"/>
        <v>98.95742832319722</v>
      </c>
      <c r="O16" s="55">
        <v>26</v>
      </c>
      <c r="P16" s="259">
        <f t="shared" si="5"/>
        <v>2.2589052997393573</v>
      </c>
      <c r="Q16" s="57">
        <v>261</v>
      </c>
      <c r="R16" s="257">
        <f t="shared" si="6"/>
        <v>22.67593397046047</v>
      </c>
      <c r="S16" s="55">
        <v>42</v>
      </c>
      <c r="T16" s="259">
        <f t="shared" si="7"/>
        <v>3.6490008688097304</v>
      </c>
      <c r="U16" s="57">
        <v>146</v>
      </c>
      <c r="V16" s="257">
        <f t="shared" si="8"/>
        <v>12.68462206776716</v>
      </c>
      <c r="W16" s="55">
        <v>28</v>
      </c>
      <c r="X16" s="259">
        <f t="shared" si="9"/>
        <v>2.4326672458731537</v>
      </c>
      <c r="Y16" s="196">
        <v>1</v>
      </c>
      <c r="Z16" s="257">
        <f t="shared" si="10"/>
        <v>8.6880973066898348E-2</v>
      </c>
      <c r="AA16" s="258">
        <v>0</v>
      </c>
      <c r="AB16" s="259">
        <f t="shared" si="11"/>
        <v>0</v>
      </c>
      <c r="AC16" s="196">
        <v>0</v>
      </c>
      <c r="AD16" s="257">
        <f t="shared" si="12"/>
        <v>0</v>
      </c>
      <c r="AE16" s="258">
        <v>388</v>
      </c>
      <c r="AF16" s="257">
        <f t="shared" si="13"/>
        <v>33.709817549956561</v>
      </c>
      <c r="AG16" s="258">
        <v>16</v>
      </c>
      <c r="AH16" s="259">
        <f t="shared" si="14"/>
        <v>1.3900955690703736</v>
      </c>
      <c r="AI16" s="258">
        <v>169</v>
      </c>
      <c r="AJ16" s="259">
        <f t="shared" si="15"/>
        <v>14.682884448305822</v>
      </c>
      <c r="AK16" s="196">
        <v>62</v>
      </c>
      <c r="AL16" s="261">
        <f t="shared" si="16"/>
        <v>5.3866203301476974</v>
      </c>
    </row>
    <row r="17" spans="1:39" ht="14.25" customHeight="1">
      <c r="A17" s="208" t="s">
        <v>45</v>
      </c>
      <c r="B17" s="192">
        <v>4365</v>
      </c>
      <c r="C17" s="193">
        <v>1841</v>
      </c>
      <c r="D17" s="262">
        <f t="shared" si="17"/>
        <v>42.176403207331042</v>
      </c>
      <c r="E17" s="263">
        <v>395</v>
      </c>
      <c r="F17" s="264">
        <f t="shared" si="0"/>
        <v>9.0492554410080182</v>
      </c>
      <c r="G17" s="193">
        <v>0</v>
      </c>
      <c r="H17" s="262">
        <f t="shared" si="1"/>
        <v>0</v>
      </c>
      <c r="I17" s="263">
        <v>8</v>
      </c>
      <c r="J17" s="264">
        <f t="shared" si="2"/>
        <v>0.18327605956471935</v>
      </c>
      <c r="K17" s="193">
        <v>1438</v>
      </c>
      <c r="L17" s="264">
        <f t="shared" si="3"/>
        <v>32.943871706758301</v>
      </c>
      <c r="M17" s="193">
        <v>2524</v>
      </c>
      <c r="N17" s="262">
        <f t="shared" si="4"/>
        <v>57.823596792668965</v>
      </c>
      <c r="O17" s="44">
        <v>115</v>
      </c>
      <c r="P17" s="264">
        <f t="shared" si="5"/>
        <v>2.6345933562428407</v>
      </c>
      <c r="Q17" s="46">
        <v>249</v>
      </c>
      <c r="R17" s="262">
        <f t="shared" si="6"/>
        <v>5.7044673539518902</v>
      </c>
      <c r="S17" s="44">
        <v>49</v>
      </c>
      <c r="T17" s="264">
        <f t="shared" si="7"/>
        <v>1.1225658648339061</v>
      </c>
      <c r="U17" s="46">
        <v>732</v>
      </c>
      <c r="V17" s="262">
        <f t="shared" si="8"/>
        <v>16.769759450171819</v>
      </c>
      <c r="W17" s="44">
        <v>466</v>
      </c>
      <c r="X17" s="264">
        <f t="shared" si="9"/>
        <v>10.675830469644902</v>
      </c>
      <c r="Y17" s="193">
        <v>4</v>
      </c>
      <c r="Z17" s="262">
        <f t="shared" si="10"/>
        <v>9.1638029782359673E-2</v>
      </c>
      <c r="AA17" s="263">
        <v>7</v>
      </c>
      <c r="AB17" s="264">
        <f t="shared" si="11"/>
        <v>0.16036655211912942</v>
      </c>
      <c r="AC17" s="193">
        <v>0</v>
      </c>
      <c r="AD17" s="262">
        <f t="shared" si="12"/>
        <v>0</v>
      </c>
      <c r="AE17" s="263">
        <v>793</v>
      </c>
      <c r="AF17" s="262">
        <f t="shared" si="13"/>
        <v>18.167239404352806</v>
      </c>
      <c r="AG17" s="263">
        <v>7</v>
      </c>
      <c r="AH17" s="264">
        <f t="shared" si="14"/>
        <v>0.16036655211912942</v>
      </c>
      <c r="AI17" s="263">
        <v>42</v>
      </c>
      <c r="AJ17" s="264">
        <f t="shared" si="15"/>
        <v>0.96219931271477666</v>
      </c>
      <c r="AK17" s="193">
        <v>60</v>
      </c>
      <c r="AL17" s="265">
        <f t="shared" si="16"/>
        <v>1.3745704467353952</v>
      </c>
    </row>
    <row r="18" spans="1:39" ht="14.25" customHeight="1">
      <c r="A18" s="212" t="s">
        <v>46</v>
      </c>
      <c r="B18" s="195">
        <v>961</v>
      </c>
      <c r="C18" s="196">
        <v>123</v>
      </c>
      <c r="D18" s="257">
        <f t="shared" si="17"/>
        <v>12.79916753381894</v>
      </c>
      <c r="E18" s="258">
        <v>1</v>
      </c>
      <c r="F18" s="259">
        <f t="shared" si="0"/>
        <v>0.10405827263267431</v>
      </c>
      <c r="G18" s="196">
        <v>0</v>
      </c>
      <c r="H18" s="257">
        <f t="shared" si="1"/>
        <v>0</v>
      </c>
      <c r="I18" s="258">
        <v>2</v>
      </c>
      <c r="J18" s="259">
        <f t="shared" si="2"/>
        <v>0.20811654526534862</v>
      </c>
      <c r="K18" s="196">
        <v>120</v>
      </c>
      <c r="L18" s="259">
        <f t="shared" si="3"/>
        <v>12.486992715920914</v>
      </c>
      <c r="M18" s="196">
        <v>838</v>
      </c>
      <c r="N18" s="257">
        <f t="shared" si="4"/>
        <v>87.200832466181069</v>
      </c>
      <c r="O18" s="55">
        <v>88</v>
      </c>
      <c r="P18" s="259">
        <f t="shared" si="5"/>
        <v>9.1571279916753383</v>
      </c>
      <c r="Q18" s="57">
        <v>208</v>
      </c>
      <c r="R18" s="257">
        <f t="shared" si="6"/>
        <v>21.644120707596255</v>
      </c>
      <c r="S18" s="55">
        <v>90</v>
      </c>
      <c r="T18" s="259">
        <f t="shared" si="7"/>
        <v>9.3652445369406863</v>
      </c>
      <c r="U18" s="57">
        <v>131</v>
      </c>
      <c r="V18" s="257">
        <f t="shared" si="8"/>
        <v>13.631633714880333</v>
      </c>
      <c r="W18" s="55">
        <v>15</v>
      </c>
      <c r="X18" s="259">
        <f t="shared" si="9"/>
        <v>1.5608740894901143</v>
      </c>
      <c r="Y18" s="196">
        <v>0</v>
      </c>
      <c r="Z18" s="257">
        <f t="shared" si="10"/>
        <v>0</v>
      </c>
      <c r="AA18" s="258">
        <v>0</v>
      </c>
      <c r="AB18" s="259">
        <f t="shared" si="11"/>
        <v>0</v>
      </c>
      <c r="AC18" s="196">
        <v>0</v>
      </c>
      <c r="AD18" s="257">
        <f t="shared" si="12"/>
        <v>0</v>
      </c>
      <c r="AE18" s="258">
        <v>247</v>
      </c>
      <c r="AF18" s="257">
        <f t="shared" si="13"/>
        <v>25.70239334027055</v>
      </c>
      <c r="AG18" s="258">
        <v>0</v>
      </c>
      <c r="AH18" s="259">
        <f t="shared" si="14"/>
        <v>0</v>
      </c>
      <c r="AI18" s="258">
        <v>22</v>
      </c>
      <c r="AJ18" s="259">
        <f t="shared" si="15"/>
        <v>2.2892819979188346</v>
      </c>
      <c r="AK18" s="196">
        <v>37</v>
      </c>
      <c r="AL18" s="261">
        <f t="shared" si="16"/>
        <v>3.8501560874089491</v>
      </c>
    </row>
    <row r="19" spans="1:39" ht="14.25" customHeight="1">
      <c r="A19" s="208" t="s">
        <v>47</v>
      </c>
      <c r="B19" s="192">
        <v>5466</v>
      </c>
      <c r="C19" s="193">
        <v>1767</v>
      </c>
      <c r="D19" s="262">
        <f t="shared" si="17"/>
        <v>32.327113062568607</v>
      </c>
      <c r="E19" s="263">
        <v>281</v>
      </c>
      <c r="F19" s="264">
        <f t="shared" si="0"/>
        <v>5.1408708379070616</v>
      </c>
      <c r="G19" s="193">
        <v>0</v>
      </c>
      <c r="H19" s="262">
        <f t="shared" si="1"/>
        <v>0</v>
      </c>
      <c r="I19" s="263">
        <v>0</v>
      </c>
      <c r="J19" s="264">
        <f t="shared" si="2"/>
        <v>0</v>
      </c>
      <c r="K19" s="193">
        <v>1486</v>
      </c>
      <c r="L19" s="264">
        <f t="shared" si="3"/>
        <v>27.186242224661544</v>
      </c>
      <c r="M19" s="193">
        <v>3699</v>
      </c>
      <c r="N19" s="262">
        <f t="shared" si="4"/>
        <v>67.6728869374314</v>
      </c>
      <c r="O19" s="44">
        <v>253</v>
      </c>
      <c r="P19" s="264">
        <f t="shared" si="5"/>
        <v>4.6286132455177462</v>
      </c>
      <c r="Q19" s="46">
        <v>387</v>
      </c>
      <c r="R19" s="262">
        <f t="shared" si="6"/>
        <v>7.0801317233808998</v>
      </c>
      <c r="S19" s="44">
        <v>468</v>
      </c>
      <c r="T19" s="264">
        <f t="shared" si="7"/>
        <v>8.5620197585071356</v>
      </c>
      <c r="U19" s="46">
        <v>1154</v>
      </c>
      <c r="V19" s="262">
        <f t="shared" si="8"/>
        <v>21.112330772045372</v>
      </c>
      <c r="W19" s="44">
        <v>581</v>
      </c>
      <c r="X19" s="264">
        <f t="shared" si="9"/>
        <v>10.629345042078302</v>
      </c>
      <c r="Y19" s="193">
        <v>1</v>
      </c>
      <c r="Z19" s="262">
        <f t="shared" si="10"/>
        <v>1.8294914013904134E-2</v>
      </c>
      <c r="AA19" s="263">
        <v>39</v>
      </c>
      <c r="AB19" s="264">
        <f t="shared" si="11"/>
        <v>0.71350164654226134</v>
      </c>
      <c r="AC19" s="193">
        <v>2</v>
      </c>
      <c r="AD19" s="262">
        <f t="shared" si="12"/>
        <v>3.6589828027808267E-2</v>
      </c>
      <c r="AE19" s="263">
        <v>715</v>
      </c>
      <c r="AF19" s="262">
        <f t="shared" si="13"/>
        <v>13.080863519941458</v>
      </c>
      <c r="AG19" s="263">
        <v>13</v>
      </c>
      <c r="AH19" s="264">
        <f t="shared" si="14"/>
        <v>0.23783388218075377</v>
      </c>
      <c r="AI19" s="263">
        <v>21</v>
      </c>
      <c r="AJ19" s="264">
        <f t="shared" si="15"/>
        <v>0.38419319429198684</v>
      </c>
      <c r="AK19" s="193">
        <v>65</v>
      </c>
      <c r="AL19" s="265">
        <f t="shared" si="16"/>
        <v>1.1891694109037687</v>
      </c>
    </row>
    <row r="20" spans="1:39" ht="14.25" customHeight="1">
      <c r="A20" s="212" t="s">
        <v>103</v>
      </c>
      <c r="B20" s="195">
        <v>10834</v>
      </c>
      <c r="C20" s="196">
        <v>2568</v>
      </c>
      <c r="D20" s="257">
        <f t="shared" si="17"/>
        <v>23.703156728816687</v>
      </c>
      <c r="E20" s="258">
        <v>2171</v>
      </c>
      <c r="F20" s="259">
        <f t="shared" si="0"/>
        <v>20.038766845117223</v>
      </c>
      <c r="G20" s="196">
        <v>57</v>
      </c>
      <c r="H20" s="257">
        <f t="shared" si="1"/>
        <v>0.52612146944803395</v>
      </c>
      <c r="I20" s="258">
        <v>1</v>
      </c>
      <c r="J20" s="259">
        <f t="shared" si="2"/>
        <v>9.2302012183865609E-3</v>
      </c>
      <c r="K20" s="196">
        <v>339</v>
      </c>
      <c r="L20" s="259">
        <f t="shared" si="3"/>
        <v>3.1290382130330441</v>
      </c>
      <c r="M20" s="196">
        <v>8266</v>
      </c>
      <c r="N20" s="257">
        <f t="shared" si="4"/>
        <v>76.296843271183306</v>
      </c>
      <c r="O20" s="55">
        <v>891</v>
      </c>
      <c r="P20" s="259">
        <f t="shared" si="5"/>
        <v>8.2241092855824256</v>
      </c>
      <c r="Q20" s="57">
        <v>1377</v>
      </c>
      <c r="R20" s="257">
        <f t="shared" si="6"/>
        <v>12.709987077718294</v>
      </c>
      <c r="S20" s="55">
        <v>514</v>
      </c>
      <c r="T20" s="259">
        <f t="shared" si="7"/>
        <v>4.7443234262506921</v>
      </c>
      <c r="U20" s="57">
        <v>1707</v>
      </c>
      <c r="V20" s="257">
        <f t="shared" si="8"/>
        <v>15.755953479785859</v>
      </c>
      <c r="W20" s="55">
        <v>2455</v>
      </c>
      <c r="X20" s="259">
        <f t="shared" si="9"/>
        <v>22.660143991139005</v>
      </c>
      <c r="Y20" s="196">
        <v>6</v>
      </c>
      <c r="Z20" s="257">
        <f t="shared" si="10"/>
        <v>5.5381207310319362E-2</v>
      </c>
      <c r="AA20" s="258">
        <v>88</v>
      </c>
      <c r="AB20" s="259">
        <f t="shared" si="11"/>
        <v>0.81225770721801738</v>
      </c>
      <c r="AC20" s="196">
        <v>0</v>
      </c>
      <c r="AD20" s="257">
        <f t="shared" si="12"/>
        <v>0</v>
      </c>
      <c r="AE20" s="258">
        <v>1045</v>
      </c>
      <c r="AF20" s="257">
        <f t="shared" si="13"/>
        <v>9.645560273213956</v>
      </c>
      <c r="AG20" s="258">
        <v>20</v>
      </c>
      <c r="AH20" s="259">
        <f t="shared" si="14"/>
        <v>0.18460402436773121</v>
      </c>
      <c r="AI20" s="258">
        <v>77</v>
      </c>
      <c r="AJ20" s="259">
        <f t="shared" si="15"/>
        <v>0.71072549381576522</v>
      </c>
      <c r="AK20" s="196">
        <v>86</v>
      </c>
      <c r="AL20" s="261">
        <f t="shared" si="16"/>
        <v>0.79379730478124422</v>
      </c>
    </row>
    <row r="21" spans="1:39" ht="14.25" customHeight="1">
      <c r="A21" s="208" t="s">
        <v>49</v>
      </c>
      <c r="B21" s="192">
        <v>2662</v>
      </c>
      <c r="C21" s="193">
        <v>1383</v>
      </c>
      <c r="D21" s="262">
        <f t="shared" si="17"/>
        <v>51.953418482344105</v>
      </c>
      <c r="E21" s="263">
        <v>274</v>
      </c>
      <c r="F21" s="264">
        <f t="shared" si="0"/>
        <v>10.293012772351616</v>
      </c>
      <c r="G21" s="193">
        <v>3</v>
      </c>
      <c r="H21" s="262">
        <f t="shared" si="1"/>
        <v>0.11269722013523666</v>
      </c>
      <c r="I21" s="263">
        <v>0</v>
      </c>
      <c r="J21" s="264">
        <f t="shared" si="2"/>
        <v>0</v>
      </c>
      <c r="K21" s="193">
        <v>1106</v>
      </c>
      <c r="L21" s="264">
        <f t="shared" si="3"/>
        <v>41.54770848985725</v>
      </c>
      <c r="M21" s="193">
        <v>1279</v>
      </c>
      <c r="N21" s="262">
        <f t="shared" si="4"/>
        <v>48.046581517655895</v>
      </c>
      <c r="O21" s="44">
        <v>10</v>
      </c>
      <c r="P21" s="264">
        <f t="shared" si="5"/>
        <v>0.37565740045078888</v>
      </c>
      <c r="Q21" s="46">
        <v>87</v>
      </c>
      <c r="R21" s="262">
        <f t="shared" si="6"/>
        <v>3.268219383921863</v>
      </c>
      <c r="S21" s="44">
        <v>9</v>
      </c>
      <c r="T21" s="264">
        <f t="shared" si="7"/>
        <v>0.33809166040570998</v>
      </c>
      <c r="U21" s="46">
        <v>399</v>
      </c>
      <c r="V21" s="262">
        <f t="shared" si="8"/>
        <v>14.988730277986475</v>
      </c>
      <c r="W21" s="44">
        <v>687</v>
      </c>
      <c r="X21" s="264">
        <f t="shared" si="9"/>
        <v>25.807663410969194</v>
      </c>
      <c r="Y21" s="193">
        <v>0</v>
      </c>
      <c r="Z21" s="262">
        <f t="shared" si="10"/>
        <v>0</v>
      </c>
      <c r="AA21" s="263">
        <v>1</v>
      </c>
      <c r="AB21" s="264">
        <f t="shared" si="11"/>
        <v>3.7565740045078892E-2</v>
      </c>
      <c r="AC21" s="193">
        <v>0</v>
      </c>
      <c r="AD21" s="262">
        <f t="shared" si="12"/>
        <v>0</v>
      </c>
      <c r="AE21" s="263">
        <v>68</v>
      </c>
      <c r="AF21" s="262">
        <f t="shared" si="13"/>
        <v>2.5544703230653645</v>
      </c>
      <c r="AG21" s="263">
        <v>7</v>
      </c>
      <c r="AH21" s="264">
        <f t="shared" si="14"/>
        <v>0.26296018031555224</v>
      </c>
      <c r="AI21" s="263">
        <v>3</v>
      </c>
      <c r="AJ21" s="264">
        <f t="shared" si="15"/>
        <v>0.11269722013523666</v>
      </c>
      <c r="AK21" s="193">
        <v>8</v>
      </c>
      <c r="AL21" s="265">
        <f t="shared" si="16"/>
        <v>0.30052592036063114</v>
      </c>
    </row>
    <row r="22" spans="1:39" ht="14.25" customHeight="1">
      <c r="A22" s="212" t="s">
        <v>50</v>
      </c>
      <c r="B22" s="195">
        <v>482</v>
      </c>
      <c r="C22" s="196">
        <v>148</v>
      </c>
      <c r="D22" s="257">
        <f t="shared" si="17"/>
        <v>30.70539419087137</v>
      </c>
      <c r="E22" s="258">
        <v>10</v>
      </c>
      <c r="F22" s="259">
        <f t="shared" si="0"/>
        <v>2.0746887966804977</v>
      </c>
      <c r="G22" s="196">
        <v>7</v>
      </c>
      <c r="H22" s="257">
        <f t="shared" si="1"/>
        <v>1.4522821576763485</v>
      </c>
      <c r="I22" s="258">
        <v>4</v>
      </c>
      <c r="J22" s="259">
        <f t="shared" si="2"/>
        <v>0.82987551867219922</v>
      </c>
      <c r="K22" s="196">
        <v>127</v>
      </c>
      <c r="L22" s="259">
        <f t="shared" si="3"/>
        <v>26.348547717842326</v>
      </c>
      <c r="M22" s="196">
        <v>334</v>
      </c>
      <c r="N22" s="257">
        <f t="shared" si="4"/>
        <v>69.294605809128626</v>
      </c>
      <c r="O22" s="55">
        <v>23</v>
      </c>
      <c r="P22" s="259">
        <f t="shared" si="5"/>
        <v>4.7717842323651452</v>
      </c>
      <c r="Q22" s="57">
        <v>28</v>
      </c>
      <c r="R22" s="257">
        <f t="shared" si="6"/>
        <v>5.809128630705394</v>
      </c>
      <c r="S22" s="55">
        <v>0</v>
      </c>
      <c r="T22" s="259">
        <f t="shared" si="7"/>
        <v>0</v>
      </c>
      <c r="U22" s="57">
        <v>53</v>
      </c>
      <c r="V22" s="257">
        <f t="shared" si="8"/>
        <v>10.995850622406639</v>
      </c>
      <c r="W22" s="55">
        <v>196</v>
      </c>
      <c r="X22" s="259">
        <f t="shared" si="9"/>
        <v>40.663900414937757</v>
      </c>
      <c r="Y22" s="196">
        <v>0</v>
      </c>
      <c r="Z22" s="257">
        <f t="shared" si="10"/>
        <v>0</v>
      </c>
      <c r="AA22" s="258">
        <v>2</v>
      </c>
      <c r="AB22" s="259">
        <f t="shared" si="11"/>
        <v>0.41493775933609961</v>
      </c>
      <c r="AC22" s="196">
        <v>0</v>
      </c>
      <c r="AD22" s="257">
        <f t="shared" si="12"/>
        <v>0</v>
      </c>
      <c r="AE22" s="258">
        <v>28</v>
      </c>
      <c r="AF22" s="257">
        <f t="shared" si="13"/>
        <v>5.809128630705394</v>
      </c>
      <c r="AG22" s="258">
        <v>0</v>
      </c>
      <c r="AH22" s="259">
        <f t="shared" si="14"/>
        <v>0</v>
      </c>
      <c r="AI22" s="258">
        <v>1</v>
      </c>
      <c r="AJ22" s="259">
        <f t="shared" si="15"/>
        <v>0.2074688796680498</v>
      </c>
      <c r="AK22" s="196">
        <v>3</v>
      </c>
      <c r="AL22" s="261">
        <f t="shared" si="16"/>
        <v>0.62240663900414939</v>
      </c>
    </row>
    <row r="23" spans="1:39" ht="14.25" customHeight="1">
      <c r="A23" s="208" t="s">
        <v>51</v>
      </c>
      <c r="B23" s="192">
        <v>2319</v>
      </c>
      <c r="C23" s="193">
        <v>884</v>
      </c>
      <c r="D23" s="262">
        <f t="shared" si="17"/>
        <v>38.11987925830099</v>
      </c>
      <c r="E23" s="263">
        <v>229</v>
      </c>
      <c r="F23" s="264">
        <f t="shared" si="0"/>
        <v>9.8749460974557994</v>
      </c>
      <c r="G23" s="193">
        <v>0</v>
      </c>
      <c r="H23" s="262">
        <f t="shared" si="1"/>
        <v>0</v>
      </c>
      <c r="I23" s="263">
        <v>0</v>
      </c>
      <c r="J23" s="264">
        <f t="shared" si="2"/>
        <v>0</v>
      </c>
      <c r="K23" s="193">
        <v>655</v>
      </c>
      <c r="L23" s="264">
        <f t="shared" si="3"/>
        <v>28.244933160845193</v>
      </c>
      <c r="M23" s="193">
        <v>1435</v>
      </c>
      <c r="N23" s="262">
        <f t="shared" si="4"/>
        <v>61.88012074169901</v>
      </c>
      <c r="O23" s="44">
        <v>180</v>
      </c>
      <c r="P23" s="264">
        <f t="shared" si="5"/>
        <v>7.7619663648124186</v>
      </c>
      <c r="Q23" s="46">
        <v>413</v>
      </c>
      <c r="R23" s="262">
        <f t="shared" si="6"/>
        <v>17.809400603708493</v>
      </c>
      <c r="S23" s="44">
        <v>115</v>
      </c>
      <c r="T23" s="264">
        <f t="shared" si="7"/>
        <v>4.9590340664079342</v>
      </c>
      <c r="U23" s="46">
        <v>280</v>
      </c>
      <c r="V23" s="262">
        <f t="shared" si="8"/>
        <v>12.074169900819319</v>
      </c>
      <c r="W23" s="44">
        <v>39</v>
      </c>
      <c r="X23" s="264">
        <f t="shared" si="9"/>
        <v>1.6817593790426906</v>
      </c>
      <c r="Y23" s="193">
        <v>1</v>
      </c>
      <c r="Z23" s="262">
        <f t="shared" si="10"/>
        <v>4.3122035360068998E-2</v>
      </c>
      <c r="AA23" s="263">
        <v>10</v>
      </c>
      <c r="AB23" s="264">
        <f t="shared" si="11"/>
        <v>0.43122035360068989</v>
      </c>
      <c r="AC23" s="193">
        <v>0</v>
      </c>
      <c r="AD23" s="262">
        <f t="shared" si="12"/>
        <v>0</v>
      </c>
      <c r="AE23" s="263">
        <v>334</v>
      </c>
      <c r="AF23" s="262">
        <f t="shared" si="13"/>
        <v>14.402759810263044</v>
      </c>
      <c r="AG23" s="263">
        <v>9</v>
      </c>
      <c r="AH23" s="264">
        <f t="shared" si="14"/>
        <v>0.38809831824062097</v>
      </c>
      <c r="AI23" s="263">
        <v>19</v>
      </c>
      <c r="AJ23" s="264">
        <f t="shared" si="15"/>
        <v>0.8193186718413108</v>
      </c>
      <c r="AK23" s="193">
        <v>35</v>
      </c>
      <c r="AL23" s="265">
        <f t="shared" si="16"/>
        <v>1.5092712376024149</v>
      </c>
    </row>
    <row r="24" spans="1:39" ht="14.25" customHeight="1">
      <c r="A24" s="212" t="s">
        <v>52</v>
      </c>
      <c r="B24" s="195">
        <v>1401</v>
      </c>
      <c r="C24" s="196">
        <v>786</v>
      </c>
      <c r="D24" s="257">
        <f t="shared" si="17"/>
        <v>56.102783725910065</v>
      </c>
      <c r="E24" s="258">
        <v>71</v>
      </c>
      <c r="F24" s="259">
        <f t="shared" si="0"/>
        <v>5.0678087080656669</v>
      </c>
      <c r="G24" s="196">
        <v>0</v>
      </c>
      <c r="H24" s="257">
        <f t="shared" si="1"/>
        <v>0</v>
      </c>
      <c r="I24" s="258">
        <v>6</v>
      </c>
      <c r="J24" s="259">
        <f t="shared" si="2"/>
        <v>0.42826552462526768</v>
      </c>
      <c r="K24" s="196">
        <v>709</v>
      </c>
      <c r="L24" s="259">
        <f t="shared" si="3"/>
        <v>50.606709493219128</v>
      </c>
      <c r="M24" s="196">
        <v>615</v>
      </c>
      <c r="N24" s="257">
        <f t="shared" si="4"/>
        <v>43.897216274089935</v>
      </c>
      <c r="O24" s="55">
        <v>55</v>
      </c>
      <c r="P24" s="259">
        <f t="shared" si="5"/>
        <v>3.9257673090649536</v>
      </c>
      <c r="Q24" s="57">
        <v>178</v>
      </c>
      <c r="R24" s="257">
        <f t="shared" si="6"/>
        <v>12.70521056388294</v>
      </c>
      <c r="S24" s="55">
        <v>26</v>
      </c>
      <c r="T24" s="259">
        <f t="shared" si="7"/>
        <v>1.8558172733761598</v>
      </c>
      <c r="U24" s="57">
        <v>147</v>
      </c>
      <c r="V24" s="257">
        <f t="shared" si="8"/>
        <v>10.492505353319057</v>
      </c>
      <c r="W24" s="55">
        <v>32</v>
      </c>
      <c r="X24" s="259">
        <f t="shared" si="9"/>
        <v>2.2840827980014278</v>
      </c>
      <c r="Y24" s="196">
        <v>0</v>
      </c>
      <c r="Z24" s="257">
        <f t="shared" si="10"/>
        <v>0</v>
      </c>
      <c r="AA24" s="258">
        <v>2</v>
      </c>
      <c r="AB24" s="259">
        <f t="shared" si="11"/>
        <v>0.14275517487508924</v>
      </c>
      <c r="AC24" s="196">
        <v>0</v>
      </c>
      <c r="AD24" s="257">
        <f t="shared" si="12"/>
        <v>0</v>
      </c>
      <c r="AE24" s="258">
        <v>172</v>
      </c>
      <c r="AF24" s="257">
        <f t="shared" si="13"/>
        <v>12.276945039257674</v>
      </c>
      <c r="AG24" s="258">
        <v>0</v>
      </c>
      <c r="AH24" s="259">
        <f t="shared" si="14"/>
        <v>0</v>
      </c>
      <c r="AI24" s="258">
        <v>1</v>
      </c>
      <c r="AJ24" s="259">
        <f t="shared" si="15"/>
        <v>7.1377587437544618E-2</v>
      </c>
      <c r="AK24" s="196">
        <v>2</v>
      </c>
      <c r="AL24" s="261">
        <f t="shared" si="16"/>
        <v>0.14275517487508924</v>
      </c>
    </row>
    <row r="25" spans="1:39" ht="14.25" customHeight="1">
      <c r="A25" s="208" t="s">
        <v>53</v>
      </c>
      <c r="B25" s="192">
        <v>1820</v>
      </c>
      <c r="C25" s="193">
        <v>378</v>
      </c>
      <c r="D25" s="266">
        <f t="shared" si="17"/>
        <v>20.76923076923077</v>
      </c>
      <c r="E25" s="263">
        <v>102</v>
      </c>
      <c r="F25" s="267">
        <f t="shared" si="0"/>
        <v>5.6043956043956049</v>
      </c>
      <c r="G25" s="193">
        <v>4</v>
      </c>
      <c r="H25" s="266">
        <f t="shared" si="1"/>
        <v>0.21978021978021978</v>
      </c>
      <c r="I25" s="263">
        <v>2</v>
      </c>
      <c r="J25" s="267">
        <f t="shared" si="2"/>
        <v>0.10989010989010989</v>
      </c>
      <c r="K25" s="193">
        <v>270</v>
      </c>
      <c r="L25" s="267">
        <f t="shared" si="3"/>
        <v>14.835164835164836</v>
      </c>
      <c r="M25" s="193">
        <v>1442</v>
      </c>
      <c r="N25" s="266">
        <f t="shared" si="4"/>
        <v>79.230769230769226</v>
      </c>
      <c r="O25" s="44">
        <v>97</v>
      </c>
      <c r="P25" s="267">
        <f t="shared" si="5"/>
        <v>5.3296703296703294</v>
      </c>
      <c r="Q25" s="46">
        <v>222</v>
      </c>
      <c r="R25" s="266">
        <f t="shared" si="6"/>
        <v>12.197802197802197</v>
      </c>
      <c r="S25" s="44">
        <v>113</v>
      </c>
      <c r="T25" s="267">
        <f t="shared" si="7"/>
        <v>6.2087912087912089</v>
      </c>
      <c r="U25" s="46">
        <v>577</v>
      </c>
      <c r="V25" s="266">
        <f t="shared" si="8"/>
        <v>31.703296703296701</v>
      </c>
      <c r="W25" s="44">
        <v>24</v>
      </c>
      <c r="X25" s="267">
        <f t="shared" si="9"/>
        <v>1.3186813186813187</v>
      </c>
      <c r="Y25" s="193">
        <v>0</v>
      </c>
      <c r="Z25" s="266">
        <f t="shared" si="10"/>
        <v>0</v>
      </c>
      <c r="AA25" s="263">
        <v>16</v>
      </c>
      <c r="AB25" s="267">
        <f t="shared" si="11"/>
        <v>0.87912087912087911</v>
      </c>
      <c r="AC25" s="193">
        <v>1</v>
      </c>
      <c r="AD25" s="266">
        <f t="shared" si="12"/>
        <v>5.4945054945054944E-2</v>
      </c>
      <c r="AE25" s="263">
        <v>338</v>
      </c>
      <c r="AF25" s="266">
        <f t="shared" si="13"/>
        <v>18.571428571428573</v>
      </c>
      <c r="AG25" s="263">
        <v>7</v>
      </c>
      <c r="AH25" s="267">
        <f t="shared" si="14"/>
        <v>0.38461538461538464</v>
      </c>
      <c r="AI25" s="263">
        <v>12</v>
      </c>
      <c r="AJ25" s="267">
        <f t="shared" si="15"/>
        <v>0.65934065934065933</v>
      </c>
      <c r="AK25" s="193">
        <v>35</v>
      </c>
      <c r="AL25" s="268">
        <f t="shared" si="16"/>
        <v>1.9230769230769231</v>
      </c>
    </row>
    <row r="26" spans="1:39" ht="14.25" customHeight="1" thickBot="1">
      <c r="A26" s="212" t="s">
        <v>54</v>
      </c>
      <c r="B26" s="195">
        <v>1340</v>
      </c>
      <c r="C26" s="196">
        <v>527</v>
      </c>
      <c r="D26" s="257">
        <f t="shared" si="17"/>
        <v>39.328358208955223</v>
      </c>
      <c r="E26" s="258">
        <v>42</v>
      </c>
      <c r="F26" s="393">
        <f t="shared" si="0"/>
        <v>3.1343283582089549</v>
      </c>
      <c r="G26" s="196">
        <v>0</v>
      </c>
      <c r="H26" s="257">
        <f t="shared" si="1"/>
        <v>0</v>
      </c>
      <c r="I26" s="258">
        <v>8</v>
      </c>
      <c r="J26" s="393">
        <f t="shared" si="2"/>
        <v>0.59701492537313439</v>
      </c>
      <c r="K26" s="196">
        <v>477</v>
      </c>
      <c r="L26" s="393">
        <f t="shared" si="3"/>
        <v>35.597014925373131</v>
      </c>
      <c r="M26" s="196">
        <v>813</v>
      </c>
      <c r="N26" s="257">
        <f t="shared" si="4"/>
        <v>60.67164179104477</v>
      </c>
      <c r="O26" s="65">
        <v>153</v>
      </c>
      <c r="P26" s="393">
        <f t="shared" si="5"/>
        <v>11.417910447761194</v>
      </c>
      <c r="Q26" s="67">
        <v>229</v>
      </c>
      <c r="R26" s="257">
        <f t="shared" si="6"/>
        <v>17.089552238805968</v>
      </c>
      <c r="S26" s="65">
        <v>93</v>
      </c>
      <c r="T26" s="393">
        <f t="shared" si="7"/>
        <v>6.9402985074626864</v>
      </c>
      <c r="U26" s="67">
        <v>191</v>
      </c>
      <c r="V26" s="257">
        <f t="shared" si="8"/>
        <v>14.253731343283583</v>
      </c>
      <c r="W26" s="65">
        <v>69</v>
      </c>
      <c r="X26" s="393">
        <f t="shared" si="9"/>
        <v>5.1492537313432836</v>
      </c>
      <c r="Y26" s="196">
        <v>0</v>
      </c>
      <c r="Z26" s="257">
        <f t="shared" si="10"/>
        <v>0</v>
      </c>
      <c r="AA26" s="258">
        <v>1</v>
      </c>
      <c r="AB26" s="393">
        <f t="shared" si="11"/>
        <v>7.4626865671641798E-2</v>
      </c>
      <c r="AC26" s="196">
        <v>0</v>
      </c>
      <c r="AD26" s="257">
        <f t="shared" si="12"/>
        <v>0</v>
      </c>
      <c r="AE26" s="258">
        <v>62</v>
      </c>
      <c r="AF26" s="257">
        <f t="shared" si="13"/>
        <v>4.6268656716417906</v>
      </c>
      <c r="AG26" s="258">
        <v>6</v>
      </c>
      <c r="AH26" s="393">
        <f t="shared" si="14"/>
        <v>0.44776119402985076</v>
      </c>
      <c r="AI26" s="258">
        <v>2</v>
      </c>
      <c r="AJ26" s="393">
        <f t="shared" si="15"/>
        <v>0.1492537313432836</v>
      </c>
      <c r="AK26" s="196">
        <v>7</v>
      </c>
      <c r="AL26" s="261">
        <f t="shared" si="16"/>
        <v>0.5223880597014926</v>
      </c>
    </row>
    <row r="27" spans="1:39" ht="14.25" customHeight="1">
      <c r="A27" s="217" t="s">
        <v>55</v>
      </c>
      <c r="B27" s="199">
        <v>46525</v>
      </c>
      <c r="C27" s="200">
        <v>15109</v>
      </c>
      <c r="D27" s="269">
        <f t="shared" si="17"/>
        <v>32.475013433637827</v>
      </c>
      <c r="E27" s="270">
        <v>4437</v>
      </c>
      <c r="F27" s="269">
        <f t="shared" si="0"/>
        <v>9.5368081676518006</v>
      </c>
      <c r="G27" s="200">
        <v>71</v>
      </c>
      <c r="H27" s="269">
        <f t="shared" si="1"/>
        <v>0.15260612573885007</v>
      </c>
      <c r="I27" s="270">
        <v>22</v>
      </c>
      <c r="J27" s="269">
        <f t="shared" si="2"/>
        <v>4.7286405158516925E-2</v>
      </c>
      <c r="K27" s="200">
        <v>10579</v>
      </c>
      <c r="L27" s="269">
        <f t="shared" si="3"/>
        <v>22.738312735088662</v>
      </c>
      <c r="M27" s="200">
        <v>31416</v>
      </c>
      <c r="N27" s="269">
        <f t="shared" si="4"/>
        <v>67.524986566362173</v>
      </c>
      <c r="O27" s="177">
        <v>1972</v>
      </c>
      <c r="P27" s="269">
        <f t="shared" si="5"/>
        <v>4.2385814078452446</v>
      </c>
      <c r="Q27" s="77">
        <v>3344</v>
      </c>
      <c r="R27" s="269">
        <f t="shared" si="6"/>
        <v>7.1875335840945729</v>
      </c>
      <c r="S27" s="177">
        <v>1543</v>
      </c>
      <c r="T27" s="269">
        <f t="shared" si="7"/>
        <v>3.3164965072541643</v>
      </c>
      <c r="U27" s="77">
        <v>7927</v>
      </c>
      <c r="V27" s="269">
        <f t="shared" si="8"/>
        <v>17.038151531434711</v>
      </c>
      <c r="W27" s="177">
        <v>8917</v>
      </c>
      <c r="X27" s="269">
        <f t="shared" si="9"/>
        <v>19.166039763567973</v>
      </c>
      <c r="Y27" s="200">
        <v>14</v>
      </c>
      <c r="Z27" s="269">
        <f t="shared" si="10"/>
        <v>3.0091348737238045E-2</v>
      </c>
      <c r="AA27" s="270">
        <v>179</v>
      </c>
      <c r="AB27" s="269">
        <f t="shared" si="11"/>
        <v>0.38473938742611496</v>
      </c>
      <c r="AC27" s="200">
        <v>17</v>
      </c>
      <c r="AD27" s="269">
        <f t="shared" si="12"/>
        <v>3.6539494895217621E-2</v>
      </c>
      <c r="AE27" s="270">
        <v>5907</v>
      </c>
      <c r="AF27" s="269">
        <f t="shared" si="13"/>
        <v>12.696399785061796</v>
      </c>
      <c r="AG27" s="270">
        <v>122</v>
      </c>
      <c r="AH27" s="269">
        <f t="shared" si="14"/>
        <v>0.26222461042450296</v>
      </c>
      <c r="AI27" s="270">
        <v>620</v>
      </c>
      <c r="AJ27" s="269">
        <f t="shared" si="15"/>
        <v>1.3326168726491134</v>
      </c>
      <c r="AK27" s="200">
        <v>854</v>
      </c>
      <c r="AL27" s="273">
        <f t="shared" si="16"/>
        <v>1.8355722729715207</v>
      </c>
    </row>
    <row r="28" spans="1:39" ht="14.25" customHeight="1">
      <c r="A28" s="221" t="s">
        <v>56</v>
      </c>
      <c r="B28" s="202">
        <v>10514</v>
      </c>
      <c r="C28" s="203">
        <v>3412</v>
      </c>
      <c r="D28" s="274">
        <f t="shared" si="17"/>
        <v>32.451968803500094</v>
      </c>
      <c r="E28" s="275">
        <v>624</v>
      </c>
      <c r="F28" s="274">
        <f t="shared" si="0"/>
        <v>5.9349438843446833</v>
      </c>
      <c r="G28" s="203">
        <v>0</v>
      </c>
      <c r="H28" s="274">
        <f t="shared" si="1"/>
        <v>0</v>
      </c>
      <c r="I28" s="275">
        <v>37</v>
      </c>
      <c r="J28" s="274">
        <f t="shared" si="2"/>
        <v>0.3519117367319764</v>
      </c>
      <c r="K28" s="203">
        <v>2751</v>
      </c>
      <c r="L28" s="274">
        <f t="shared" si="3"/>
        <v>26.165113182423433</v>
      </c>
      <c r="M28" s="203">
        <v>7102</v>
      </c>
      <c r="N28" s="274">
        <f t="shared" si="4"/>
        <v>67.548031196499906</v>
      </c>
      <c r="O28" s="85">
        <v>611</v>
      </c>
      <c r="P28" s="274">
        <f t="shared" si="5"/>
        <v>5.8112992200875029</v>
      </c>
      <c r="Q28" s="89">
        <v>1754</v>
      </c>
      <c r="R28" s="274">
        <f t="shared" si="6"/>
        <v>16.682518546699637</v>
      </c>
      <c r="S28" s="85">
        <v>382</v>
      </c>
      <c r="T28" s="274">
        <f t="shared" si="7"/>
        <v>3.6332509035571623</v>
      </c>
      <c r="U28" s="89">
        <v>1156</v>
      </c>
      <c r="V28" s="274">
        <f t="shared" si="8"/>
        <v>10.994863990869318</v>
      </c>
      <c r="W28" s="85">
        <v>238</v>
      </c>
      <c r="X28" s="274">
        <f t="shared" si="9"/>
        <v>2.2636484687083889</v>
      </c>
      <c r="Y28" s="203">
        <v>5</v>
      </c>
      <c r="Z28" s="274">
        <f t="shared" si="10"/>
        <v>4.7555640098915733E-2</v>
      </c>
      <c r="AA28" s="275">
        <v>15</v>
      </c>
      <c r="AB28" s="274">
        <f t="shared" si="11"/>
        <v>0.14266692029674721</v>
      </c>
      <c r="AC28" s="203">
        <v>3</v>
      </c>
      <c r="AD28" s="274">
        <f t="shared" si="12"/>
        <v>2.8533384059349437E-2</v>
      </c>
      <c r="AE28" s="275">
        <v>2734</v>
      </c>
      <c r="AF28" s="274">
        <f t="shared" si="13"/>
        <v>26.003424006087123</v>
      </c>
      <c r="AG28" s="275">
        <v>27</v>
      </c>
      <c r="AH28" s="274">
        <f t="shared" si="14"/>
        <v>0.25680045653414496</v>
      </c>
      <c r="AI28" s="275">
        <v>83</v>
      </c>
      <c r="AJ28" s="274">
        <f t="shared" si="15"/>
        <v>0.78942362564200108</v>
      </c>
      <c r="AK28" s="203">
        <v>94</v>
      </c>
      <c r="AL28" s="278">
        <f t="shared" si="16"/>
        <v>0.89404603385961567</v>
      </c>
    </row>
    <row r="29" spans="1:39" ht="14.25" customHeight="1">
      <c r="A29" s="225" t="s">
        <v>57</v>
      </c>
      <c r="B29" s="205">
        <v>57039</v>
      </c>
      <c r="C29" s="206">
        <v>18521</v>
      </c>
      <c r="D29" s="279">
        <f t="shared" si="17"/>
        <v>32.470765616508004</v>
      </c>
      <c r="E29" s="280">
        <v>5061</v>
      </c>
      <c r="F29" s="279">
        <f t="shared" si="0"/>
        <v>8.8728764529532427</v>
      </c>
      <c r="G29" s="206">
        <v>71</v>
      </c>
      <c r="H29" s="279">
        <f t="shared" si="1"/>
        <v>0.1244762355581269</v>
      </c>
      <c r="I29" s="280">
        <v>59</v>
      </c>
      <c r="J29" s="279">
        <f t="shared" si="2"/>
        <v>0.10343799856238714</v>
      </c>
      <c r="K29" s="206">
        <v>13330</v>
      </c>
      <c r="L29" s="279">
        <f t="shared" si="3"/>
        <v>23.36997492943425</v>
      </c>
      <c r="M29" s="206">
        <v>38518</v>
      </c>
      <c r="N29" s="279">
        <f t="shared" si="4"/>
        <v>67.529234383491996</v>
      </c>
      <c r="O29" s="178">
        <v>2583</v>
      </c>
      <c r="P29" s="279">
        <f t="shared" si="5"/>
        <v>4.5284805133329824</v>
      </c>
      <c r="Q29" s="98">
        <v>5098</v>
      </c>
      <c r="R29" s="279">
        <f t="shared" si="6"/>
        <v>8.9377443503567733</v>
      </c>
      <c r="S29" s="178">
        <v>1925</v>
      </c>
      <c r="T29" s="279">
        <f t="shared" si="7"/>
        <v>3.3748838513999195</v>
      </c>
      <c r="U29" s="98">
        <v>9083</v>
      </c>
      <c r="V29" s="279">
        <f t="shared" si="8"/>
        <v>15.924192219358686</v>
      </c>
      <c r="W29" s="178">
        <v>9155</v>
      </c>
      <c r="X29" s="279">
        <f t="shared" si="9"/>
        <v>16.050421641333124</v>
      </c>
      <c r="Y29" s="206">
        <v>19</v>
      </c>
      <c r="Z29" s="279">
        <f t="shared" si="10"/>
        <v>3.3310541909921283E-2</v>
      </c>
      <c r="AA29" s="280">
        <v>194</v>
      </c>
      <c r="AB29" s="279">
        <f t="shared" si="11"/>
        <v>0.34011816476445939</v>
      </c>
      <c r="AC29" s="206">
        <v>20</v>
      </c>
      <c r="AD29" s="279">
        <f t="shared" si="12"/>
        <v>3.5063728326232925E-2</v>
      </c>
      <c r="AE29" s="280">
        <v>8641</v>
      </c>
      <c r="AF29" s="279">
        <f>AE29/B29*100</f>
        <v>15.149283823348936</v>
      </c>
      <c r="AG29" s="437">
        <v>149</v>
      </c>
      <c r="AH29" s="279">
        <f t="shared" si="14"/>
        <v>0.26122477603043531</v>
      </c>
      <c r="AI29" s="280">
        <v>703</v>
      </c>
      <c r="AJ29" s="279">
        <f t="shared" si="15"/>
        <v>1.2324900506670875</v>
      </c>
      <c r="AK29" s="206">
        <v>948</v>
      </c>
      <c r="AL29" s="282">
        <f t="shared" si="16"/>
        <v>1.6620207226634407</v>
      </c>
      <c r="AM29" s="438"/>
    </row>
    <row r="30" spans="1:39" ht="14.25" customHeight="1">
      <c r="A30" s="517" t="s">
        <v>58</v>
      </c>
      <c r="B30" s="517"/>
      <c r="C30" s="517"/>
      <c r="D30" s="517"/>
      <c r="E30" s="517"/>
      <c r="F30" s="517"/>
      <c r="G30" s="517"/>
      <c r="H30" s="517"/>
      <c r="I30" s="517"/>
      <c r="J30" s="517"/>
      <c r="K30" s="517"/>
      <c r="L30" s="517"/>
      <c r="M30" s="517"/>
      <c r="N30" s="517"/>
      <c r="O30" s="517"/>
      <c r="P30" s="517"/>
      <c r="Q30" s="517"/>
      <c r="R30" s="517"/>
      <c r="S30" s="517"/>
      <c r="T30" s="517"/>
      <c r="U30" s="517"/>
      <c r="V30" s="517"/>
      <c r="W30" s="517"/>
      <c r="X30" s="517"/>
      <c r="Y30" s="517"/>
      <c r="Z30" s="517"/>
      <c r="AA30" s="517"/>
      <c r="AB30" s="517"/>
      <c r="AC30" s="517"/>
      <c r="AD30" s="517"/>
      <c r="AE30" s="517"/>
      <c r="AF30" s="517"/>
      <c r="AG30" s="517"/>
      <c r="AH30" s="517"/>
      <c r="AI30" s="517"/>
      <c r="AJ30" s="517"/>
      <c r="AK30" s="517"/>
      <c r="AL30" s="517"/>
    </row>
    <row r="31" spans="1:39" ht="14.25" customHeight="1">
      <c r="A31" s="518" t="s">
        <v>131</v>
      </c>
      <c r="B31" s="518"/>
      <c r="C31" s="518"/>
      <c r="D31" s="518"/>
      <c r="E31" s="518"/>
      <c r="F31" s="518"/>
      <c r="G31" s="518"/>
      <c r="H31" s="518"/>
      <c r="I31" s="518"/>
      <c r="J31" s="518"/>
      <c r="K31" s="518"/>
      <c r="L31" s="518"/>
      <c r="M31" s="518"/>
      <c r="N31" s="518"/>
      <c r="O31" s="518"/>
      <c r="P31" s="518"/>
      <c r="Q31" s="518"/>
      <c r="R31" s="518"/>
      <c r="S31" s="518"/>
      <c r="T31" s="518"/>
      <c r="U31" s="518"/>
      <c r="V31" s="518"/>
      <c r="W31" s="518"/>
      <c r="X31" s="518"/>
      <c r="Y31" s="518"/>
      <c r="Z31" s="518"/>
      <c r="AA31" s="518"/>
      <c r="AB31" s="518"/>
      <c r="AC31" s="518"/>
      <c r="AD31" s="518"/>
      <c r="AE31" s="518"/>
      <c r="AF31" s="518"/>
      <c r="AG31" s="518"/>
      <c r="AH31" s="518"/>
      <c r="AI31" s="518"/>
      <c r="AJ31" s="518"/>
      <c r="AK31" s="518"/>
      <c r="AL31" s="518"/>
    </row>
    <row r="32" spans="1:39" ht="14.25" customHeight="1">
      <c r="A32" s="485" t="s">
        <v>59</v>
      </c>
      <c r="B32" s="485"/>
      <c r="C32" s="485"/>
      <c r="D32" s="485"/>
      <c r="E32" s="485"/>
      <c r="F32" s="485"/>
      <c r="G32" s="485"/>
      <c r="H32" s="485"/>
      <c r="I32" s="485"/>
      <c r="J32" s="485"/>
      <c r="K32" s="485"/>
      <c r="L32" s="485"/>
      <c r="M32" s="485"/>
      <c r="N32" s="485"/>
      <c r="O32" s="485"/>
      <c r="P32" s="485"/>
      <c r="Q32" s="485"/>
      <c r="R32" s="485"/>
      <c r="S32" s="485"/>
      <c r="T32" s="485"/>
      <c r="U32" s="485"/>
      <c r="V32" s="485"/>
      <c r="W32" s="485"/>
      <c r="X32" s="485"/>
      <c r="Y32" s="485"/>
      <c r="Z32" s="485"/>
      <c r="AA32" s="485"/>
      <c r="AB32" s="485"/>
      <c r="AC32" s="485"/>
      <c r="AD32" s="485"/>
      <c r="AE32" s="485"/>
      <c r="AF32" s="485"/>
      <c r="AG32" s="485"/>
      <c r="AH32" s="485"/>
      <c r="AI32" s="485"/>
      <c r="AJ32" s="485"/>
      <c r="AK32" s="485"/>
      <c r="AL32" s="485"/>
    </row>
    <row r="33" spans="1:41" customFormat="1" ht="14.5">
      <c r="A33" s="30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</row>
    <row r="34" spans="1:41" customFormat="1" ht="23.5">
      <c r="A34" s="486">
        <v>2024</v>
      </c>
      <c r="B34" s="486"/>
      <c r="C34" s="486"/>
      <c r="D34" s="486"/>
      <c r="E34" s="486"/>
      <c r="F34" s="486"/>
      <c r="G34" s="486"/>
      <c r="H34" s="486"/>
      <c r="I34" s="486"/>
      <c r="J34" s="486"/>
      <c r="K34" s="486"/>
      <c r="L34" s="486"/>
      <c r="M34" s="486"/>
      <c r="N34" s="486"/>
      <c r="O34" s="486"/>
      <c r="P34" s="486"/>
      <c r="Q34" s="486"/>
      <c r="R34" s="486"/>
      <c r="S34" s="486"/>
      <c r="T34" s="486"/>
      <c r="U34" s="486"/>
      <c r="V34" s="486"/>
      <c r="W34" s="486"/>
      <c r="X34" s="486"/>
      <c r="Y34" s="486"/>
      <c r="Z34" s="486"/>
      <c r="AA34" s="486"/>
      <c r="AB34" s="486"/>
      <c r="AC34" s="486"/>
      <c r="AD34" s="486"/>
      <c r="AE34" s="486"/>
      <c r="AF34" s="486"/>
      <c r="AG34" s="486"/>
      <c r="AH34" s="486"/>
      <c r="AI34" s="486"/>
      <c r="AJ34" s="486"/>
      <c r="AK34" s="486"/>
      <c r="AL34" s="486"/>
    </row>
    <row r="35" spans="1:41" customFormat="1" ht="16.5" customHeight="1">
      <c r="A35" s="242"/>
    </row>
    <row r="36" spans="1:41" customFormat="1" ht="16.5">
      <c r="A36" s="519" t="s">
        <v>104</v>
      </c>
      <c r="B36" s="519"/>
      <c r="C36" s="519"/>
      <c r="D36" s="519"/>
      <c r="E36" s="519"/>
      <c r="F36" s="519"/>
      <c r="G36" s="519"/>
      <c r="H36" s="519"/>
      <c r="I36" s="519"/>
      <c r="J36" s="519"/>
      <c r="K36" s="519"/>
      <c r="L36" s="519"/>
      <c r="M36" s="519"/>
      <c r="N36" s="519"/>
      <c r="O36" s="519"/>
      <c r="P36" s="519"/>
      <c r="Q36" s="519"/>
      <c r="R36" s="519"/>
      <c r="S36" s="519"/>
      <c r="T36" s="519"/>
      <c r="U36" s="519"/>
      <c r="V36" s="519"/>
      <c r="W36" s="519"/>
      <c r="X36" s="519"/>
      <c r="Y36" s="519"/>
      <c r="Z36" s="519"/>
      <c r="AA36" s="519"/>
      <c r="AB36" s="519"/>
      <c r="AC36" s="519"/>
      <c r="AD36" s="519"/>
      <c r="AE36" s="519"/>
      <c r="AF36" s="519"/>
      <c r="AG36" s="519"/>
      <c r="AH36" s="519"/>
      <c r="AI36" s="519"/>
      <c r="AJ36" s="519"/>
      <c r="AK36" s="519"/>
      <c r="AL36" s="519"/>
    </row>
    <row r="37" spans="1:41" customFormat="1" ht="15.75" customHeight="1">
      <c r="A37" s="520" t="s">
        <v>25</v>
      </c>
      <c r="B37" s="521" t="s">
        <v>26</v>
      </c>
      <c r="C37" s="521" t="s">
        <v>125</v>
      </c>
      <c r="D37" s="521"/>
      <c r="E37" s="521"/>
      <c r="F37" s="521"/>
      <c r="G37" s="521"/>
      <c r="H37" s="521"/>
      <c r="I37" s="521"/>
      <c r="J37" s="521"/>
      <c r="K37" s="521"/>
      <c r="L37" s="521"/>
      <c r="M37" s="522" t="s">
        <v>28</v>
      </c>
      <c r="N37" s="522"/>
      <c r="O37" s="522"/>
      <c r="P37" s="522"/>
      <c r="Q37" s="522"/>
      <c r="R37" s="522"/>
      <c r="S37" s="522"/>
      <c r="T37" s="522"/>
      <c r="U37" s="522"/>
      <c r="V37" s="522"/>
      <c r="W37" s="522"/>
      <c r="X37" s="522"/>
      <c r="Y37" s="522"/>
      <c r="Z37" s="522"/>
      <c r="AA37" s="522"/>
      <c r="AB37" s="522"/>
      <c r="AC37" s="522"/>
      <c r="AD37" s="522"/>
      <c r="AE37" s="522"/>
      <c r="AF37" s="522"/>
      <c r="AG37" s="522"/>
      <c r="AH37" s="522"/>
      <c r="AI37" s="522"/>
      <c r="AJ37" s="522"/>
      <c r="AK37" s="522"/>
      <c r="AL37" s="522"/>
    </row>
    <row r="38" spans="1:41" customFormat="1" ht="15.75" customHeight="1">
      <c r="A38" s="520"/>
      <c r="B38" s="521"/>
      <c r="C38" s="523" t="s">
        <v>26</v>
      </c>
      <c r="D38" s="523"/>
      <c r="E38" s="521" t="s">
        <v>27</v>
      </c>
      <c r="F38" s="521"/>
      <c r="G38" s="521"/>
      <c r="H38" s="521"/>
      <c r="I38" s="521"/>
      <c r="J38" s="521"/>
      <c r="K38" s="521"/>
      <c r="L38" s="521"/>
      <c r="M38" s="523" t="s">
        <v>26</v>
      </c>
      <c r="N38" s="523"/>
      <c r="O38" s="522" t="s">
        <v>27</v>
      </c>
      <c r="P38" s="522"/>
      <c r="Q38" s="522"/>
      <c r="R38" s="522"/>
      <c r="S38" s="522"/>
      <c r="T38" s="522"/>
      <c r="U38" s="522"/>
      <c r="V38" s="522"/>
      <c r="W38" s="522"/>
      <c r="X38" s="522"/>
      <c r="Y38" s="522"/>
      <c r="Z38" s="522"/>
      <c r="AA38" s="522"/>
      <c r="AB38" s="522"/>
      <c r="AC38" s="522"/>
      <c r="AD38" s="522"/>
      <c r="AE38" s="522"/>
      <c r="AF38" s="522"/>
      <c r="AG38" s="522"/>
      <c r="AH38" s="522"/>
      <c r="AI38" s="522"/>
      <c r="AJ38" s="522"/>
      <c r="AK38" s="522"/>
      <c r="AL38" s="522"/>
    </row>
    <row r="39" spans="1:41" customFormat="1" ht="33.75" customHeight="1">
      <c r="A39" s="520"/>
      <c r="B39" s="521"/>
      <c r="C39" s="521"/>
      <c r="D39" s="523"/>
      <c r="E39" s="523" t="s">
        <v>86</v>
      </c>
      <c r="F39" s="523"/>
      <c r="G39" s="523" t="s">
        <v>87</v>
      </c>
      <c r="H39" s="523"/>
      <c r="I39" s="523" t="s">
        <v>25</v>
      </c>
      <c r="J39" s="523"/>
      <c r="K39" s="523" t="s">
        <v>88</v>
      </c>
      <c r="L39" s="523"/>
      <c r="M39" s="523"/>
      <c r="N39" s="523"/>
      <c r="O39" s="521" t="s">
        <v>89</v>
      </c>
      <c r="P39" s="521"/>
      <c r="Q39" s="521"/>
      <c r="R39" s="521"/>
      <c r="S39" s="521"/>
      <c r="T39" s="521"/>
      <c r="U39" s="521"/>
      <c r="V39" s="521"/>
      <c r="W39" s="521"/>
      <c r="X39" s="521"/>
      <c r="Y39" s="521"/>
      <c r="Z39" s="521"/>
      <c r="AA39" s="521"/>
      <c r="AB39" s="521"/>
      <c r="AC39" s="521"/>
      <c r="AD39" s="521"/>
      <c r="AE39" s="521"/>
      <c r="AF39" s="521"/>
      <c r="AG39" s="522" t="s">
        <v>90</v>
      </c>
      <c r="AH39" s="522"/>
      <c r="AI39" s="522"/>
      <c r="AJ39" s="522"/>
      <c r="AK39" s="522"/>
      <c r="AL39" s="522"/>
    </row>
    <row r="40" spans="1:41" customFormat="1" ht="42" customHeight="1">
      <c r="A40" s="520"/>
      <c r="B40" s="521"/>
      <c r="C40" s="521"/>
      <c r="D40" s="523"/>
      <c r="E40" s="523"/>
      <c r="F40" s="523"/>
      <c r="G40" s="523"/>
      <c r="H40" s="523"/>
      <c r="I40" s="523"/>
      <c r="J40" s="523"/>
      <c r="K40" s="523"/>
      <c r="L40" s="523"/>
      <c r="M40" s="523"/>
      <c r="N40" s="523"/>
      <c r="O40" s="523" t="s">
        <v>91</v>
      </c>
      <c r="P40" s="523"/>
      <c r="Q40" s="523" t="s">
        <v>92</v>
      </c>
      <c r="R40" s="523"/>
      <c r="S40" s="523" t="s">
        <v>93</v>
      </c>
      <c r="T40" s="523"/>
      <c r="U40" s="523" t="s">
        <v>94</v>
      </c>
      <c r="V40" s="523"/>
      <c r="W40" s="523" t="s">
        <v>95</v>
      </c>
      <c r="X40" s="523"/>
      <c r="Y40" s="523" t="s">
        <v>96</v>
      </c>
      <c r="Z40" s="523"/>
      <c r="AA40" s="523" t="s">
        <v>97</v>
      </c>
      <c r="AB40" s="523"/>
      <c r="AC40" s="523" t="s">
        <v>98</v>
      </c>
      <c r="AD40" s="523"/>
      <c r="AE40" s="523" t="s">
        <v>99</v>
      </c>
      <c r="AF40" s="523"/>
      <c r="AG40" s="523" t="s">
        <v>100</v>
      </c>
      <c r="AH40" s="523"/>
      <c r="AI40" s="523" t="s">
        <v>101</v>
      </c>
      <c r="AJ40" s="523"/>
      <c r="AK40" s="525" t="s">
        <v>102</v>
      </c>
      <c r="AL40" s="525"/>
    </row>
    <row r="41" spans="1:41" customFormat="1" ht="29">
      <c r="A41" s="520"/>
      <c r="B41" s="243" t="s">
        <v>36</v>
      </c>
      <c r="C41" s="244" t="s">
        <v>36</v>
      </c>
      <c r="D41" s="245" t="s">
        <v>38</v>
      </c>
      <c r="E41" s="246" t="s">
        <v>36</v>
      </c>
      <c r="F41" s="245" t="s">
        <v>38</v>
      </c>
      <c r="G41" s="246" t="s">
        <v>36</v>
      </c>
      <c r="H41" s="245" t="s">
        <v>38</v>
      </c>
      <c r="I41" s="246" t="s">
        <v>36</v>
      </c>
      <c r="J41" s="245" t="s">
        <v>38</v>
      </c>
      <c r="K41" s="247" t="s">
        <v>36</v>
      </c>
      <c r="L41" s="248" t="s">
        <v>38</v>
      </c>
      <c r="M41" s="246" t="s">
        <v>36</v>
      </c>
      <c r="N41" s="245" t="s">
        <v>38</v>
      </c>
      <c r="O41" s="246" t="s">
        <v>36</v>
      </c>
      <c r="P41" s="245" t="s">
        <v>38</v>
      </c>
      <c r="Q41" s="247" t="s">
        <v>36</v>
      </c>
      <c r="R41" s="248" t="s">
        <v>38</v>
      </c>
      <c r="S41" s="246" t="s">
        <v>36</v>
      </c>
      <c r="T41" s="245" t="s">
        <v>38</v>
      </c>
      <c r="U41" s="247" t="s">
        <v>36</v>
      </c>
      <c r="V41" s="248" t="s">
        <v>38</v>
      </c>
      <c r="W41" s="247" t="s">
        <v>36</v>
      </c>
      <c r="X41" s="248" t="s">
        <v>38</v>
      </c>
      <c r="Y41" s="247" t="s">
        <v>36</v>
      </c>
      <c r="Z41" s="248" t="s">
        <v>38</v>
      </c>
      <c r="AA41" s="246" t="s">
        <v>36</v>
      </c>
      <c r="AB41" s="245" t="s">
        <v>38</v>
      </c>
      <c r="AC41" s="246" t="s">
        <v>36</v>
      </c>
      <c r="AD41" s="245" t="s">
        <v>38</v>
      </c>
      <c r="AE41" s="247" t="s">
        <v>36</v>
      </c>
      <c r="AF41" s="248" t="s">
        <v>38</v>
      </c>
      <c r="AG41" s="246" t="s">
        <v>36</v>
      </c>
      <c r="AH41" s="245" t="s">
        <v>38</v>
      </c>
      <c r="AI41" s="246" t="s">
        <v>36</v>
      </c>
      <c r="AJ41" s="245" t="s">
        <v>38</v>
      </c>
      <c r="AK41" s="247" t="s">
        <v>36</v>
      </c>
      <c r="AL41" s="249" t="s">
        <v>38</v>
      </c>
      <c r="AN41" s="283"/>
      <c r="AO41" s="284"/>
    </row>
    <row r="42" spans="1:41" customFormat="1" ht="14.5">
      <c r="A42" s="208" t="s">
        <v>39</v>
      </c>
      <c r="B42" s="192">
        <v>9556</v>
      </c>
      <c r="C42" s="193">
        <v>4188</v>
      </c>
      <c r="D42" s="250">
        <v>43.825868564252801</v>
      </c>
      <c r="E42" s="251">
        <v>427</v>
      </c>
      <c r="F42" s="252">
        <v>4.4683968187526197</v>
      </c>
      <c r="G42" s="193">
        <v>0</v>
      </c>
      <c r="H42" s="250">
        <v>0</v>
      </c>
      <c r="I42" s="251">
        <v>0</v>
      </c>
      <c r="J42" s="252">
        <v>0</v>
      </c>
      <c r="K42" s="193">
        <v>3761</v>
      </c>
      <c r="L42" s="252">
        <v>39.357471745500199</v>
      </c>
      <c r="M42" s="193">
        <v>5368</v>
      </c>
      <c r="N42" s="253">
        <v>56.174131435747199</v>
      </c>
      <c r="O42" s="254">
        <v>114</v>
      </c>
      <c r="P42" s="252">
        <v>1.1929677689409799</v>
      </c>
      <c r="Q42" s="46">
        <v>296</v>
      </c>
      <c r="R42" s="250">
        <v>3.0975303474257001</v>
      </c>
      <c r="S42" s="254">
        <v>20</v>
      </c>
      <c r="T42" s="252">
        <v>0.20929259104227699</v>
      </c>
      <c r="U42" s="46">
        <v>1605</v>
      </c>
      <c r="V42" s="250">
        <v>16.795730431142701</v>
      </c>
      <c r="W42" s="254">
        <v>1853</v>
      </c>
      <c r="X42" s="252">
        <v>19.390958560066998</v>
      </c>
      <c r="Y42" s="193">
        <v>0</v>
      </c>
      <c r="Z42" s="250">
        <v>0</v>
      </c>
      <c r="AA42" s="251">
        <v>37</v>
      </c>
      <c r="AB42" s="252">
        <v>0.38719129342821301</v>
      </c>
      <c r="AC42" s="193">
        <v>1</v>
      </c>
      <c r="AD42" s="250">
        <v>1.0464629552113899E-2</v>
      </c>
      <c r="AE42" s="251">
        <v>1181</v>
      </c>
      <c r="AF42" s="250">
        <v>12.3587275010465</v>
      </c>
      <c r="AG42" s="251">
        <v>41</v>
      </c>
      <c r="AH42" s="250">
        <v>0.429049811636668</v>
      </c>
      <c r="AI42" s="251">
        <v>169</v>
      </c>
      <c r="AJ42" s="252">
        <v>1.7685223943072399</v>
      </c>
      <c r="AK42" s="255">
        <v>51</v>
      </c>
      <c r="AL42" s="256">
        <v>0.53369610715780702</v>
      </c>
      <c r="AN42" s="283"/>
      <c r="AO42" s="284"/>
    </row>
    <row r="43" spans="1:41" customFormat="1" ht="14.5">
      <c r="A43" s="212" t="s">
        <v>40</v>
      </c>
      <c r="B43" s="195">
        <v>9501</v>
      </c>
      <c r="C43" s="196">
        <v>2583</v>
      </c>
      <c r="D43" s="257">
        <v>27.186611935585699</v>
      </c>
      <c r="E43" s="258">
        <v>655</v>
      </c>
      <c r="F43" s="259">
        <v>6.8940111567203504</v>
      </c>
      <c r="G43" s="196">
        <v>0</v>
      </c>
      <c r="H43" s="257">
        <v>0</v>
      </c>
      <c r="I43" s="258">
        <v>5</v>
      </c>
      <c r="J43" s="259">
        <v>5.2626039364277503E-2</v>
      </c>
      <c r="K43" s="196">
        <v>1923</v>
      </c>
      <c r="L43" s="259">
        <v>20.2399747395011</v>
      </c>
      <c r="M43" s="196">
        <v>6918</v>
      </c>
      <c r="N43" s="260">
        <v>72.813388064414298</v>
      </c>
      <c r="O43" s="55">
        <v>395</v>
      </c>
      <c r="P43" s="259">
        <v>4.15745710977792</v>
      </c>
      <c r="Q43" s="57">
        <v>375</v>
      </c>
      <c r="R43" s="257">
        <v>3.9469529523208098</v>
      </c>
      <c r="S43" s="55">
        <v>309</v>
      </c>
      <c r="T43" s="259">
        <v>3.25228923271235</v>
      </c>
      <c r="U43" s="57">
        <v>1479</v>
      </c>
      <c r="V43" s="257">
        <v>15.566782443953301</v>
      </c>
      <c r="W43" s="55">
        <v>2608</v>
      </c>
      <c r="X43" s="259">
        <v>27.449742132407099</v>
      </c>
      <c r="Y43" s="196">
        <v>1</v>
      </c>
      <c r="Z43" s="257">
        <v>1.05252078728555E-2</v>
      </c>
      <c r="AA43" s="258">
        <v>4</v>
      </c>
      <c r="AB43" s="259">
        <v>4.2100831491421999E-2</v>
      </c>
      <c r="AC43" s="196">
        <v>9</v>
      </c>
      <c r="AD43" s="257">
        <v>9.4726870855699405E-2</v>
      </c>
      <c r="AE43" s="258">
        <v>1164</v>
      </c>
      <c r="AF43" s="257">
        <v>12.251341964003799</v>
      </c>
      <c r="AG43" s="258">
        <v>13</v>
      </c>
      <c r="AH43" s="257">
        <v>0.13682770234712099</v>
      </c>
      <c r="AI43" s="258">
        <v>131</v>
      </c>
      <c r="AJ43" s="259">
        <v>1.37880223134407</v>
      </c>
      <c r="AK43" s="196">
        <v>430</v>
      </c>
      <c r="AL43" s="261">
        <v>4.5258393853278598</v>
      </c>
      <c r="AN43" s="283"/>
      <c r="AO43" s="284"/>
    </row>
    <row r="44" spans="1:41" customFormat="1" ht="14.5">
      <c r="A44" s="208" t="s">
        <v>75</v>
      </c>
      <c r="B44" s="192">
        <v>2861</v>
      </c>
      <c r="C44" s="193">
        <v>298</v>
      </c>
      <c r="D44" s="262">
        <v>10.415938483047899</v>
      </c>
      <c r="E44" s="263">
        <v>279</v>
      </c>
      <c r="F44" s="264">
        <v>9.7518350227193302</v>
      </c>
      <c r="G44" s="193">
        <v>0</v>
      </c>
      <c r="H44" s="262">
        <v>0</v>
      </c>
      <c r="I44" s="263">
        <v>19</v>
      </c>
      <c r="J44" s="264">
        <v>0.66410346032855705</v>
      </c>
      <c r="K44" s="193">
        <v>0</v>
      </c>
      <c r="L44" s="264">
        <v>0</v>
      </c>
      <c r="M44" s="193">
        <v>2563</v>
      </c>
      <c r="N44" s="253">
        <v>89.584061516952104</v>
      </c>
      <c r="O44" s="44">
        <v>54</v>
      </c>
      <c r="P44" s="264">
        <v>1.88745193988116</v>
      </c>
      <c r="Q44" s="46">
        <v>557</v>
      </c>
      <c r="R44" s="262">
        <v>19.468717231737202</v>
      </c>
      <c r="S44" s="44">
        <v>4</v>
      </c>
      <c r="T44" s="264">
        <v>0.139811254806012</v>
      </c>
      <c r="U44" s="46">
        <v>243</v>
      </c>
      <c r="V44" s="262">
        <v>8.49353372946522</v>
      </c>
      <c r="W44" s="44">
        <v>64</v>
      </c>
      <c r="X44" s="264">
        <v>2.2369800768961898</v>
      </c>
      <c r="Y44" s="193">
        <v>4</v>
      </c>
      <c r="Z44" s="262">
        <v>0.139811254806012</v>
      </c>
      <c r="AA44" s="263">
        <v>2</v>
      </c>
      <c r="AB44" s="264">
        <v>6.9905627403005904E-2</v>
      </c>
      <c r="AC44" s="193">
        <v>3</v>
      </c>
      <c r="AD44" s="262">
        <v>0.104858441104509</v>
      </c>
      <c r="AE44" s="263">
        <v>1629</v>
      </c>
      <c r="AF44" s="262">
        <v>56.938133519748298</v>
      </c>
      <c r="AG44" s="263">
        <v>1</v>
      </c>
      <c r="AH44" s="262">
        <v>3.4952813701503001E-2</v>
      </c>
      <c r="AI44" s="263">
        <v>2</v>
      </c>
      <c r="AJ44" s="264">
        <v>6.9905627403005904E-2</v>
      </c>
      <c r="AK44" s="193">
        <v>0</v>
      </c>
      <c r="AL44" s="265">
        <v>0</v>
      </c>
      <c r="AN44" s="283"/>
      <c r="AO44" s="284"/>
    </row>
    <row r="45" spans="1:41" customFormat="1" ht="14.5">
      <c r="A45" s="212" t="s">
        <v>42</v>
      </c>
      <c r="B45" s="195">
        <v>1623</v>
      </c>
      <c r="C45" s="196">
        <v>797</v>
      </c>
      <c r="D45" s="257">
        <v>49.106592729513203</v>
      </c>
      <c r="E45" s="258">
        <v>7</v>
      </c>
      <c r="F45" s="259">
        <v>0.43130006161429402</v>
      </c>
      <c r="G45" s="196">
        <v>0</v>
      </c>
      <c r="H45" s="257">
        <v>0</v>
      </c>
      <c r="I45" s="258">
        <v>1</v>
      </c>
      <c r="J45" s="259">
        <v>6.16142945163278E-2</v>
      </c>
      <c r="K45" s="196">
        <v>789</v>
      </c>
      <c r="L45" s="259">
        <v>48.613678373382598</v>
      </c>
      <c r="M45" s="196">
        <v>826</v>
      </c>
      <c r="N45" s="260">
        <v>50.893407270486797</v>
      </c>
      <c r="O45" s="55">
        <v>80</v>
      </c>
      <c r="P45" s="259">
        <v>4.92914356130622</v>
      </c>
      <c r="Q45" s="57">
        <v>167</v>
      </c>
      <c r="R45" s="257">
        <v>10.289587184226701</v>
      </c>
      <c r="S45" s="55">
        <v>53</v>
      </c>
      <c r="T45" s="259">
        <v>3.26555760936537</v>
      </c>
      <c r="U45" s="57">
        <v>165</v>
      </c>
      <c r="V45" s="257">
        <v>10.166358595194099</v>
      </c>
      <c r="W45" s="55">
        <v>19</v>
      </c>
      <c r="X45" s="259">
        <v>1.1706715958102301</v>
      </c>
      <c r="Y45" s="196">
        <v>0</v>
      </c>
      <c r="Z45" s="257">
        <v>0</v>
      </c>
      <c r="AA45" s="258">
        <v>0</v>
      </c>
      <c r="AB45" s="259">
        <v>0</v>
      </c>
      <c r="AC45" s="196">
        <v>0</v>
      </c>
      <c r="AD45" s="257">
        <v>0</v>
      </c>
      <c r="AE45" s="258">
        <v>277</v>
      </c>
      <c r="AF45" s="257">
        <v>17.0671595810228</v>
      </c>
      <c r="AG45" s="258">
        <v>11</v>
      </c>
      <c r="AH45" s="257">
        <v>0.67775723967960599</v>
      </c>
      <c r="AI45" s="258">
        <v>45</v>
      </c>
      <c r="AJ45" s="259">
        <v>2.77264325323475</v>
      </c>
      <c r="AK45" s="196">
        <v>9</v>
      </c>
      <c r="AL45" s="261">
        <v>0.55452865064695001</v>
      </c>
      <c r="AN45" s="283"/>
      <c r="AO45" s="284"/>
    </row>
    <row r="46" spans="1:41" customFormat="1" ht="14.5">
      <c r="A46" s="208" t="s">
        <v>43</v>
      </c>
      <c r="B46" s="192">
        <v>468</v>
      </c>
      <c r="C46" s="193">
        <v>99</v>
      </c>
      <c r="D46" s="262">
        <v>21.153846153846199</v>
      </c>
      <c r="E46" s="263">
        <v>99</v>
      </c>
      <c r="F46" s="264">
        <v>21.153846153846199</v>
      </c>
      <c r="G46" s="193">
        <v>0</v>
      </c>
      <c r="H46" s="262">
        <v>0</v>
      </c>
      <c r="I46" s="263">
        <v>0</v>
      </c>
      <c r="J46" s="264">
        <v>0</v>
      </c>
      <c r="K46" s="193">
        <v>0</v>
      </c>
      <c r="L46" s="264">
        <v>0</v>
      </c>
      <c r="M46" s="193">
        <v>369</v>
      </c>
      <c r="N46" s="253">
        <v>78.846153846153797</v>
      </c>
      <c r="O46" s="44">
        <v>29</v>
      </c>
      <c r="P46" s="264">
        <v>6.1965811965812003</v>
      </c>
      <c r="Q46" s="46">
        <v>65</v>
      </c>
      <c r="R46" s="262">
        <v>13.8888888888889</v>
      </c>
      <c r="S46" s="44">
        <v>13</v>
      </c>
      <c r="T46" s="264">
        <v>2.7777777777777799</v>
      </c>
      <c r="U46" s="46">
        <v>80</v>
      </c>
      <c r="V46" s="262">
        <v>17.094017094017101</v>
      </c>
      <c r="W46" s="44">
        <v>21</v>
      </c>
      <c r="X46" s="264">
        <v>4.4871794871794899</v>
      </c>
      <c r="Y46" s="193">
        <v>0</v>
      </c>
      <c r="Z46" s="262">
        <v>0</v>
      </c>
      <c r="AA46" s="263">
        <v>7</v>
      </c>
      <c r="AB46" s="264">
        <v>1.4957264957265</v>
      </c>
      <c r="AC46" s="193">
        <v>1</v>
      </c>
      <c r="AD46" s="262">
        <v>0.213675213675214</v>
      </c>
      <c r="AE46" s="263">
        <v>134</v>
      </c>
      <c r="AF46" s="262">
        <v>28.632478632478598</v>
      </c>
      <c r="AG46" s="263">
        <v>3</v>
      </c>
      <c r="AH46" s="262">
        <v>0.64102564102564097</v>
      </c>
      <c r="AI46" s="263">
        <v>1</v>
      </c>
      <c r="AJ46" s="264">
        <v>0.213675213675214</v>
      </c>
      <c r="AK46" s="193">
        <v>15</v>
      </c>
      <c r="AL46" s="265">
        <v>3.2051282051282102</v>
      </c>
      <c r="AN46" s="283"/>
      <c r="AO46" s="284"/>
    </row>
    <row r="47" spans="1:41" customFormat="1" ht="14.5">
      <c r="A47" s="212" t="s">
        <v>44</v>
      </c>
      <c r="B47" s="195">
        <v>1169</v>
      </c>
      <c r="C47" s="196">
        <v>10</v>
      </c>
      <c r="D47" s="257">
        <v>0.85543199315654395</v>
      </c>
      <c r="E47" s="258">
        <v>7</v>
      </c>
      <c r="F47" s="259">
        <v>0.59880239520958101</v>
      </c>
      <c r="G47" s="196">
        <v>0</v>
      </c>
      <c r="H47" s="257">
        <v>0</v>
      </c>
      <c r="I47" s="258">
        <v>3</v>
      </c>
      <c r="J47" s="259">
        <v>0.256629597946963</v>
      </c>
      <c r="K47" s="196">
        <v>0</v>
      </c>
      <c r="L47" s="259">
        <v>0</v>
      </c>
      <c r="M47" s="196">
        <v>1159</v>
      </c>
      <c r="N47" s="260">
        <v>99.1445680068435</v>
      </c>
      <c r="O47" s="55">
        <v>26</v>
      </c>
      <c r="P47" s="259">
        <v>2.22412318220701</v>
      </c>
      <c r="Q47" s="57">
        <v>263</v>
      </c>
      <c r="R47" s="257">
        <v>22.497861420017099</v>
      </c>
      <c r="S47" s="55">
        <v>41</v>
      </c>
      <c r="T47" s="259">
        <v>3.5072711719418299</v>
      </c>
      <c r="U47" s="57">
        <v>155</v>
      </c>
      <c r="V47" s="257">
        <v>13.2591958939264</v>
      </c>
      <c r="W47" s="55">
        <v>28</v>
      </c>
      <c r="X47" s="259">
        <v>2.39520958083832</v>
      </c>
      <c r="Y47" s="196">
        <v>1</v>
      </c>
      <c r="Z47" s="257">
        <v>8.5543199315654406E-2</v>
      </c>
      <c r="AA47" s="258">
        <v>0</v>
      </c>
      <c r="AB47" s="259">
        <v>0</v>
      </c>
      <c r="AC47" s="196">
        <v>0</v>
      </c>
      <c r="AD47" s="257">
        <v>0</v>
      </c>
      <c r="AE47" s="258">
        <v>387</v>
      </c>
      <c r="AF47" s="257">
        <v>33.105218135158303</v>
      </c>
      <c r="AG47" s="258">
        <v>16</v>
      </c>
      <c r="AH47" s="257">
        <v>1.36869118905047</v>
      </c>
      <c r="AI47" s="258">
        <v>180</v>
      </c>
      <c r="AJ47" s="259">
        <v>15.3977758768178</v>
      </c>
      <c r="AK47" s="196">
        <v>62</v>
      </c>
      <c r="AL47" s="261">
        <v>5.3036783575705702</v>
      </c>
      <c r="AN47" s="283"/>
      <c r="AO47" s="284"/>
    </row>
    <row r="48" spans="1:41" customFormat="1" ht="14.5">
      <c r="A48" s="208" t="s">
        <v>45</v>
      </c>
      <c r="B48" s="192">
        <v>4342</v>
      </c>
      <c r="C48" s="193">
        <v>1820</v>
      </c>
      <c r="D48" s="262">
        <v>41.916167664670702</v>
      </c>
      <c r="E48" s="263">
        <v>391</v>
      </c>
      <c r="F48" s="264">
        <v>9.0050667894979295</v>
      </c>
      <c r="G48" s="193">
        <v>0</v>
      </c>
      <c r="H48" s="262">
        <v>0</v>
      </c>
      <c r="I48" s="263">
        <v>7</v>
      </c>
      <c r="J48" s="264">
        <v>0.161216029479503</v>
      </c>
      <c r="K48" s="193">
        <v>1422</v>
      </c>
      <c r="L48" s="264">
        <v>32.749884845693202</v>
      </c>
      <c r="M48" s="193">
        <v>2522</v>
      </c>
      <c r="N48" s="253">
        <v>58.083832335329397</v>
      </c>
      <c r="O48" s="44">
        <v>127</v>
      </c>
      <c r="P48" s="264">
        <v>2.9249193919852599</v>
      </c>
      <c r="Q48" s="46">
        <v>213</v>
      </c>
      <c r="R48" s="262">
        <v>4.9055734684477201</v>
      </c>
      <c r="S48" s="44">
        <v>47</v>
      </c>
      <c r="T48" s="264">
        <v>1.0824504836480899</v>
      </c>
      <c r="U48" s="46">
        <v>729</v>
      </c>
      <c r="V48" s="262">
        <v>16.789497927222499</v>
      </c>
      <c r="W48" s="44">
        <v>470</v>
      </c>
      <c r="X48" s="264">
        <v>10.8245048364809</v>
      </c>
      <c r="Y48" s="193">
        <v>4</v>
      </c>
      <c r="Z48" s="262">
        <v>9.2123445416858601E-2</v>
      </c>
      <c r="AA48" s="263">
        <v>5</v>
      </c>
      <c r="AB48" s="264">
        <v>0.115154306771073</v>
      </c>
      <c r="AC48" s="193">
        <v>0</v>
      </c>
      <c r="AD48" s="262">
        <v>0</v>
      </c>
      <c r="AE48" s="263">
        <v>811</v>
      </c>
      <c r="AF48" s="262">
        <v>18.6780285582681</v>
      </c>
      <c r="AG48" s="263">
        <v>8</v>
      </c>
      <c r="AH48" s="262">
        <v>0.18424689083371701</v>
      </c>
      <c r="AI48" s="263">
        <v>41</v>
      </c>
      <c r="AJ48" s="264">
        <v>0.94426531552280102</v>
      </c>
      <c r="AK48" s="193">
        <v>67</v>
      </c>
      <c r="AL48" s="265">
        <v>1.54306771073238</v>
      </c>
      <c r="AN48" s="283"/>
      <c r="AO48" s="284"/>
    </row>
    <row r="49" spans="1:41" customFormat="1" ht="14.5">
      <c r="A49" s="212" t="s">
        <v>46</v>
      </c>
      <c r="B49" s="195">
        <v>964</v>
      </c>
      <c r="C49" s="196">
        <v>124</v>
      </c>
      <c r="D49" s="257">
        <v>12.8630705394191</v>
      </c>
      <c r="E49" s="258">
        <v>1</v>
      </c>
      <c r="F49" s="259">
        <v>0.103734439834025</v>
      </c>
      <c r="G49" s="196">
        <v>0</v>
      </c>
      <c r="H49" s="257">
        <v>0</v>
      </c>
      <c r="I49" s="258">
        <v>2</v>
      </c>
      <c r="J49" s="259">
        <v>0.20746887966805</v>
      </c>
      <c r="K49" s="196">
        <v>121</v>
      </c>
      <c r="L49" s="259">
        <v>12.551867219917</v>
      </c>
      <c r="M49" s="196">
        <v>840</v>
      </c>
      <c r="N49" s="260">
        <v>87.136929460580902</v>
      </c>
      <c r="O49" s="55">
        <v>90</v>
      </c>
      <c r="P49" s="259">
        <v>9.3360995850622395</v>
      </c>
      <c r="Q49" s="57">
        <v>206</v>
      </c>
      <c r="R49" s="257">
        <v>21.369294605809099</v>
      </c>
      <c r="S49" s="55">
        <v>89</v>
      </c>
      <c r="T49" s="259">
        <v>9.2323651452282203</v>
      </c>
      <c r="U49" s="57">
        <v>129</v>
      </c>
      <c r="V49" s="257">
        <v>13.3817427385892</v>
      </c>
      <c r="W49" s="55">
        <v>15</v>
      </c>
      <c r="X49" s="259">
        <v>1.5560165975103699</v>
      </c>
      <c r="Y49" s="196">
        <v>0</v>
      </c>
      <c r="Z49" s="257">
        <v>0</v>
      </c>
      <c r="AA49" s="258">
        <v>0</v>
      </c>
      <c r="AB49" s="259">
        <v>0</v>
      </c>
      <c r="AC49" s="196">
        <v>0</v>
      </c>
      <c r="AD49" s="257">
        <v>0</v>
      </c>
      <c r="AE49" s="258">
        <v>251</v>
      </c>
      <c r="AF49" s="257">
        <v>26.037344398340299</v>
      </c>
      <c r="AG49" s="258">
        <v>0</v>
      </c>
      <c r="AH49" s="257">
        <v>0</v>
      </c>
      <c r="AI49" s="258">
        <v>15</v>
      </c>
      <c r="AJ49" s="259">
        <v>1.5560165975103699</v>
      </c>
      <c r="AK49" s="196">
        <v>45</v>
      </c>
      <c r="AL49" s="261">
        <v>4.6680497925311197</v>
      </c>
      <c r="AN49" s="283"/>
      <c r="AO49" s="284"/>
    </row>
    <row r="50" spans="1:41" customFormat="1" ht="14.5">
      <c r="A50" s="208" t="s">
        <v>47</v>
      </c>
      <c r="B50" s="192">
        <v>5439</v>
      </c>
      <c r="C50" s="193">
        <v>1761</v>
      </c>
      <c r="D50" s="262">
        <v>32.3772752344181</v>
      </c>
      <c r="E50" s="263">
        <v>347</v>
      </c>
      <c r="F50" s="264">
        <v>6.3798492369920901</v>
      </c>
      <c r="G50" s="193">
        <v>0</v>
      </c>
      <c r="H50" s="262">
        <v>0</v>
      </c>
      <c r="I50" s="263">
        <v>0</v>
      </c>
      <c r="J50" s="264">
        <v>0</v>
      </c>
      <c r="K50" s="193">
        <v>1414</v>
      </c>
      <c r="L50" s="264">
        <v>25.997425997425999</v>
      </c>
      <c r="M50" s="193">
        <v>3678</v>
      </c>
      <c r="N50" s="253">
        <v>67.622724765581907</v>
      </c>
      <c r="O50" s="44">
        <v>255</v>
      </c>
      <c r="P50" s="264">
        <v>4.6883618312189697</v>
      </c>
      <c r="Q50" s="46">
        <v>384</v>
      </c>
      <c r="R50" s="262">
        <v>7.06012134583563</v>
      </c>
      <c r="S50" s="44">
        <v>464</v>
      </c>
      <c r="T50" s="264">
        <v>8.5309799595513898</v>
      </c>
      <c r="U50" s="46">
        <v>1117</v>
      </c>
      <c r="V50" s="262">
        <v>20.5368633940063</v>
      </c>
      <c r="W50" s="44">
        <v>577</v>
      </c>
      <c r="X50" s="264">
        <v>10.6085677514249</v>
      </c>
      <c r="Y50" s="193">
        <v>1</v>
      </c>
      <c r="Z50" s="262">
        <v>1.8385732671447001E-2</v>
      </c>
      <c r="AA50" s="263">
        <v>44</v>
      </c>
      <c r="AB50" s="264">
        <v>0.80897223754366598</v>
      </c>
      <c r="AC50" s="193">
        <v>1</v>
      </c>
      <c r="AD50" s="262">
        <v>1.8385732671447001E-2</v>
      </c>
      <c r="AE50" s="263">
        <v>714</v>
      </c>
      <c r="AF50" s="262">
        <v>13.127413127413099</v>
      </c>
      <c r="AG50" s="263">
        <v>13</v>
      </c>
      <c r="AH50" s="262">
        <v>0.23901452472880999</v>
      </c>
      <c r="AI50" s="263">
        <v>24</v>
      </c>
      <c r="AJ50" s="264">
        <v>0.44125758411472699</v>
      </c>
      <c r="AK50" s="193">
        <v>84</v>
      </c>
      <c r="AL50" s="265">
        <v>1.54440154440154</v>
      </c>
      <c r="AN50" s="283"/>
      <c r="AO50" s="284"/>
    </row>
    <row r="51" spans="1:41" customFormat="1" ht="14.5">
      <c r="A51" s="212" t="s">
        <v>103</v>
      </c>
      <c r="B51" s="195">
        <v>10731</v>
      </c>
      <c r="C51" s="196">
        <v>2505</v>
      </c>
      <c r="D51" s="257">
        <v>23.343584008945999</v>
      </c>
      <c r="E51" s="258">
        <v>2150</v>
      </c>
      <c r="F51" s="259">
        <v>20.0354114248439</v>
      </c>
      <c r="G51" s="196">
        <v>38</v>
      </c>
      <c r="H51" s="257">
        <v>0.354114248439102</v>
      </c>
      <c r="I51" s="258">
        <v>1</v>
      </c>
      <c r="J51" s="259">
        <v>9.3187960115553095E-3</v>
      </c>
      <c r="K51" s="196">
        <v>316</v>
      </c>
      <c r="L51" s="259">
        <v>2.9447395396514802</v>
      </c>
      <c r="M51" s="196">
        <v>8226</v>
      </c>
      <c r="N51" s="260">
        <v>76.656415991054004</v>
      </c>
      <c r="O51" s="55">
        <v>884</v>
      </c>
      <c r="P51" s="259">
        <v>8.2378156742148896</v>
      </c>
      <c r="Q51" s="57">
        <v>1349</v>
      </c>
      <c r="R51" s="257">
        <v>12.5710558195881</v>
      </c>
      <c r="S51" s="55">
        <v>498</v>
      </c>
      <c r="T51" s="259">
        <v>4.6407604137545402</v>
      </c>
      <c r="U51" s="57">
        <v>1686</v>
      </c>
      <c r="V51" s="257">
        <v>15.711490075482301</v>
      </c>
      <c r="W51" s="55">
        <v>2500</v>
      </c>
      <c r="X51" s="259">
        <v>23.296990028888299</v>
      </c>
      <c r="Y51" s="196">
        <v>6</v>
      </c>
      <c r="Z51" s="257">
        <v>5.5912776069331802E-2</v>
      </c>
      <c r="AA51" s="258">
        <v>74</v>
      </c>
      <c r="AB51" s="259">
        <v>0.689590904855093</v>
      </c>
      <c r="AC51" s="196">
        <v>0</v>
      </c>
      <c r="AD51" s="257">
        <v>0</v>
      </c>
      <c r="AE51" s="258">
        <v>1026</v>
      </c>
      <c r="AF51" s="257">
        <v>9.5610847078557502</v>
      </c>
      <c r="AG51" s="258">
        <v>27</v>
      </c>
      <c r="AH51" s="257">
        <v>0.25160749231199298</v>
      </c>
      <c r="AI51" s="258">
        <v>72</v>
      </c>
      <c r="AJ51" s="259">
        <v>0.67095331283198201</v>
      </c>
      <c r="AK51" s="196">
        <v>104</v>
      </c>
      <c r="AL51" s="261">
        <v>0.96915478520175202</v>
      </c>
      <c r="AN51" s="283"/>
      <c r="AO51" s="284"/>
    </row>
    <row r="52" spans="1:41" customFormat="1" ht="14.5">
      <c r="A52" s="208" t="s">
        <v>49</v>
      </c>
      <c r="B52" s="192">
        <v>2597</v>
      </c>
      <c r="C52" s="193">
        <v>1348</v>
      </c>
      <c r="D52" s="262">
        <v>51.906045437042799</v>
      </c>
      <c r="E52" s="263">
        <v>273</v>
      </c>
      <c r="F52" s="264">
        <v>10.512129380053899</v>
      </c>
      <c r="G52" s="193">
        <v>10</v>
      </c>
      <c r="H52" s="262">
        <v>0.38505968425105902</v>
      </c>
      <c r="I52" s="263">
        <v>0</v>
      </c>
      <c r="J52" s="264">
        <v>0</v>
      </c>
      <c r="K52" s="193">
        <v>1065</v>
      </c>
      <c r="L52" s="264">
        <v>41.008856372737803</v>
      </c>
      <c r="M52" s="193">
        <v>1249</v>
      </c>
      <c r="N52" s="253">
        <v>48.0939545629573</v>
      </c>
      <c r="O52" s="44">
        <v>9</v>
      </c>
      <c r="P52" s="264">
        <v>0.34655371582595301</v>
      </c>
      <c r="Q52" s="46">
        <v>85</v>
      </c>
      <c r="R52" s="262">
        <v>3.2730073161340001</v>
      </c>
      <c r="S52" s="44">
        <v>8</v>
      </c>
      <c r="T52" s="264">
        <v>0.30804774740084701</v>
      </c>
      <c r="U52" s="46">
        <v>398</v>
      </c>
      <c r="V52" s="262">
        <v>15.3253754331921</v>
      </c>
      <c r="W52" s="44">
        <v>654</v>
      </c>
      <c r="X52" s="264">
        <v>25.182903350019298</v>
      </c>
      <c r="Y52" s="193">
        <v>0</v>
      </c>
      <c r="Z52" s="262">
        <v>0</v>
      </c>
      <c r="AA52" s="263">
        <v>14</v>
      </c>
      <c r="AB52" s="264">
        <v>0.53908355795148299</v>
      </c>
      <c r="AC52" s="193">
        <v>0</v>
      </c>
      <c r="AD52" s="262">
        <v>0</v>
      </c>
      <c r="AE52" s="263">
        <v>54</v>
      </c>
      <c r="AF52" s="262">
        <v>2.0793222949557202</v>
      </c>
      <c r="AG52" s="263">
        <v>8</v>
      </c>
      <c r="AH52" s="262">
        <v>0.30804774740084701</v>
      </c>
      <c r="AI52" s="263">
        <v>7</v>
      </c>
      <c r="AJ52" s="264">
        <v>0.269541778975741</v>
      </c>
      <c r="AK52" s="193">
        <v>12</v>
      </c>
      <c r="AL52" s="265">
        <v>0.46207162110127098</v>
      </c>
      <c r="AN52" s="283"/>
      <c r="AO52" s="284"/>
    </row>
    <row r="53" spans="1:41" customFormat="1" ht="14.5">
      <c r="A53" s="212" t="s">
        <v>50</v>
      </c>
      <c r="B53" s="195">
        <v>478</v>
      </c>
      <c r="C53" s="196">
        <v>149</v>
      </c>
      <c r="D53" s="257">
        <v>31.171548117154799</v>
      </c>
      <c r="E53" s="258">
        <v>21</v>
      </c>
      <c r="F53" s="259">
        <v>4.3933054393305397</v>
      </c>
      <c r="G53" s="196">
        <v>7</v>
      </c>
      <c r="H53" s="257">
        <v>1.4644351464435099</v>
      </c>
      <c r="I53" s="258">
        <v>5</v>
      </c>
      <c r="J53" s="259">
        <v>1.04602510460251</v>
      </c>
      <c r="K53" s="196">
        <v>116</v>
      </c>
      <c r="L53" s="259">
        <v>24.267782426778201</v>
      </c>
      <c r="M53" s="196">
        <v>329</v>
      </c>
      <c r="N53" s="260">
        <v>68.828451882845201</v>
      </c>
      <c r="O53" s="55">
        <v>24</v>
      </c>
      <c r="P53" s="259">
        <v>5.02092050209205</v>
      </c>
      <c r="Q53" s="57">
        <v>25</v>
      </c>
      <c r="R53" s="257">
        <v>5.2301255230125498</v>
      </c>
      <c r="S53" s="55">
        <v>0</v>
      </c>
      <c r="T53" s="259">
        <v>0</v>
      </c>
      <c r="U53" s="57">
        <v>52</v>
      </c>
      <c r="V53" s="257">
        <v>10.878661087866099</v>
      </c>
      <c r="W53" s="55">
        <v>193</v>
      </c>
      <c r="X53" s="259">
        <v>40.3765690376569</v>
      </c>
      <c r="Y53" s="196">
        <v>0</v>
      </c>
      <c r="Z53" s="257">
        <v>0</v>
      </c>
      <c r="AA53" s="258">
        <v>3</v>
      </c>
      <c r="AB53" s="259">
        <v>0.62761506276150603</v>
      </c>
      <c r="AC53" s="196">
        <v>0</v>
      </c>
      <c r="AD53" s="257">
        <v>0</v>
      </c>
      <c r="AE53" s="258">
        <v>25</v>
      </c>
      <c r="AF53" s="257">
        <v>5.2301255230125498</v>
      </c>
      <c r="AG53" s="258">
        <v>0</v>
      </c>
      <c r="AH53" s="257">
        <v>0</v>
      </c>
      <c r="AI53" s="258">
        <v>2</v>
      </c>
      <c r="AJ53" s="259">
        <v>0.418410041841004</v>
      </c>
      <c r="AK53" s="196">
        <v>5</v>
      </c>
      <c r="AL53" s="261">
        <v>1.04602510460251</v>
      </c>
      <c r="AN53" s="283"/>
      <c r="AO53" s="284"/>
    </row>
    <row r="54" spans="1:41" customFormat="1" ht="14.5">
      <c r="A54" s="208" t="s">
        <v>51</v>
      </c>
      <c r="B54" s="192">
        <v>2347</v>
      </c>
      <c r="C54" s="193">
        <v>902</v>
      </c>
      <c r="D54" s="262">
        <v>38.4320409032808</v>
      </c>
      <c r="E54" s="263">
        <v>230</v>
      </c>
      <c r="F54" s="264">
        <v>9.7997443544951004</v>
      </c>
      <c r="G54" s="193">
        <v>0</v>
      </c>
      <c r="H54" s="262">
        <v>0</v>
      </c>
      <c r="I54" s="263">
        <v>0</v>
      </c>
      <c r="J54" s="264">
        <v>0</v>
      </c>
      <c r="K54" s="193">
        <v>672</v>
      </c>
      <c r="L54" s="264">
        <v>28.6322965487857</v>
      </c>
      <c r="M54" s="193">
        <v>1445</v>
      </c>
      <c r="N54" s="253">
        <v>61.5679590967192</v>
      </c>
      <c r="O54" s="44">
        <v>180</v>
      </c>
      <c r="P54" s="264">
        <v>7.6693651469961699</v>
      </c>
      <c r="Q54" s="46">
        <v>425</v>
      </c>
      <c r="R54" s="262">
        <v>18.1082232637409</v>
      </c>
      <c r="S54" s="44">
        <v>117</v>
      </c>
      <c r="T54" s="264">
        <v>4.9850873455475098</v>
      </c>
      <c r="U54" s="46">
        <v>273</v>
      </c>
      <c r="V54" s="262">
        <v>11.6318704729442</v>
      </c>
      <c r="W54" s="44">
        <v>39</v>
      </c>
      <c r="X54" s="264">
        <v>1.66169578184917</v>
      </c>
      <c r="Y54" s="193">
        <v>1</v>
      </c>
      <c r="Z54" s="262">
        <v>4.26075841499787E-2</v>
      </c>
      <c r="AA54" s="263">
        <v>11</v>
      </c>
      <c r="AB54" s="264">
        <v>0.46868342564976601</v>
      </c>
      <c r="AC54" s="193">
        <v>0</v>
      </c>
      <c r="AD54" s="262">
        <v>0</v>
      </c>
      <c r="AE54" s="263">
        <v>325</v>
      </c>
      <c r="AF54" s="262">
        <v>13.847464848743099</v>
      </c>
      <c r="AG54" s="263">
        <v>9</v>
      </c>
      <c r="AH54" s="262">
        <v>0.38346825734980799</v>
      </c>
      <c r="AI54" s="263">
        <v>22</v>
      </c>
      <c r="AJ54" s="264">
        <v>0.93736685129953101</v>
      </c>
      <c r="AK54" s="193">
        <v>43</v>
      </c>
      <c r="AL54" s="265">
        <v>1.83212611844908</v>
      </c>
      <c r="AN54" s="283"/>
      <c r="AO54" s="284"/>
    </row>
    <row r="55" spans="1:41" customFormat="1" ht="14.5">
      <c r="A55" s="212" t="s">
        <v>52</v>
      </c>
      <c r="B55" s="195">
        <v>1412</v>
      </c>
      <c r="C55" s="196">
        <v>793</v>
      </c>
      <c r="D55" s="257">
        <v>56.161473087818699</v>
      </c>
      <c r="E55" s="258">
        <v>71</v>
      </c>
      <c r="F55" s="259">
        <v>5.0283286118980204</v>
      </c>
      <c r="G55" s="196">
        <v>0</v>
      </c>
      <c r="H55" s="257">
        <v>0</v>
      </c>
      <c r="I55" s="258">
        <v>6</v>
      </c>
      <c r="J55" s="259">
        <v>0.42492917847025502</v>
      </c>
      <c r="K55" s="196">
        <v>716</v>
      </c>
      <c r="L55" s="259">
        <v>50.708215297450401</v>
      </c>
      <c r="M55" s="196">
        <v>619</v>
      </c>
      <c r="N55" s="260">
        <v>43.838526912181301</v>
      </c>
      <c r="O55" s="55">
        <v>56</v>
      </c>
      <c r="P55" s="259">
        <v>3.9660056657223799</v>
      </c>
      <c r="Q55" s="57">
        <v>179</v>
      </c>
      <c r="R55" s="257">
        <v>12.6770538243626</v>
      </c>
      <c r="S55" s="55">
        <v>27</v>
      </c>
      <c r="T55" s="259">
        <v>1.9121813031161501</v>
      </c>
      <c r="U55" s="57">
        <v>147</v>
      </c>
      <c r="V55" s="257">
        <v>10.410764872521201</v>
      </c>
      <c r="W55" s="55">
        <v>32</v>
      </c>
      <c r="X55" s="259">
        <v>2.2662889518413598</v>
      </c>
      <c r="Y55" s="196">
        <v>0</v>
      </c>
      <c r="Z55" s="257">
        <v>0</v>
      </c>
      <c r="AA55" s="258">
        <v>2</v>
      </c>
      <c r="AB55" s="259">
        <v>0.14164305949008499</v>
      </c>
      <c r="AC55" s="196">
        <v>0</v>
      </c>
      <c r="AD55" s="257">
        <v>0</v>
      </c>
      <c r="AE55" s="258">
        <v>173</v>
      </c>
      <c r="AF55" s="257">
        <v>12.252124645892399</v>
      </c>
      <c r="AG55" s="258">
        <v>0</v>
      </c>
      <c r="AH55" s="257">
        <v>0</v>
      </c>
      <c r="AI55" s="258">
        <v>1</v>
      </c>
      <c r="AJ55" s="259">
        <v>7.0821529745042494E-2</v>
      </c>
      <c r="AK55" s="196">
        <v>2</v>
      </c>
      <c r="AL55" s="261">
        <v>0.14164305949008499</v>
      </c>
      <c r="AN55" s="283"/>
      <c r="AO55" s="284"/>
    </row>
    <row r="56" spans="1:41" customFormat="1" ht="14.5">
      <c r="A56" s="208" t="s">
        <v>53</v>
      </c>
      <c r="B56" s="192">
        <v>1825</v>
      </c>
      <c r="C56" s="193">
        <v>387</v>
      </c>
      <c r="D56" s="266">
        <v>21.205479452054799</v>
      </c>
      <c r="E56" s="263">
        <v>102</v>
      </c>
      <c r="F56" s="267">
        <v>5.5890410958904102</v>
      </c>
      <c r="G56" s="193">
        <v>4</v>
      </c>
      <c r="H56" s="266">
        <v>0.219178082191781</v>
      </c>
      <c r="I56" s="263">
        <v>2</v>
      </c>
      <c r="J56" s="267">
        <v>0.10958904109589</v>
      </c>
      <c r="K56" s="193">
        <v>279</v>
      </c>
      <c r="L56" s="267">
        <v>15.287671232876701</v>
      </c>
      <c r="M56" s="193">
        <v>1438</v>
      </c>
      <c r="N56" s="253">
        <v>78.794520547945197</v>
      </c>
      <c r="O56" s="44">
        <v>100</v>
      </c>
      <c r="P56" s="267">
        <v>5.4794520547945202</v>
      </c>
      <c r="Q56" s="46">
        <v>241</v>
      </c>
      <c r="R56" s="266">
        <v>13.205479452054799</v>
      </c>
      <c r="S56" s="44">
        <v>100</v>
      </c>
      <c r="T56" s="267">
        <v>5.4794520547945202</v>
      </c>
      <c r="U56" s="46">
        <v>596</v>
      </c>
      <c r="V56" s="266">
        <v>32.657534246575302</v>
      </c>
      <c r="W56" s="44">
        <v>23</v>
      </c>
      <c r="X56" s="267">
        <v>1.2602739726027401</v>
      </c>
      <c r="Y56" s="193">
        <v>0</v>
      </c>
      <c r="Z56" s="266">
        <v>0</v>
      </c>
      <c r="AA56" s="263">
        <v>9</v>
      </c>
      <c r="AB56" s="267">
        <v>0.49315068493150699</v>
      </c>
      <c r="AC56" s="193">
        <v>0</v>
      </c>
      <c r="AD56" s="266">
        <v>0</v>
      </c>
      <c r="AE56" s="263">
        <v>321</v>
      </c>
      <c r="AF56" s="266">
        <v>17.589041095890401</v>
      </c>
      <c r="AG56" s="263">
        <v>7</v>
      </c>
      <c r="AH56" s="266">
        <v>0.38356164383561597</v>
      </c>
      <c r="AI56" s="263">
        <v>10</v>
      </c>
      <c r="AJ56" s="267">
        <v>0.54794520547945202</v>
      </c>
      <c r="AK56" s="193">
        <v>31</v>
      </c>
      <c r="AL56" s="268">
        <v>1.6986301369862999</v>
      </c>
      <c r="AN56" s="283"/>
      <c r="AO56" s="284"/>
    </row>
    <row r="57" spans="1:41" customFormat="1" ht="14.5">
      <c r="A57" s="212" t="s">
        <v>54</v>
      </c>
      <c r="B57" s="195">
        <v>1351</v>
      </c>
      <c r="C57" s="196">
        <v>530</v>
      </c>
      <c r="D57" s="257">
        <v>39.230199851961501</v>
      </c>
      <c r="E57" s="258">
        <v>42</v>
      </c>
      <c r="F57" s="259">
        <v>3.1088082901554399</v>
      </c>
      <c r="G57" s="196">
        <v>0</v>
      </c>
      <c r="H57" s="257">
        <v>0</v>
      </c>
      <c r="I57" s="258">
        <v>8</v>
      </c>
      <c r="J57" s="259">
        <v>0.59215396002960796</v>
      </c>
      <c r="K57" s="196">
        <v>480</v>
      </c>
      <c r="L57" s="259">
        <v>35.529237601776501</v>
      </c>
      <c r="M57" s="196">
        <v>821</v>
      </c>
      <c r="N57" s="260">
        <v>60.769800148038499</v>
      </c>
      <c r="O57" s="65">
        <v>155</v>
      </c>
      <c r="P57" s="259">
        <v>11.472982975573601</v>
      </c>
      <c r="Q57" s="67">
        <v>231</v>
      </c>
      <c r="R57" s="257">
        <v>17.098445595854901</v>
      </c>
      <c r="S57" s="65">
        <v>93</v>
      </c>
      <c r="T57" s="259">
        <v>6.8837897853441898</v>
      </c>
      <c r="U57" s="67">
        <v>191</v>
      </c>
      <c r="V57" s="257">
        <v>14.137675795706899</v>
      </c>
      <c r="W57" s="65">
        <v>70</v>
      </c>
      <c r="X57" s="259">
        <v>5.1813471502590698</v>
      </c>
      <c r="Y57" s="196">
        <v>0</v>
      </c>
      <c r="Z57" s="257">
        <v>0</v>
      </c>
      <c r="AA57" s="258">
        <v>1</v>
      </c>
      <c r="AB57" s="259">
        <v>7.4019245003700995E-2</v>
      </c>
      <c r="AC57" s="196">
        <v>0</v>
      </c>
      <c r="AD57" s="257">
        <v>0</v>
      </c>
      <c r="AE57" s="258">
        <v>64</v>
      </c>
      <c r="AF57" s="257">
        <v>4.7372316802368601</v>
      </c>
      <c r="AG57" s="258">
        <v>6</v>
      </c>
      <c r="AH57" s="257">
        <v>0.44411547002220603</v>
      </c>
      <c r="AI57" s="258">
        <v>3</v>
      </c>
      <c r="AJ57" s="259">
        <v>0.22205773501110301</v>
      </c>
      <c r="AK57" s="196">
        <v>7</v>
      </c>
      <c r="AL57" s="261">
        <v>0.51813471502590702</v>
      </c>
      <c r="AN57" s="283"/>
      <c r="AO57" s="284"/>
    </row>
    <row r="58" spans="1:41" customFormat="1" ht="14.5">
      <c r="A58" s="217" t="s">
        <v>55</v>
      </c>
      <c r="B58" s="199">
        <v>46106</v>
      </c>
      <c r="C58" s="200">
        <v>14850</v>
      </c>
      <c r="D58" s="269">
        <v>32.2083893636403</v>
      </c>
      <c r="E58" s="270">
        <v>4472</v>
      </c>
      <c r="F58" s="269">
        <v>9.6993883659393596</v>
      </c>
      <c r="G58" s="200">
        <v>59</v>
      </c>
      <c r="H58" s="271">
        <v>0.12796599141109599</v>
      </c>
      <c r="I58" s="270">
        <v>23</v>
      </c>
      <c r="J58" s="269">
        <v>4.98850474992409E-2</v>
      </c>
      <c r="K58" s="200">
        <v>10296</v>
      </c>
      <c r="L58" s="269">
        <v>22.331149958790601</v>
      </c>
      <c r="M58" s="200">
        <v>31256</v>
      </c>
      <c r="N58" s="272">
        <v>67.791610636359707</v>
      </c>
      <c r="O58" s="177">
        <v>1963</v>
      </c>
      <c r="P58" s="269">
        <v>4.2575803583047804</v>
      </c>
      <c r="Q58" s="77">
        <v>3296</v>
      </c>
      <c r="R58" s="271">
        <v>7.1487441981520901</v>
      </c>
      <c r="S58" s="177">
        <v>1500</v>
      </c>
      <c r="T58" s="269">
        <v>3.2533726629939701</v>
      </c>
      <c r="U58" s="77">
        <v>7897</v>
      </c>
      <c r="V58" s="271">
        <v>17.1279226131089</v>
      </c>
      <c r="W58" s="177">
        <v>8927</v>
      </c>
      <c r="X58" s="269">
        <v>19.361905175031499</v>
      </c>
      <c r="Y58" s="200">
        <v>13</v>
      </c>
      <c r="Z58" s="271">
        <v>2.8195896412614399E-2</v>
      </c>
      <c r="AA58" s="270">
        <v>197</v>
      </c>
      <c r="AB58" s="269">
        <v>0.42727627640654098</v>
      </c>
      <c r="AC58" s="200">
        <v>12</v>
      </c>
      <c r="AD58" s="271">
        <v>2.6026981303951799E-2</v>
      </c>
      <c r="AE58" s="270">
        <v>5817</v>
      </c>
      <c r="AF58" s="271">
        <v>12.616579187090601</v>
      </c>
      <c r="AG58" s="270">
        <v>136</v>
      </c>
      <c r="AH58" s="271">
        <v>0.29497245477812001</v>
      </c>
      <c r="AI58" s="270">
        <v>637</v>
      </c>
      <c r="AJ58" s="269">
        <v>1.3815989242181099</v>
      </c>
      <c r="AK58" s="200">
        <v>861</v>
      </c>
      <c r="AL58" s="273">
        <v>1.8674359085585399</v>
      </c>
      <c r="AN58" s="283"/>
      <c r="AO58" s="284"/>
    </row>
    <row r="59" spans="1:41" customFormat="1" ht="14.5">
      <c r="A59" s="221" t="s">
        <v>56</v>
      </c>
      <c r="B59" s="202">
        <v>10558</v>
      </c>
      <c r="C59" s="203">
        <v>3444</v>
      </c>
      <c r="D59" s="274">
        <v>32.619814358780097</v>
      </c>
      <c r="E59" s="275">
        <v>630</v>
      </c>
      <c r="F59" s="274">
        <v>5.9670392119719704</v>
      </c>
      <c r="G59" s="203">
        <v>0</v>
      </c>
      <c r="H59" s="276">
        <v>0</v>
      </c>
      <c r="I59" s="275">
        <v>36</v>
      </c>
      <c r="J59" s="274">
        <v>0.34097366925554101</v>
      </c>
      <c r="K59" s="203">
        <v>2778</v>
      </c>
      <c r="L59" s="274">
        <v>26.311801477552599</v>
      </c>
      <c r="M59" s="203">
        <v>7114</v>
      </c>
      <c r="N59" s="277">
        <v>67.380185641219896</v>
      </c>
      <c r="O59" s="85">
        <v>615</v>
      </c>
      <c r="P59" s="274">
        <v>5.8249668497821601</v>
      </c>
      <c r="Q59" s="89">
        <v>1765</v>
      </c>
      <c r="R59" s="276">
        <v>16.717181284334199</v>
      </c>
      <c r="S59" s="85">
        <v>383</v>
      </c>
      <c r="T59" s="274">
        <v>3.6275809812464499</v>
      </c>
      <c r="U59" s="89">
        <v>1148</v>
      </c>
      <c r="V59" s="276">
        <v>10.8732714529267</v>
      </c>
      <c r="W59" s="85">
        <v>239</v>
      </c>
      <c r="X59" s="274">
        <v>2.2636863042242799</v>
      </c>
      <c r="Y59" s="203">
        <v>5</v>
      </c>
      <c r="Z59" s="276">
        <v>4.7357454063269598E-2</v>
      </c>
      <c r="AA59" s="275">
        <v>16</v>
      </c>
      <c r="AB59" s="274">
        <v>0.15154385300246301</v>
      </c>
      <c r="AC59" s="203">
        <v>3</v>
      </c>
      <c r="AD59" s="276">
        <v>2.8414472437961701E-2</v>
      </c>
      <c r="AE59" s="275">
        <v>2719</v>
      </c>
      <c r="AF59" s="276">
        <v>25.752983519606001</v>
      </c>
      <c r="AG59" s="275">
        <v>27</v>
      </c>
      <c r="AH59" s="276">
        <v>0.25573025194165599</v>
      </c>
      <c r="AI59" s="275">
        <v>88</v>
      </c>
      <c r="AJ59" s="274">
        <v>0.83349119151354401</v>
      </c>
      <c r="AK59" s="203">
        <v>106</v>
      </c>
      <c r="AL59" s="278">
        <v>1.00397802614131</v>
      </c>
      <c r="AN59" s="283"/>
      <c r="AO59" s="284"/>
    </row>
    <row r="60" spans="1:41" customFormat="1" ht="14.5">
      <c r="A60" s="225" t="s">
        <v>57</v>
      </c>
      <c r="B60" s="205">
        <v>56664</v>
      </c>
      <c r="C60" s="206">
        <v>18294</v>
      </c>
      <c r="D60" s="279">
        <v>32.2850487081745</v>
      </c>
      <c r="E60" s="280">
        <v>5102</v>
      </c>
      <c r="F60" s="279">
        <v>9.0039531272059907</v>
      </c>
      <c r="G60" s="206">
        <v>59</v>
      </c>
      <c r="H60" s="281">
        <v>0.104122546943386</v>
      </c>
      <c r="I60" s="280">
        <v>59</v>
      </c>
      <c r="J60" s="279">
        <v>0.104122546943386</v>
      </c>
      <c r="K60" s="206">
        <v>13074</v>
      </c>
      <c r="L60" s="279">
        <v>23.072850487081698</v>
      </c>
      <c r="M60" s="206">
        <v>38370</v>
      </c>
      <c r="N60" s="99">
        <v>67.7149512918255</v>
      </c>
      <c r="O60" s="178">
        <v>2578</v>
      </c>
      <c r="P60" s="279">
        <v>4.5496258647465799</v>
      </c>
      <c r="Q60" s="98">
        <v>5061</v>
      </c>
      <c r="R60" s="281">
        <v>8.9315967810249894</v>
      </c>
      <c r="S60" s="178">
        <v>1883</v>
      </c>
      <c r="T60" s="279">
        <v>3.3230975575321202</v>
      </c>
      <c r="U60" s="98">
        <v>9045</v>
      </c>
      <c r="V60" s="281">
        <v>15.9625158831004</v>
      </c>
      <c r="W60" s="178">
        <v>9166</v>
      </c>
      <c r="X60" s="279">
        <v>16.176055343780899</v>
      </c>
      <c r="Y60" s="206">
        <v>18</v>
      </c>
      <c r="Z60" s="281">
        <v>3.1766200762388799E-2</v>
      </c>
      <c r="AA60" s="280">
        <v>213</v>
      </c>
      <c r="AB60" s="279">
        <v>0.37590004235493402</v>
      </c>
      <c r="AC60" s="206">
        <v>15</v>
      </c>
      <c r="AD60" s="281">
        <v>2.64718339686573E-2</v>
      </c>
      <c r="AE60" s="280">
        <v>8536</v>
      </c>
      <c r="AF60" s="281">
        <v>15.064238317097301</v>
      </c>
      <c r="AG60" s="280">
        <v>163</v>
      </c>
      <c r="AH60" s="281">
        <v>0.287660595792743</v>
      </c>
      <c r="AI60" s="280">
        <v>725</v>
      </c>
      <c r="AJ60" s="279">
        <v>1.27947197515177</v>
      </c>
      <c r="AK60" s="206">
        <v>967</v>
      </c>
      <c r="AL60" s="282">
        <v>1.70655089651278</v>
      </c>
    </row>
    <row r="61" spans="1:41" customFormat="1" ht="14.5">
      <c r="A61" s="517" t="s">
        <v>58</v>
      </c>
      <c r="B61" s="517"/>
      <c r="C61" s="517"/>
      <c r="D61" s="517"/>
      <c r="E61" s="517"/>
      <c r="F61" s="517"/>
      <c r="G61" s="517"/>
      <c r="H61" s="517"/>
      <c r="I61" s="517"/>
      <c r="J61" s="517"/>
      <c r="K61" s="517"/>
      <c r="L61" s="517"/>
      <c r="M61" s="517"/>
      <c r="N61" s="517"/>
      <c r="O61" s="517"/>
      <c r="P61" s="517"/>
      <c r="Q61" s="517"/>
      <c r="R61" s="517"/>
      <c r="S61" s="517"/>
      <c r="T61" s="517"/>
      <c r="U61" s="517"/>
      <c r="V61" s="517"/>
      <c r="W61" s="517"/>
      <c r="X61" s="517"/>
      <c r="Y61" s="517"/>
      <c r="Z61" s="517"/>
      <c r="AA61" s="517"/>
      <c r="AB61" s="517"/>
      <c r="AC61" s="517"/>
      <c r="AD61" s="517"/>
      <c r="AE61" s="517"/>
      <c r="AF61" s="517"/>
      <c r="AG61" s="517"/>
      <c r="AH61" s="517"/>
      <c r="AI61" s="517"/>
      <c r="AJ61" s="517"/>
      <c r="AK61" s="517"/>
      <c r="AL61" s="517"/>
    </row>
    <row r="62" spans="1:41" ht="14.25" customHeight="1">
      <c r="A62" s="518" t="s">
        <v>132</v>
      </c>
      <c r="B62" s="518"/>
      <c r="C62" s="518"/>
      <c r="D62" s="518"/>
      <c r="E62" s="518"/>
      <c r="F62" s="518"/>
      <c r="G62" s="518"/>
      <c r="H62" s="518"/>
      <c r="I62" s="518"/>
      <c r="J62" s="518"/>
      <c r="K62" s="518"/>
      <c r="L62" s="518"/>
      <c r="M62" s="518"/>
      <c r="N62" s="518"/>
      <c r="O62" s="518"/>
      <c r="P62" s="518"/>
      <c r="Q62" s="518"/>
      <c r="R62" s="518"/>
      <c r="S62" s="518"/>
      <c r="T62" s="518"/>
      <c r="U62" s="518"/>
      <c r="V62" s="518"/>
      <c r="W62" s="518"/>
      <c r="X62" s="518"/>
      <c r="Y62" s="518"/>
      <c r="Z62" s="518"/>
      <c r="AA62" s="518"/>
      <c r="AB62" s="518"/>
      <c r="AC62" s="518"/>
      <c r="AD62" s="518"/>
      <c r="AE62" s="518"/>
      <c r="AF62" s="518"/>
      <c r="AG62" s="518"/>
      <c r="AH62" s="518"/>
      <c r="AI62" s="518"/>
      <c r="AJ62" s="518"/>
      <c r="AK62" s="518"/>
      <c r="AL62" s="518"/>
    </row>
    <row r="63" spans="1:41" customFormat="1" ht="14.5">
      <c r="A63" s="485" t="s">
        <v>61</v>
      </c>
      <c r="B63" s="485"/>
      <c r="C63" s="485"/>
      <c r="D63" s="485"/>
      <c r="E63" s="485"/>
      <c r="F63" s="485"/>
      <c r="G63" s="485"/>
      <c r="H63" s="485"/>
      <c r="I63" s="485"/>
      <c r="J63" s="485"/>
      <c r="K63" s="485"/>
      <c r="L63" s="485"/>
      <c r="M63" s="485"/>
      <c r="N63" s="485"/>
      <c r="O63" s="485"/>
      <c r="P63" s="485"/>
      <c r="Q63" s="485"/>
      <c r="R63" s="485"/>
      <c r="S63" s="485"/>
      <c r="T63" s="485"/>
      <c r="U63" s="485"/>
      <c r="V63" s="485"/>
      <c r="W63" s="485"/>
      <c r="X63" s="485"/>
      <c r="Y63" s="485"/>
      <c r="Z63" s="485"/>
      <c r="AA63" s="485"/>
      <c r="AB63" s="485"/>
      <c r="AC63" s="485"/>
      <c r="AD63" s="485"/>
      <c r="AE63" s="485"/>
      <c r="AF63" s="485"/>
      <c r="AG63" s="485"/>
      <c r="AH63" s="485"/>
      <c r="AI63" s="485"/>
      <c r="AJ63" s="485"/>
      <c r="AK63" s="485"/>
      <c r="AL63" s="485"/>
    </row>
    <row r="64" spans="1:41" customFormat="1" ht="18" customHeight="1">
      <c r="A64" s="30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</row>
    <row r="65" spans="1:41" customFormat="1" ht="23.5">
      <c r="A65" s="486">
        <v>2023</v>
      </c>
      <c r="B65" s="486"/>
      <c r="C65" s="486"/>
      <c r="D65" s="486"/>
      <c r="E65" s="486"/>
      <c r="F65" s="486"/>
      <c r="G65" s="486"/>
      <c r="H65" s="486"/>
      <c r="I65" s="486"/>
      <c r="J65" s="486"/>
      <c r="K65" s="486"/>
      <c r="L65" s="486"/>
      <c r="M65" s="486"/>
      <c r="N65" s="486"/>
      <c r="O65" s="486"/>
      <c r="P65" s="486"/>
      <c r="Q65" s="486"/>
      <c r="R65" s="486"/>
      <c r="S65" s="486"/>
      <c r="T65" s="486"/>
      <c r="U65" s="486"/>
      <c r="V65" s="486"/>
      <c r="W65" s="486"/>
      <c r="X65" s="486"/>
      <c r="Y65" s="486"/>
      <c r="Z65" s="486"/>
      <c r="AA65" s="486"/>
      <c r="AB65" s="486"/>
      <c r="AC65" s="486"/>
      <c r="AD65" s="486"/>
      <c r="AE65" s="486"/>
      <c r="AF65" s="486"/>
      <c r="AG65" s="486"/>
      <c r="AH65" s="486"/>
      <c r="AI65" s="486"/>
      <c r="AJ65" s="486"/>
      <c r="AK65" s="486"/>
      <c r="AL65" s="486"/>
    </row>
    <row r="66" spans="1:41" customFormat="1" ht="15.75" customHeight="1">
      <c r="A66" s="242"/>
    </row>
    <row r="67" spans="1:41" customFormat="1" ht="16.5">
      <c r="A67" s="519" t="s">
        <v>105</v>
      </c>
      <c r="B67" s="519"/>
      <c r="C67" s="519"/>
      <c r="D67" s="519"/>
      <c r="E67" s="519"/>
      <c r="F67" s="519"/>
      <c r="G67" s="519"/>
      <c r="H67" s="519"/>
      <c r="I67" s="519"/>
      <c r="J67" s="519"/>
      <c r="K67" s="519"/>
      <c r="L67" s="519"/>
      <c r="M67" s="519"/>
      <c r="N67" s="519"/>
      <c r="O67" s="519"/>
      <c r="P67" s="519"/>
      <c r="Q67" s="519"/>
      <c r="R67" s="519"/>
      <c r="S67" s="519"/>
      <c r="T67" s="519"/>
      <c r="U67" s="519"/>
      <c r="V67" s="519"/>
      <c r="W67" s="519"/>
      <c r="X67" s="519"/>
      <c r="Y67" s="519"/>
      <c r="Z67" s="519"/>
      <c r="AA67" s="519"/>
      <c r="AB67" s="519"/>
      <c r="AC67" s="519"/>
      <c r="AD67" s="519"/>
      <c r="AE67" s="519"/>
      <c r="AF67" s="519"/>
      <c r="AG67" s="519"/>
      <c r="AH67" s="519"/>
      <c r="AI67" s="519"/>
      <c r="AJ67" s="519"/>
      <c r="AK67" s="519"/>
      <c r="AL67" s="519"/>
    </row>
    <row r="68" spans="1:41" customFormat="1" ht="15.75" customHeight="1">
      <c r="A68" s="520" t="s">
        <v>25</v>
      </c>
      <c r="B68" s="521" t="s">
        <v>26</v>
      </c>
      <c r="C68" s="521" t="s">
        <v>125</v>
      </c>
      <c r="D68" s="521"/>
      <c r="E68" s="521"/>
      <c r="F68" s="521"/>
      <c r="G68" s="521"/>
      <c r="H68" s="521"/>
      <c r="I68" s="521"/>
      <c r="J68" s="521"/>
      <c r="K68" s="521"/>
      <c r="L68" s="521"/>
      <c r="M68" s="522" t="s">
        <v>28</v>
      </c>
      <c r="N68" s="522"/>
      <c r="O68" s="522"/>
      <c r="P68" s="522"/>
      <c r="Q68" s="522"/>
      <c r="R68" s="522"/>
      <c r="S68" s="522"/>
      <c r="T68" s="522"/>
      <c r="U68" s="522"/>
      <c r="V68" s="522"/>
      <c r="W68" s="522"/>
      <c r="X68" s="522"/>
      <c r="Y68" s="522"/>
      <c r="Z68" s="522"/>
      <c r="AA68" s="522"/>
      <c r="AB68" s="522"/>
      <c r="AC68" s="522"/>
      <c r="AD68" s="522"/>
      <c r="AE68" s="522"/>
      <c r="AF68" s="522"/>
      <c r="AG68" s="522"/>
      <c r="AH68" s="522"/>
      <c r="AI68" s="522"/>
      <c r="AJ68" s="522"/>
      <c r="AK68" s="522"/>
      <c r="AL68" s="522"/>
    </row>
    <row r="69" spans="1:41" customFormat="1" ht="14.5">
      <c r="A69" s="520"/>
      <c r="B69" s="521"/>
      <c r="C69" s="523" t="s">
        <v>26</v>
      </c>
      <c r="D69" s="523"/>
      <c r="E69" s="521" t="s">
        <v>27</v>
      </c>
      <c r="F69" s="521"/>
      <c r="G69" s="521"/>
      <c r="H69" s="521"/>
      <c r="I69" s="521"/>
      <c r="J69" s="521"/>
      <c r="K69" s="521"/>
      <c r="L69" s="521"/>
      <c r="M69" s="523" t="s">
        <v>26</v>
      </c>
      <c r="N69" s="523"/>
      <c r="O69" s="522" t="s">
        <v>27</v>
      </c>
      <c r="P69" s="522"/>
      <c r="Q69" s="522"/>
      <c r="R69" s="522"/>
      <c r="S69" s="522"/>
      <c r="T69" s="522"/>
      <c r="U69" s="522"/>
      <c r="V69" s="522"/>
      <c r="W69" s="522"/>
      <c r="X69" s="522"/>
      <c r="Y69" s="522"/>
      <c r="Z69" s="522"/>
      <c r="AA69" s="522"/>
      <c r="AB69" s="522"/>
      <c r="AC69" s="522"/>
      <c r="AD69" s="522"/>
      <c r="AE69" s="522"/>
      <c r="AF69" s="522"/>
      <c r="AG69" s="522"/>
      <c r="AH69" s="522"/>
      <c r="AI69" s="522"/>
      <c r="AJ69" s="522"/>
      <c r="AK69" s="522"/>
      <c r="AL69" s="522"/>
    </row>
    <row r="70" spans="1:41" customFormat="1" ht="42" customHeight="1">
      <c r="A70" s="520"/>
      <c r="B70" s="521"/>
      <c r="C70" s="521"/>
      <c r="D70" s="523"/>
      <c r="E70" s="523" t="s">
        <v>86</v>
      </c>
      <c r="F70" s="523"/>
      <c r="G70" s="523" t="s">
        <v>87</v>
      </c>
      <c r="H70" s="523"/>
      <c r="I70" s="523" t="s">
        <v>25</v>
      </c>
      <c r="J70" s="523"/>
      <c r="K70" s="523" t="s">
        <v>88</v>
      </c>
      <c r="L70" s="523"/>
      <c r="M70" s="523"/>
      <c r="N70" s="523"/>
      <c r="O70" s="521" t="s">
        <v>89</v>
      </c>
      <c r="P70" s="521"/>
      <c r="Q70" s="521"/>
      <c r="R70" s="521"/>
      <c r="S70" s="521"/>
      <c r="T70" s="521"/>
      <c r="U70" s="521"/>
      <c r="V70" s="521"/>
      <c r="W70" s="521"/>
      <c r="X70" s="521"/>
      <c r="Y70" s="521"/>
      <c r="Z70" s="521"/>
      <c r="AA70" s="521"/>
      <c r="AB70" s="521"/>
      <c r="AC70" s="521"/>
      <c r="AD70" s="521"/>
      <c r="AE70" s="521"/>
      <c r="AF70" s="521"/>
      <c r="AG70" s="522" t="s">
        <v>90</v>
      </c>
      <c r="AH70" s="522"/>
      <c r="AI70" s="522"/>
      <c r="AJ70" s="522"/>
      <c r="AK70" s="522"/>
      <c r="AL70" s="522"/>
    </row>
    <row r="71" spans="1:41" customFormat="1" ht="14.5">
      <c r="A71" s="520"/>
      <c r="B71" s="521"/>
      <c r="C71" s="521"/>
      <c r="D71" s="523"/>
      <c r="E71" s="523"/>
      <c r="F71" s="523"/>
      <c r="G71" s="523"/>
      <c r="H71" s="523"/>
      <c r="I71" s="523"/>
      <c r="J71" s="523"/>
      <c r="K71" s="523"/>
      <c r="L71" s="523"/>
      <c r="M71" s="523"/>
      <c r="N71" s="523"/>
      <c r="O71" s="523" t="s">
        <v>91</v>
      </c>
      <c r="P71" s="523"/>
      <c r="Q71" s="523" t="s">
        <v>92</v>
      </c>
      <c r="R71" s="523"/>
      <c r="S71" s="523" t="s">
        <v>93</v>
      </c>
      <c r="T71" s="523"/>
      <c r="U71" s="523" t="s">
        <v>94</v>
      </c>
      <c r="V71" s="523"/>
      <c r="W71" s="523" t="s">
        <v>95</v>
      </c>
      <c r="X71" s="523"/>
      <c r="Y71" s="523" t="s">
        <v>96</v>
      </c>
      <c r="Z71" s="523"/>
      <c r="AA71" s="523" t="s">
        <v>97</v>
      </c>
      <c r="AB71" s="523"/>
      <c r="AC71" s="523" t="s">
        <v>98</v>
      </c>
      <c r="AD71" s="523"/>
      <c r="AE71" s="523" t="s">
        <v>99</v>
      </c>
      <c r="AF71" s="523"/>
      <c r="AG71" s="523" t="s">
        <v>100</v>
      </c>
      <c r="AH71" s="523"/>
      <c r="AI71" s="523" t="s">
        <v>101</v>
      </c>
      <c r="AJ71" s="523"/>
      <c r="AK71" s="525" t="s">
        <v>102</v>
      </c>
      <c r="AL71" s="525"/>
      <c r="AN71" s="283"/>
      <c r="AO71" s="284"/>
    </row>
    <row r="72" spans="1:41" customFormat="1" ht="29">
      <c r="A72" s="520"/>
      <c r="B72" s="243" t="s">
        <v>36</v>
      </c>
      <c r="C72" s="244" t="s">
        <v>36</v>
      </c>
      <c r="D72" s="245" t="s">
        <v>38</v>
      </c>
      <c r="E72" s="246" t="s">
        <v>36</v>
      </c>
      <c r="F72" s="245" t="s">
        <v>38</v>
      </c>
      <c r="G72" s="246" t="s">
        <v>36</v>
      </c>
      <c r="H72" s="245" t="s">
        <v>38</v>
      </c>
      <c r="I72" s="246" t="s">
        <v>36</v>
      </c>
      <c r="J72" s="245" t="s">
        <v>38</v>
      </c>
      <c r="K72" s="247" t="s">
        <v>36</v>
      </c>
      <c r="L72" s="248" t="s">
        <v>38</v>
      </c>
      <c r="M72" s="246" t="s">
        <v>36</v>
      </c>
      <c r="N72" s="245" t="s">
        <v>38</v>
      </c>
      <c r="O72" s="246" t="s">
        <v>36</v>
      </c>
      <c r="P72" s="245" t="s">
        <v>38</v>
      </c>
      <c r="Q72" s="247" t="s">
        <v>36</v>
      </c>
      <c r="R72" s="248" t="s">
        <v>38</v>
      </c>
      <c r="S72" s="246" t="s">
        <v>36</v>
      </c>
      <c r="T72" s="245" t="s">
        <v>38</v>
      </c>
      <c r="U72" s="247" t="s">
        <v>36</v>
      </c>
      <c r="V72" s="248" t="s">
        <v>38</v>
      </c>
      <c r="W72" s="247" t="s">
        <v>36</v>
      </c>
      <c r="X72" s="248" t="s">
        <v>38</v>
      </c>
      <c r="Y72" s="247" t="s">
        <v>36</v>
      </c>
      <c r="Z72" s="248" t="s">
        <v>38</v>
      </c>
      <c r="AA72" s="246" t="s">
        <v>36</v>
      </c>
      <c r="AB72" s="245" t="s">
        <v>38</v>
      </c>
      <c r="AC72" s="246" t="s">
        <v>36</v>
      </c>
      <c r="AD72" s="245" t="s">
        <v>38</v>
      </c>
      <c r="AE72" s="247" t="s">
        <v>36</v>
      </c>
      <c r="AF72" s="248" t="s">
        <v>38</v>
      </c>
      <c r="AG72" s="246" t="s">
        <v>36</v>
      </c>
      <c r="AH72" s="245" t="s">
        <v>38</v>
      </c>
      <c r="AI72" s="246" t="s">
        <v>36</v>
      </c>
      <c r="AJ72" s="245" t="s">
        <v>38</v>
      </c>
      <c r="AK72" s="247" t="s">
        <v>36</v>
      </c>
      <c r="AL72" s="249" t="s">
        <v>38</v>
      </c>
      <c r="AN72" s="283"/>
      <c r="AO72" s="284"/>
    </row>
    <row r="73" spans="1:41" customFormat="1" ht="14.5">
      <c r="A73" s="208" t="s">
        <v>39</v>
      </c>
      <c r="B73" s="192">
        <f t="shared" ref="B73:B91" si="18">C73+M73</f>
        <v>9414</v>
      </c>
      <c r="C73" s="193">
        <f t="shared" ref="C73:C91" si="19">E73+G73+I73+K73</f>
        <v>4087</v>
      </c>
      <c r="D73" s="250">
        <f t="shared" ref="D73:D91" si="20">C73/B73*100</f>
        <v>43.414064159762056</v>
      </c>
      <c r="E73" s="251">
        <v>453</v>
      </c>
      <c r="F73" s="252">
        <f>E73/B73*100</f>
        <v>4.8119821542383683</v>
      </c>
      <c r="G73" s="193">
        <v>0</v>
      </c>
      <c r="H73" s="250">
        <v>0</v>
      </c>
      <c r="I73" s="251">
        <v>0</v>
      </c>
      <c r="J73" s="252">
        <v>0</v>
      </c>
      <c r="K73" s="193">
        <v>3634</v>
      </c>
      <c r="L73" s="285">
        <v>38.602082005523698</v>
      </c>
      <c r="M73" s="193">
        <f t="shared" ref="M73:M91" si="21">O73+Q73+S73+U73+W73+Y73+AA73+AC73+AE73+AG73+AI73+AK73</f>
        <v>5327</v>
      </c>
      <c r="N73" s="253">
        <f t="shared" ref="N73:N91" si="22">M73/B73*100</f>
        <v>56.585935840237944</v>
      </c>
      <c r="O73" s="254">
        <v>110</v>
      </c>
      <c r="P73" s="47">
        <v>1.1684724877841499</v>
      </c>
      <c r="Q73" s="46">
        <v>290</v>
      </c>
      <c r="R73" s="253">
        <v>3.08051837688549</v>
      </c>
      <c r="S73" s="254">
        <v>18</v>
      </c>
      <c r="T73" s="47">
        <v>0.191204588910134</v>
      </c>
      <c r="U73" s="46">
        <v>1603</v>
      </c>
      <c r="V73" s="253">
        <v>17.0278308901636</v>
      </c>
      <c r="W73" s="254">
        <v>1855</v>
      </c>
      <c r="X73" s="47">
        <v>19.704695134905499</v>
      </c>
      <c r="Y73" s="193">
        <v>0</v>
      </c>
      <c r="Z73" s="250">
        <v>0</v>
      </c>
      <c r="AA73" s="251">
        <v>39</v>
      </c>
      <c r="AB73" s="252">
        <v>0.41427660930528998</v>
      </c>
      <c r="AC73" s="193">
        <v>1</v>
      </c>
      <c r="AD73" s="250">
        <v>1.0622477161674099E-2</v>
      </c>
      <c r="AE73" s="251">
        <v>1175</v>
      </c>
      <c r="AF73" s="252">
        <v>12.4814106649671</v>
      </c>
      <c r="AG73" s="251">
        <v>30</v>
      </c>
      <c r="AH73" s="250">
        <v>0.31867431485022302</v>
      </c>
      <c r="AI73" s="251">
        <v>157</v>
      </c>
      <c r="AJ73" s="252">
        <v>1.66772891438283</v>
      </c>
      <c r="AK73" s="255">
        <v>49</v>
      </c>
      <c r="AL73" s="286">
        <v>0.52050138092203102</v>
      </c>
      <c r="AN73" s="283"/>
      <c r="AO73" s="284"/>
    </row>
    <row r="74" spans="1:41" customFormat="1" ht="14.5">
      <c r="A74" s="212" t="s">
        <v>40</v>
      </c>
      <c r="B74" s="195">
        <f t="shared" si="18"/>
        <v>9343</v>
      </c>
      <c r="C74" s="196">
        <f t="shared" si="19"/>
        <v>2541</v>
      </c>
      <c r="D74" s="257">
        <f t="shared" si="20"/>
        <v>27.196831852723964</v>
      </c>
      <c r="E74" s="258">
        <v>655</v>
      </c>
      <c r="F74" s="259">
        <v>7.0105961682543096</v>
      </c>
      <c r="G74" s="196">
        <v>0</v>
      </c>
      <c r="H74" s="257">
        <v>0</v>
      </c>
      <c r="I74" s="258">
        <v>5</v>
      </c>
      <c r="J74" s="259">
        <v>5.3516001284384003E-2</v>
      </c>
      <c r="K74" s="196">
        <v>1881</v>
      </c>
      <c r="L74" s="287">
        <v>20.1327196831853</v>
      </c>
      <c r="M74" s="196">
        <f t="shared" si="21"/>
        <v>6802</v>
      </c>
      <c r="N74" s="260">
        <f t="shared" si="22"/>
        <v>72.803168147276025</v>
      </c>
      <c r="O74" s="55">
        <v>380</v>
      </c>
      <c r="P74" s="58">
        <v>4.0672160976131897</v>
      </c>
      <c r="Q74" s="57">
        <v>373</v>
      </c>
      <c r="R74" s="260">
        <v>3.9922936958150501</v>
      </c>
      <c r="S74" s="55">
        <v>288</v>
      </c>
      <c r="T74" s="58">
        <v>3.0825216739805201</v>
      </c>
      <c r="U74" s="57">
        <v>1473</v>
      </c>
      <c r="V74" s="260">
        <v>15.7658139783795</v>
      </c>
      <c r="W74" s="55">
        <v>2598</v>
      </c>
      <c r="X74" s="58">
        <v>27.806914267365901</v>
      </c>
      <c r="Y74" s="196">
        <v>1</v>
      </c>
      <c r="Z74" s="257">
        <v>1.0703200256876801E-2</v>
      </c>
      <c r="AA74" s="258">
        <v>4</v>
      </c>
      <c r="AB74" s="259">
        <v>4.2812801027507202E-2</v>
      </c>
      <c r="AC74" s="196">
        <v>8</v>
      </c>
      <c r="AD74" s="257">
        <v>8.5625602055014502E-2</v>
      </c>
      <c r="AE74" s="258">
        <v>1142</v>
      </c>
      <c r="AF74" s="259">
        <v>12.2230546933533</v>
      </c>
      <c r="AG74" s="258">
        <v>14</v>
      </c>
      <c r="AH74" s="257">
        <v>0.149844803596275</v>
      </c>
      <c r="AI74" s="258">
        <v>127</v>
      </c>
      <c r="AJ74" s="259">
        <v>1.3593064326233499</v>
      </c>
      <c r="AK74" s="196">
        <v>394</v>
      </c>
      <c r="AL74" s="197">
        <v>4.21706090120946</v>
      </c>
      <c r="AN74" s="283"/>
      <c r="AO74" s="284"/>
    </row>
    <row r="75" spans="1:41" customFormat="1" ht="14.5">
      <c r="A75" s="208" t="s">
        <v>75</v>
      </c>
      <c r="B75" s="192">
        <f t="shared" si="18"/>
        <v>2832</v>
      </c>
      <c r="C75" s="193">
        <f t="shared" si="19"/>
        <v>299</v>
      </c>
      <c r="D75" s="262">
        <f t="shared" si="20"/>
        <v>10.557909604519775</v>
      </c>
      <c r="E75" s="263">
        <v>280</v>
      </c>
      <c r="F75" s="264">
        <v>9.8870056497175103</v>
      </c>
      <c r="G75" s="193">
        <v>0</v>
      </c>
      <c r="H75" s="262">
        <v>0</v>
      </c>
      <c r="I75" s="263">
        <v>19</v>
      </c>
      <c r="J75" s="264">
        <v>0.67090395480225995</v>
      </c>
      <c r="K75" s="193">
        <v>0</v>
      </c>
      <c r="L75" s="285">
        <v>0</v>
      </c>
      <c r="M75" s="193">
        <f t="shared" si="21"/>
        <v>2533</v>
      </c>
      <c r="N75" s="253">
        <f t="shared" si="22"/>
        <v>89.442090395480221</v>
      </c>
      <c r="O75" s="44">
        <v>54</v>
      </c>
      <c r="P75" s="48">
        <v>1.9067796610169501</v>
      </c>
      <c r="Q75" s="46">
        <v>547</v>
      </c>
      <c r="R75" s="253">
        <v>19.314971751412401</v>
      </c>
      <c r="S75" s="44">
        <v>4</v>
      </c>
      <c r="T75" s="48">
        <v>0.14124293785310699</v>
      </c>
      <c r="U75" s="46">
        <v>246</v>
      </c>
      <c r="V75" s="253">
        <v>8.6864406779661003</v>
      </c>
      <c r="W75" s="44">
        <v>65</v>
      </c>
      <c r="X75" s="48">
        <v>2.2951977401129899</v>
      </c>
      <c r="Y75" s="193">
        <v>5</v>
      </c>
      <c r="Z75" s="262">
        <v>0.176553672316384</v>
      </c>
      <c r="AA75" s="263">
        <v>2</v>
      </c>
      <c r="AB75" s="264">
        <v>7.0621468926553702E-2</v>
      </c>
      <c r="AC75" s="193">
        <v>3</v>
      </c>
      <c r="AD75" s="262">
        <v>0.105932203389831</v>
      </c>
      <c r="AE75" s="263">
        <v>1604</v>
      </c>
      <c r="AF75" s="264">
        <v>56.638418079095999</v>
      </c>
      <c r="AG75" s="263">
        <v>1</v>
      </c>
      <c r="AH75" s="262">
        <v>3.5310734463276802E-2</v>
      </c>
      <c r="AI75" s="263">
        <v>2</v>
      </c>
      <c r="AJ75" s="264">
        <v>7.0621468926553702E-2</v>
      </c>
      <c r="AK75" s="193">
        <v>0</v>
      </c>
      <c r="AL75" s="194">
        <v>0</v>
      </c>
      <c r="AN75" s="283"/>
      <c r="AO75" s="284"/>
    </row>
    <row r="76" spans="1:41" customFormat="1" ht="14.5">
      <c r="A76" s="212" t="s">
        <v>42</v>
      </c>
      <c r="B76" s="195">
        <f t="shared" si="18"/>
        <v>1627</v>
      </c>
      <c r="C76" s="196">
        <f t="shared" si="19"/>
        <v>801</v>
      </c>
      <c r="D76" s="257">
        <f t="shared" si="20"/>
        <v>49.231714812538414</v>
      </c>
      <c r="E76" s="258">
        <v>6</v>
      </c>
      <c r="F76" s="259">
        <v>0.368776889981561</v>
      </c>
      <c r="G76" s="196">
        <v>0</v>
      </c>
      <c r="H76" s="257">
        <v>0</v>
      </c>
      <c r="I76" s="258">
        <v>1</v>
      </c>
      <c r="J76" s="259">
        <v>6.14628149969269E-2</v>
      </c>
      <c r="K76" s="196">
        <v>794</v>
      </c>
      <c r="L76" s="287">
        <v>48.801475107559902</v>
      </c>
      <c r="M76" s="196">
        <f t="shared" si="21"/>
        <v>826</v>
      </c>
      <c r="N76" s="260">
        <f t="shared" si="22"/>
        <v>50.768285187461579</v>
      </c>
      <c r="O76" s="55">
        <v>79</v>
      </c>
      <c r="P76" s="58">
        <v>4.8555623847572198</v>
      </c>
      <c r="Q76" s="57">
        <v>155</v>
      </c>
      <c r="R76" s="260">
        <v>9.5267363245236591</v>
      </c>
      <c r="S76" s="55">
        <v>54</v>
      </c>
      <c r="T76" s="58">
        <v>3.3189920098340502</v>
      </c>
      <c r="U76" s="57">
        <v>165</v>
      </c>
      <c r="V76" s="260">
        <v>10.141364474492899</v>
      </c>
      <c r="W76" s="55">
        <v>19</v>
      </c>
      <c r="X76" s="58">
        <v>1.1677934849416101</v>
      </c>
      <c r="Y76" s="196">
        <v>0</v>
      </c>
      <c r="Z76" s="257">
        <v>0</v>
      </c>
      <c r="AA76" s="258">
        <v>0</v>
      </c>
      <c r="AB76" s="259">
        <v>0</v>
      </c>
      <c r="AC76" s="196">
        <v>0</v>
      </c>
      <c r="AD76" s="257">
        <v>0</v>
      </c>
      <c r="AE76" s="258">
        <v>293</v>
      </c>
      <c r="AF76" s="259">
        <v>18.0086047940996</v>
      </c>
      <c r="AG76" s="258">
        <v>11</v>
      </c>
      <c r="AH76" s="257">
        <v>0.67609096496619603</v>
      </c>
      <c r="AI76" s="258">
        <v>47</v>
      </c>
      <c r="AJ76" s="259">
        <v>2.8887523048555601</v>
      </c>
      <c r="AK76" s="196">
        <v>3</v>
      </c>
      <c r="AL76" s="197">
        <v>0.184388444990781</v>
      </c>
      <c r="AN76" s="283"/>
      <c r="AO76" s="284"/>
    </row>
    <row r="77" spans="1:41" customFormat="1" ht="14.5">
      <c r="A77" s="208" t="s">
        <v>43</v>
      </c>
      <c r="B77" s="192">
        <f t="shared" si="18"/>
        <v>462</v>
      </c>
      <c r="C77" s="193">
        <f t="shared" si="19"/>
        <v>100</v>
      </c>
      <c r="D77" s="262">
        <f t="shared" si="20"/>
        <v>21.645021645021643</v>
      </c>
      <c r="E77" s="263">
        <v>99</v>
      </c>
      <c r="F77" s="264">
        <v>21.428571428571399</v>
      </c>
      <c r="G77" s="193">
        <v>1</v>
      </c>
      <c r="H77" s="262">
        <v>0.216450216450216</v>
      </c>
      <c r="I77" s="263">
        <v>0</v>
      </c>
      <c r="J77" s="264">
        <v>0</v>
      </c>
      <c r="K77" s="193">
        <v>0</v>
      </c>
      <c r="L77" s="285">
        <v>0</v>
      </c>
      <c r="M77" s="193">
        <f t="shared" si="21"/>
        <v>362</v>
      </c>
      <c r="N77" s="253">
        <f t="shared" si="22"/>
        <v>78.354978354978357</v>
      </c>
      <c r="O77" s="44">
        <v>28</v>
      </c>
      <c r="P77" s="48">
        <v>6.0606060606060597</v>
      </c>
      <c r="Q77" s="46">
        <v>59</v>
      </c>
      <c r="R77" s="253">
        <v>12.770562770562799</v>
      </c>
      <c r="S77" s="44">
        <v>14</v>
      </c>
      <c r="T77" s="48">
        <v>3.0303030303030298</v>
      </c>
      <c r="U77" s="46">
        <v>90</v>
      </c>
      <c r="V77" s="253">
        <v>19.480519480519501</v>
      </c>
      <c r="W77" s="44">
        <v>19</v>
      </c>
      <c r="X77" s="48">
        <v>4.1125541125541103</v>
      </c>
      <c r="Y77" s="193">
        <v>1</v>
      </c>
      <c r="Z77" s="262">
        <v>0.216450216450216</v>
      </c>
      <c r="AA77" s="263">
        <v>1</v>
      </c>
      <c r="AB77" s="264">
        <v>0.216450216450216</v>
      </c>
      <c r="AC77" s="193">
        <v>1</v>
      </c>
      <c r="AD77" s="262">
        <v>0.216450216450216</v>
      </c>
      <c r="AE77" s="263">
        <v>133</v>
      </c>
      <c r="AF77" s="264">
        <v>28.7878787878788</v>
      </c>
      <c r="AG77" s="263">
        <v>2</v>
      </c>
      <c r="AH77" s="262">
        <v>0.43290043290043301</v>
      </c>
      <c r="AI77" s="263">
        <v>3</v>
      </c>
      <c r="AJ77" s="264">
        <v>0.64935064935064901</v>
      </c>
      <c r="AK77" s="193">
        <v>11</v>
      </c>
      <c r="AL77" s="194">
        <v>2.38095238095238</v>
      </c>
      <c r="AN77" s="283"/>
      <c r="AO77" s="284"/>
    </row>
    <row r="78" spans="1:41" customFormat="1" ht="14.5">
      <c r="A78" s="212" t="s">
        <v>44</v>
      </c>
      <c r="B78" s="195">
        <f t="shared" si="18"/>
        <v>1165</v>
      </c>
      <c r="C78" s="196">
        <f t="shared" si="19"/>
        <v>10</v>
      </c>
      <c r="D78" s="257">
        <f t="shared" si="20"/>
        <v>0.85836909871244638</v>
      </c>
      <c r="E78" s="258">
        <v>8</v>
      </c>
      <c r="F78" s="259">
        <v>0.68669527896995697</v>
      </c>
      <c r="G78" s="196">
        <v>0</v>
      </c>
      <c r="H78" s="257">
        <v>0</v>
      </c>
      <c r="I78" s="258">
        <v>2</v>
      </c>
      <c r="J78" s="259">
        <v>0.17167381974248899</v>
      </c>
      <c r="K78" s="196">
        <v>0</v>
      </c>
      <c r="L78" s="287">
        <v>0</v>
      </c>
      <c r="M78" s="196">
        <f t="shared" si="21"/>
        <v>1155</v>
      </c>
      <c r="N78" s="260">
        <f t="shared" si="22"/>
        <v>99.141630901287556</v>
      </c>
      <c r="O78" s="55">
        <v>25</v>
      </c>
      <c r="P78" s="58">
        <v>2.1459227467811202</v>
      </c>
      <c r="Q78" s="57">
        <v>259</v>
      </c>
      <c r="R78" s="260">
        <v>22.2317596566524</v>
      </c>
      <c r="S78" s="55">
        <v>43</v>
      </c>
      <c r="T78" s="58">
        <v>3.6909871244635202</v>
      </c>
      <c r="U78" s="57">
        <v>157</v>
      </c>
      <c r="V78" s="260">
        <v>13.4763948497854</v>
      </c>
      <c r="W78" s="55">
        <v>28</v>
      </c>
      <c r="X78" s="58">
        <v>2.4034334763948499</v>
      </c>
      <c r="Y78" s="196">
        <v>1</v>
      </c>
      <c r="Z78" s="257">
        <v>8.5836909871244593E-2</v>
      </c>
      <c r="AA78" s="258">
        <v>0</v>
      </c>
      <c r="AB78" s="259">
        <v>0</v>
      </c>
      <c r="AC78" s="196">
        <v>0</v>
      </c>
      <c r="AD78" s="257">
        <v>0</v>
      </c>
      <c r="AE78" s="258">
        <v>399</v>
      </c>
      <c r="AF78" s="259">
        <v>34.248927038626597</v>
      </c>
      <c r="AG78" s="258">
        <v>17</v>
      </c>
      <c r="AH78" s="257">
        <v>1.4592274678111601</v>
      </c>
      <c r="AI78" s="258">
        <v>169</v>
      </c>
      <c r="AJ78" s="259">
        <v>14.5064377682403</v>
      </c>
      <c r="AK78" s="196">
        <v>57</v>
      </c>
      <c r="AL78" s="197">
        <v>4.89270386266094</v>
      </c>
      <c r="AN78" s="283"/>
      <c r="AO78" s="284"/>
    </row>
    <row r="79" spans="1:41" customFormat="1" ht="14.5">
      <c r="A79" s="208" t="s">
        <v>45</v>
      </c>
      <c r="B79" s="192">
        <f t="shared" si="18"/>
        <v>4308</v>
      </c>
      <c r="C79" s="193">
        <f t="shared" si="19"/>
        <v>1795</v>
      </c>
      <c r="D79" s="262">
        <f t="shared" si="20"/>
        <v>41.666666666666671</v>
      </c>
      <c r="E79" s="263">
        <v>392</v>
      </c>
      <c r="F79" s="264">
        <v>9.0993500464252595</v>
      </c>
      <c r="G79" s="193">
        <v>0</v>
      </c>
      <c r="H79" s="262">
        <v>0</v>
      </c>
      <c r="I79" s="263">
        <v>4</v>
      </c>
      <c r="J79" s="264">
        <v>9.2850510677808695E-2</v>
      </c>
      <c r="K79" s="193">
        <v>1399</v>
      </c>
      <c r="L79" s="285">
        <v>32.4744661095636</v>
      </c>
      <c r="M79" s="193">
        <f t="shared" si="21"/>
        <v>2513</v>
      </c>
      <c r="N79" s="253">
        <f t="shared" si="22"/>
        <v>58.333333333333336</v>
      </c>
      <c r="O79" s="44">
        <v>117</v>
      </c>
      <c r="P79" s="48">
        <v>2.71587743732591</v>
      </c>
      <c r="Q79" s="46">
        <v>242</v>
      </c>
      <c r="R79" s="253">
        <v>5.6174558960074297</v>
      </c>
      <c r="S79" s="44">
        <v>43</v>
      </c>
      <c r="T79" s="48">
        <v>0.998142989786444</v>
      </c>
      <c r="U79" s="46">
        <v>711</v>
      </c>
      <c r="V79" s="253">
        <v>16.5041782729805</v>
      </c>
      <c r="W79" s="44">
        <v>465</v>
      </c>
      <c r="X79" s="48">
        <v>10.7938718662953</v>
      </c>
      <c r="Y79" s="193">
        <v>4</v>
      </c>
      <c r="Z79" s="262">
        <v>9.2850510677808695E-2</v>
      </c>
      <c r="AA79" s="263">
        <v>35</v>
      </c>
      <c r="AB79" s="264">
        <v>0.81244196843082594</v>
      </c>
      <c r="AC79" s="193">
        <v>0</v>
      </c>
      <c r="AD79" s="262">
        <v>0</v>
      </c>
      <c r="AE79" s="263">
        <v>776</v>
      </c>
      <c r="AF79" s="264">
        <v>18.0129990714949</v>
      </c>
      <c r="AG79" s="263">
        <v>4</v>
      </c>
      <c r="AH79" s="262">
        <v>9.2850510677808695E-2</v>
      </c>
      <c r="AI79" s="263">
        <v>39</v>
      </c>
      <c r="AJ79" s="264">
        <v>0.90529247910863497</v>
      </c>
      <c r="AK79" s="193">
        <v>77</v>
      </c>
      <c r="AL79" s="194">
        <v>1.78737233054782</v>
      </c>
      <c r="AN79" s="283"/>
      <c r="AO79" s="284"/>
    </row>
    <row r="80" spans="1:41" customFormat="1" ht="14.5">
      <c r="A80" s="212" t="s">
        <v>46</v>
      </c>
      <c r="B80" s="195">
        <f t="shared" si="18"/>
        <v>965</v>
      </c>
      <c r="C80" s="196">
        <f t="shared" si="19"/>
        <v>126</v>
      </c>
      <c r="D80" s="257">
        <f t="shared" si="20"/>
        <v>13.05699481865285</v>
      </c>
      <c r="E80" s="258">
        <v>1</v>
      </c>
      <c r="F80" s="259">
        <v>0.10362694300518099</v>
      </c>
      <c r="G80" s="196">
        <v>0</v>
      </c>
      <c r="H80" s="257">
        <v>0</v>
      </c>
      <c r="I80" s="258">
        <v>2</v>
      </c>
      <c r="J80" s="259">
        <v>0.20725388601036299</v>
      </c>
      <c r="K80" s="196">
        <v>123</v>
      </c>
      <c r="L80" s="287">
        <v>12.746113989637299</v>
      </c>
      <c r="M80" s="196">
        <f t="shared" si="21"/>
        <v>839</v>
      </c>
      <c r="N80" s="260">
        <f t="shared" si="22"/>
        <v>86.943005181347161</v>
      </c>
      <c r="O80" s="55">
        <v>89</v>
      </c>
      <c r="P80" s="58">
        <v>9.2227979274611407</v>
      </c>
      <c r="Q80" s="57">
        <v>257</v>
      </c>
      <c r="R80" s="260">
        <v>26.632124352331601</v>
      </c>
      <c r="S80" s="55">
        <v>89</v>
      </c>
      <c r="T80" s="58">
        <v>9.2227979274611407</v>
      </c>
      <c r="U80" s="57">
        <v>128</v>
      </c>
      <c r="V80" s="260">
        <v>13.264248704663199</v>
      </c>
      <c r="W80" s="55">
        <v>15</v>
      </c>
      <c r="X80" s="58">
        <v>1.55440414507772</v>
      </c>
      <c r="Y80" s="196">
        <v>0</v>
      </c>
      <c r="Z80" s="257">
        <v>0</v>
      </c>
      <c r="AA80" s="258">
        <v>0</v>
      </c>
      <c r="AB80" s="259">
        <v>0</v>
      </c>
      <c r="AC80" s="196">
        <v>0</v>
      </c>
      <c r="AD80" s="257">
        <v>0</v>
      </c>
      <c r="AE80" s="258">
        <v>201</v>
      </c>
      <c r="AF80" s="259">
        <v>20.8290155440415</v>
      </c>
      <c r="AG80" s="258">
        <v>0</v>
      </c>
      <c r="AH80" s="257">
        <v>0</v>
      </c>
      <c r="AI80" s="258">
        <v>19</v>
      </c>
      <c r="AJ80" s="259">
        <v>1.9689119170984499</v>
      </c>
      <c r="AK80" s="196">
        <v>41</v>
      </c>
      <c r="AL80" s="197">
        <v>4.2487046632124397</v>
      </c>
      <c r="AN80" s="283"/>
      <c r="AO80" s="284"/>
    </row>
    <row r="81" spans="1:41" customFormat="1" ht="14.5">
      <c r="A81" s="208" t="s">
        <v>47</v>
      </c>
      <c r="B81" s="192">
        <f t="shared" si="18"/>
        <v>5379</v>
      </c>
      <c r="C81" s="193">
        <f t="shared" si="19"/>
        <v>1744</v>
      </c>
      <c r="D81" s="262">
        <f t="shared" si="20"/>
        <v>32.422383342628741</v>
      </c>
      <c r="E81" s="263">
        <v>297</v>
      </c>
      <c r="F81" s="264">
        <v>5.5214723926380396</v>
      </c>
      <c r="G81" s="193">
        <v>1</v>
      </c>
      <c r="H81" s="262">
        <v>1.8590816136828399E-2</v>
      </c>
      <c r="I81" s="263">
        <v>0</v>
      </c>
      <c r="J81" s="264">
        <v>0</v>
      </c>
      <c r="K81" s="193">
        <v>1446</v>
      </c>
      <c r="L81" s="285">
        <v>26.882320133853899</v>
      </c>
      <c r="M81" s="193">
        <f t="shared" si="21"/>
        <v>3635</v>
      </c>
      <c r="N81" s="253">
        <f t="shared" si="22"/>
        <v>67.577616657371252</v>
      </c>
      <c r="O81" s="44">
        <v>249</v>
      </c>
      <c r="P81" s="48">
        <v>4.6291132180702697</v>
      </c>
      <c r="Q81" s="46">
        <v>400</v>
      </c>
      <c r="R81" s="253">
        <v>7.4363264547313603</v>
      </c>
      <c r="S81" s="44">
        <v>452</v>
      </c>
      <c r="T81" s="48">
        <v>8.4030488938464405</v>
      </c>
      <c r="U81" s="46">
        <v>1101</v>
      </c>
      <c r="V81" s="253">
        <v>20.468488566648102</v>
      </c>
      <c r="W81" s="44">
        <v>571</v>
      </c>
      <c r="X81" s="48">
        <v>10.615356014129</v>
      </c>
      <c r="Y81" s="193">
        <v>1</v>
      </c>
      <c r="Z81" s="262">
        <v>1.8590816136828399E-2</v>
      </c>
      <c r="AA81" s="263">
        <v>37</v>
      </c>
      <c r="AB81" s="264">
        <v>0.687860197062651</v>
      </c>
      <c r="AC81" s="193">
        <v>2</v>
      </c>
      <c r="AD81" s="262">
        <v>3.7181632273656798E-2</v>
      </c>
      <c r="AE81" s="263">
        <v>693</v>
      </c>
      <c r="AF81" s="264">
        <v>12.8834355828221</v>
      </c>
      <c r="AG81" s="263">
        <v>24</v>
      </c>
      <c r="AH81" s="262">
        <v>0.44617958728388202</v>
      </c>
      <c r="AI81" s="263">
        <v>22</v>
      </c>
      <c r="AJ81" s="264">
        <v>0.40899795501022501</v>
      </c>
      <c r="AK81" s="193">
        <v>83</v>
      </c>
      <c r="AL81" s="194">
        <v>1.54303773935676</v>
      </c>
      <c r="AN81" s="283"/>
      <c r="AO81" s="284"/>
    </row>
    <row r="82" spans="1:41" customFormat="1" ht="14.5">
      <c r="A82" s="212" t="s">
        <v>103</v>
      </c>
      <c r="B82" s="195">
        <f t="shared" si="18"/>
        <v>10668</v>
      </c>
      <c r="C82" s="196">
        <f t="shared" si="19"/>
        <v>2521</v>
      </c>
      <c r="D82" s="257">
        <f t="shared" si="20"/>
        <v>23.631421072365953</v>
      </c>
      <c r="E82" s="258">
        <v>2172</v>
      </c>
      <c r="F82" s="259">
        <v>20.3599550056243</v>
      </c>
      <c r="G82" s="196">
        <v>0</v>
      </c>
      <c r="H82" s="257">
        <v>0</v>
      </c>
      <c r="I82" s="258">
        <v>1</v>
      </c>
      <c r="J82" s="259">
        <v>9.3738282714660708E-3</v>
      </c>
      <c r="K82" s="196">
        <v>348</v>
      </c>
      <c r="L82" s="287">
        <v>3.2620922384701898</v>
      </c>
      <c r="M82" s="196">
        <f t="shared" si="21"/>
        <v>8147</v>
      </c>
      <c r="N82" s="260">
        <f t="shared" si="22"/>
        <v>76.368578927634047</v>
      </c>
      <c r="O82" s="55">
        <v>863</v>
      </c>
      <c r="P82" s="58">
        <v>8.0896137982752201</v>
      </c>
      <c r="Q82" s="57">
        <v>1355</v>
      </c>
      <c r="R82" s="260">
        <v>12.701537307836499</v>
      </c>
      <c r="S82" s="55">
        <v>484</v>
      </c>
      <c r="T82" s="58">
        <v>4.5369328833895803</v>
      </c>
      <c r="U82" s="57">
        <v>1679</v>
      </c>
      <c r="V82" s="260">
        <v>15.7386576677915</v>
      </c>
      <c r="W82" s="55">
        <v>2515</v>
      </c>
      <c r="X82" s="58">
        <v>23.575178102737201</v>
      </c>
      <c r="Y82" s="196">
        <v>6</v>
      </c>
      <c r="Z82" s="257">
        <v>5.6242969628796401E-2</v>
      </c>
      <c r="AA82" s="258">
        <v>64</v>
      </c>
      <c r="AB82" s="259">
        <v>0.59992500937382798</v>
      </c>
      <c r="AC82" s="196">
        <v>0</v>
      </c>
      <c r="AD82" s="257">
        <v>0</v>
      </c>
      <c r="AE82" s="258">
        <v>988</v>
      </c>
      <c r="AF82" s="259">
        <v>9.2613423322084696</v>
      </c>
      <c r="AG82" s="258">
        <v>31</v>
      </c>
      <c r="AH82" s="257">
        <v>0.290588676415448</v>
      </c>
      <c r="AI82" s="258">
        <v>69</v>
      </c>
      <c r="AJ82" s="259">
        <v>0.64679415073115898</v>
      </c>
      <c r="AK82" s="196">
        <v>93</v>
      </c>
      <c r="AL82" s="197">
        <v>0.87176602924634405</v>
      </c>
      <c r="AN82" s="283"/>
      <c r="AO82" s="284"/>
    </row>
    <row r="83" spans="1:41" customFormat="1" ht="14.5">
      <c r="A83" s="208" t="s">
        <v>49</v>
      </c>
      <c r="B83" s="192">
        <f t="shared" si="18"/>
        <v>2508</v>
      </c>
      <c r="C83" s="193">
        <f t="shared" si="19"/>
        <v>1268</v>
      </c>
      <c r="D83" s="262">
        <f t="shared" si="20"/>
        <v>50.558213716108455</v>
      </c>
      <c r="E83" s="263">
        <v>262</v>
      </c>
      <c r="F83" s="264">
        <v>10.4465709728868</v>
      </c>
      <c r="G83" s="193">
        <v>2</v>
      </c>
      <c r="H83" s="262">
        <v>7.9744816586921896E-2</v>
      </c>
      <c r="I83" s="263">
        <v>0</v>
      </c>
      <c r="J83" s="264">
        <v>0</v>
      </c>
      <c r="K83" s="193">
        <v>1004</v>
      </c>
      <c r="L83" s="285">
        <v>40.031897926634798</v>
      </c>
      <c r="M83" s="193">
        <f t="shared" si="21"/>
        <v>1240</v>
      </c>
      <c r="N83" s="253">
        <f t="shared" si="22"/>
        <v>49.441786283891545</v>
      </c>
      <c r="O83" s="44">
        <v>8</v>
      </c>
      <c r="P83" s="48">
        <v>0.31897926634768697</v>
      </c>
      <c r="Q83" s="46">
        <v>80</v>
      </c>
      <c r="R83" s="253">
        <v>3.1897926634768701</v>
      </c>
      <c r="S83" s="44">
        <v>8</v>
      </c>
      <c r="T83" s="48">
        <v>0.31897926634768697</v>
      </c>
      <c r="U83" s="46">
        <v>403</v>
      </c>
      <c r="V83" s="253">
        <v>16.068580542264801</v>
      </c>
      <c r="W83" s="44">
        <v>660</v>
      </c>
      <c r="X83" s="48">
        <v>26.315789473684202</v>
      </c>
      <c r="Y83" s="193">
        <v>0</v>
      </c>
      <c r="Z83" s="262">
        <v>0</v>
      </c>
      <c r="AA83" s="263">
        <v>0</v>
      </c>
      <c r="AB83" s="264">
        <v>0</v>
      </c>
      <c r="AC83" s="193">
        <v>0</v>
      </c>
      <c r="AD83" s="262">
        <v>0</v>
      </c>
      <c r="AE83" s="263">
        <v>62</v>
      </c>
      <c r="AF83" s="264">
        <v>2.4720893141945801</v>
      </c>
      <c r="AG83" s="263">
        <v>7</v>
      </c>
      <c r="AH83" s="262">
        <v>0.27910685805422603</v>
      </c>
      <c r="AI83" s="263">
        <v>6</v>
      </c>
      <c r="AJ83" s="264">
        <v>0.23923444976076599</v>
      </c>
      <c r="AK83" s="193">
        <v>6</v>
      </c>
      <c r="AL83" s="194">
        <v>0.23923444976076599</v>
      </c>
      <c r="AN83" s="283"/>
      <c r="AO83" s="284"/>
    </row>
    <row r="84" spans="1:41" customFormat="1" ht="14.5">
      <c r="A84" s="212" t="s">
        <v>50</v>
      </c>
      <c r="B84" s="195">
        <f t="shared" si="18"/>
        <v>474</v>
      </c>
      <c r="C84" s="196">
        <f t="shared" si="19"/>
        <v>146</v>
      </c>
      <c r="D84" s="257">
        <f t="shared" si="20"/>
        <v>30.801687763713083</v>
      </c>
      <c r="E84" s="258">
        <v>18</v>
      </c>
      <c r="F84" s="259">
        <v>3.79746835443038</v>
      </c>
      <c r="G84" s="196">
        <v>10</v>
      </c>
      <c r="H84" s="257">
        <v>2.1097046413502101</v>
      </c>
      <c r="I84" s="258">
        <v>4</v>
      </c>
      <c r="J84" s="259">
        <v>0.84388185654008396</v>
      </c>
      <c r="K84" s="196">
        <v>114</v>
      </c>
      <c r="L84" s="287">
        <v>24.050632911392398</v>
      </c>
      <c r="M84" s="196">
        <f t="shared" si="21"/>
        <v>328</v>
      </c>
      <c r="N84" s="260">
        <f t="shared" si="22"/>
        <v>69.198312236286924</v>
      </c>
      <c r="O84" s="55">
        <v>24</v>
      </c>
      <c r="P84" s="58">
        <v>5.0632911392405102</v>
      </c>
      <c r="Q84" s="57">
        <v>25</v>
      </c>
      <c r="R84" s="260">
        <v>5.2742616033755301</v>
      </c>
      <c r="S84" s="55">
        <v>0</v>
      </c>
      <c r="T84" s="58">
        <v>0</v>
      </c>
      <c r="U84" s="57">
        <v>53</v>
      </c>
      <c r="V84" s="260">
        <v>11.1814345991561</v>
      </c>
      <c r="W84" s="55">
        <v>195</v>
      </c>
      <c r="X84" s="58">
        <v>41.139240506329102</v>
      </c>
      <c r="Y84" s="196">
        <v>0</v>
      </c>
      <c r="Z84" s="257">
        <v>0</v>
      </c>
      <c r="AA84" s="258">
        <v>2</v>
      </c>
      <c r="AB84" s="259">
        <v>0.42194092827004198</v>
      </c>
      <c r="AC84" s="196">
        <v>0</v>
      </c>
      <c r="AD84" s="257">
        <v>0</v>
      </c>
      <c r="AE84" s="258">
        <v>26</v>
      </c>
      <c r="AF84" s="259">
        <v>5.4852320675105499</v>
      </c>
      <c r="AG84" s="258">
        <v>0</v>
      </c>
      <c r="AH84" s="257">
        <v>0</v>
      </c>
      <c r="AI84" s="258">
        <v>1</v>
      </c>
      <c r="AJ84" s="259">
        <v>0.21097046413502099</v>
      </c>
      <c r="AK84" s="196">
        <v>2</v>
      </c>
      <c r="AL84" s="197">
        <v>0.42194092827004198</v>
      </c>
      <c r="AN84" s="283"/>
      <c r="AO84" s="284"/>
    </row>
    <row r="85" spans="1:41" customFormat="1" ht="14.5">
      <c r="A85" s="208" t="s">
        <v>51</v>
      </c>
      <c r="B85" s="192">
        <f t="shared" si="18"/>
        <v>2348</v>
      </c>
      <c r="C85" s="193">
        <f t="shared" si="19"/>
        <v>895</v>
      </c>
      <c r="D85" s="262">
        <f t="shared" si="20"/>
        <v>38.1175468483816</v>
      </c>
      <c r="E85" s="263">
        <v>232</v>
      </c>
      <c r="F85" s="264">
        <v>9.8807495741056197</v>
      </c>
      <c r="G85" s="193">
        <v>0</v>
      </c>
      <c r="H85" s="262">
        <v>0</v>
      </c>
      <c r="I85" s="263">
        <v>0</v>
      </c>
      <c r="J85" s="264">
        <v>0</v>
      </c>
      <c r="K85" s="193">
        <v>663</v>
      </c>
      <c r="L85" s="285">
        <v>28.236797274276</v>
      </c>
      <c r="M85" s="193">
        <f t="shared" si="21"/>
        <v>1453</v>
      </c>
      <c r="N85" s="253">
        <f t="shared" si="22"/>
        <v>61.8824531516184</v>
      </c>
      <c r="O85" s="44">
        <v>184</v>
      </c>
      <c r="P85" s="48">
        <v>7.8364565587734303</v>
      </c>
      <c r="Q85" s="46">
        <v>422</v>
      </c>
      <c r="R85" s="253">
        <v>17.972742759795601</v>
      </c>
      <c r="S85" s="44">
        <v>116</v>
      </c>
      <c r="T85" s="48">
        <v>4.9403747870528099</v>
      </c>
      <c r="U85" s="46">
        <v>283</v>
      </c>
      <c r="V85" s="253">
        <v>12.0528109028961</v>
      </c>
      <c r="W85" s="44">
        <v>40</v>
      </c>
      <c r="X85" s="48">
        <v>1.70357751277683</v>
      </c>
      <c r="Y85" s="193">
        <v>1</v>
      </c>
      <c r="Z85" s="262">
        <v>4.2589437819420803E-2</v>
      </c>
      <c r="AA85" s="263">
        <v>10</v>
      </c>
      <c r="AB85" s="264">
        <v>0.425894378194208</v>
      </c>
      <c r="AC85" s="193">
        <v>1</v>
      </c>
      <c r="AD85" s="262">
        <v>4.2589437819420803E-2</v>
      </c>
      <c r="AE85" s="263">
        <v>334</v>
      </c>
      <c r="AF85" s="264">
        <v>14.224872231686501</v>
      </c>
      <c r="AG85" s="263">
        <v>9</v>
      </c>
      <c r="AH85" s="262">
        <v>0.38330494037478702</v>
      </c>
      <c r="AI85" s="263">
        <v>26</v>
      </c>
      <c r="AJ85" s="264">
        <v>1.1073253833049399</v>
      </c>
      <c r="AK85" s="193">
        <v>27</v>
      </c>
      <c r="AL85" s="194">
        <v>1.1499148211243599</v>
      </c>
      <c r="AN85" s="283"/>
      <c r="AO85" s="284"/>
    </row>
    <row r="86" spans="1:41" customFormat="1" ht="14.5">
      <c r="A86" s="212" t="s">
        <v>52</v>
      </c>
      <c r="B86" s="195">
        <f t="shared" si="18"/>
        <v>1419</v>
      </c>
      <c r="C86" s="196">
        <f t="shared" si="19"/>
        <v>798</v>
      </c>
      <c r="D86" s="257">
        <f t="shared" si="20"/>
        <v>56.236786469344615</v>
      </c>
      <c r="E86" s="258">
        <v>72</v>
      </c>
      <c r="F86" s="259">
        <v>5.07399577167019</v>
      </c>
      <c r="G86" s="196">
        <v>0</v>
      </c>
      <c r="H86" s="257">
        <v>0</v>
      </c>
      <c r="I86" s="258">
        <v>6</v>
      </c>
      <c r="J86" s="259">
        <v>0.42283298097251598</v>
      </c>
      <c r="K86" s="196">
        <v>720</v>
      </c>
      <c r="L86" s="287">
        <v>50.739957716701902</v>
      </c>
      <c r="M86" s="196">
        <f t="shared" si="21"/>
        <v>621</v>
      </c>
      <c r="N86" s="260">
        <f t="shared" si="22"/>
        <v>43.763213530655392</v>
      </c>
      <c r="O86" s="55">
        <v>57</v>
      </c>
      <c r="P86" s="58">
        <v>4.0169133192388999</v>
      </c>
      <c r="Q86" s="57">
        <v>182</v>
      </c>
      <c r="R86" s="260">
        <v>12.8259337561663</v>
      </c>
      <c r="S86" s="55">
        <v>27</v>
      </c>
      <c r="T86" s="58">
        <v>1.90274841437632</v>
      </c>
      <c r="U86" s="57">
        <v>146</v>
      </c>
      <c r="V86" s="260">
        <v>10.288935870331199</v>
      </c>
      <c r="W86" s="55">
        <v>33</v>
      </c>
      <c r="X86" s="58">
        <v>2.32558139534884</v>
      </c>
      <c r="Y86" s="196">
        <v>0</v>
      </c>
      <c r="Z86" s="257">
        <v>0</v>
      </c>
      <c r="AA86" s="258">
        <v>2</v>
      </c>
      <c r="AB86" s="259">
        <v>0.140944326990839</v>
      </c>
      <c r="AC86" s="196">
        <v>0</v>
      </c>
      <c r="AD86" s="257">
        <v>0</v>
      </c>
      <c r="AE86" s="258">
        <v>171</v>
      </c>
      <c r="AF86" s="259">
        <v>12.050739957716701</v>
      </c>
      <c r="AG86" s="258">
        <v>0</v>
      </c>
      <c r="AH86" s="257">
        <v>0</v>
      </c>
      <c r="AI86" s="258">
        <v>1</v>
      </c>
      <c r="AJ86" s="259">
        <v>7.0472163495419293E-2</v>
      </c>
      <c r="AK86" s="196">
        <v>2</v>
      </c>
      <c r="AL86" s="197">
        <v>0.140944326990839</v>
      </c>
      <c r="AN86" s="283"/>
      <c r="AO86" s="284"/>
    </row>
    <row r="87" spans="1:41" customFormat="1" ht="14.5">
      <c r="A87" s="208" t="s">
        <v>53</v>
      </c>
      <c r="B87" s="192">
        <f t="shared" si="18"/>
        <v>1818</v>
      </c>
      <c r="C87" s="193">
        <f t="shared" si="19"/>
        <v>390</v>
      </c>
      <c r="D87" s="266">
        <f t="shared" si="20"/>
        <v>21.452145214521451</v>
      </c>
      <c r="E87" s="263">
        <v>101</v>
      </c>
      <c r="F87" s="267">
        <v>5.5555555555555598</v>
      </c>
      <c r="G87" s="193">
        <v>2</v>
      </c>
      <c r="H87" s="266">
        <v>0.11001100110011</v>
      </c>
      <c r="I87" s="263">
        <v>4</v>
      </c>
      <c r="J87" s="267">
        <v>0.22002200220022</v>
      </c>
      <c r="K87" s="193">
        <v>283</v>
      </c>
      <c r="L87" s="288">
        <v>15.5665566556656</v>
      </c>
      <c r="M87" s="193">
        <f t="shared" si="21"/>
        <v>1428</v>
      </c>
      <c r="N87" s="253">
        <f t="shared" si="22"/>
        <v>78.547854785478549</v>
      </c>
      <c r="O87" s="44">
        <v>96</v>
      </c>
      <c r="P87" s="48">
        <v>5.2805280528052796</v>
      </c>
      <c r="Q87" s="46">
        <v>226</v>
      </c>
      <c r="R87" s="253">
        <v>12.431243124312401</v>
      </c>
      <c r="S87" s="44">
        <v>101</v>
      </c>
      <c r="T87" s="48">
        <v>5.5555555555555598</v>
      </c>
      <c r="U87" s="46">
        <v>589</v>
      </c>
      <c r="V87" s="253">
        <v>32.398239823982401</v>
      </c>
      <c r="W87" s="44">
        <v>24</v>
      </c>
      <c r="X87" s="48">
        <v>1.3201320132013199</v>
      </c>
      <c r="Y87" s="193">
        <v>0</v>
      </c>
      <c r="Z87" s="266">
        <v>0</v>
      </c>
      <c r="AA87" s="263">
        <v>13</v>
      </c>
      <c r="AB87" s="267">
        <v>0.71507150715071499</v>
      </c>
      <c r="AC87" s="193">
        <v>0</v>
      </c>
      <c r="AD87" s="266">
        <v>0</v>
      </c>
      <c r="AE87" s="263">
        <v>330</v>
      </c>
      <c r="AF87" s="267">
        <v>18.151815181518199</v>
      </c>
      <c r="AG87" s="263">
        <v>11</v>
      </c>
      <c r="AH87" s="266">
        <v>0.60506050605060502</v>
      </c>
      <c r="AI87" s="263">
        <v>15</v>
      </c>
      <c r="AJ87" s="267">
        <v>0.82508250825082496</v>
      </c>
      <c r="AK87" s="193">
        <v>23</v>
      </c>
      <c r="AL87" s="198">
        <v>1.2651265126512701</v>
      </c>
      <c r="AN87" s="283"/>
      <c r="AO87" s="284"/>
    </row>
    <row r="88" spans="1:41" customFormat="1" ht="14.5">
      <c r="A88" s="212" t="s">
        <v>54</v>
      </c>
      <c r="B88" s="195">
        <f t="shared" si="18"/>
        <v>1347</v>
      </c>
      <c r="C88" s="196">
        <f t="shared" si="19"/>
        <v>521</v>
      </c>
      <c r="D88" s="257">
        <f t="shared" si="20"/>
        <v>38.678544914625093</v>
      </c>
      <c r="E88" s="258">
        <v>42</v>
      </c>
      <c r="F88" s="259">
        <v>3.1180400890868598</v>
      </c>
      <c r="G88" s="196">
        <v>0</v>
      </c>
      <c r="H88" s="257">
        <v>0</v>
      </c>
      <c r="I88" s="258">
        <v>8</v>
      </c>
      <c r="J88" s="259">
        <v>0.59391239792130701</v>
      </c>
      <c r="K88" s="196">
        <v>471</v>
      </c>
      <c r="L88" s="287">
        <v>34.966592427616902</v>
      </c>
      <c r="M88" s="196">
        <f t="shared" si="21"/>
        <v>826</v>
      </c>
      <c r="N88" s="260">
        <f t="shared" si="22"/>
        <v>61.321455085374907</v>
      </c>
      <c r="O88" s="65">
        <v>155</v>
      </c>
      <c r="P88" s="68">
        <v>11.507052709725301</v>
      </c>
      <c r="Q88" s="67">
        <v>236</v>
      </c>
      <c r="R88" s="289">
        <v>17.520415738678501</v>
      </c>
      <c r="S88" s="65">
        <v>93</v>
      </c>
      <c r="T88" s="68">
        <v>6.9042316258351901</v>
      </c>
      <c r="U88" s="67">
        <v>189</v>
      </c>
      <c r="V88" s="289">
        <v>14.0311804008909</v>
      </c>
      <c r="W88" s="65">
        <v>70</v>
      </c>
      <c r="X88" s="68">
        <v>5.1967334818114299</v>
      </c>
      <c r="Y88" s="196">
        <v>0</v>
      </c>
      <c r="Z88" s="257">
        <v>0</v>
      </c>
      <c r="AA88" s="258">
        <v>1</v>
      </c>
      <c r="AB88" s="259">
        <v>7.4239049740163293E-2</v>
      </c>
      <c r="AC88" s="196">
        <v>0</v>
      </c>
      <c r="AD88" s="257">
        <v>0</v>
      </c>
      <c r="AE88" s="258">
        <v>66</v>
      </c>
      <c r="AF88" s="259">
        <v>4.8997772828507804</v>
      </c>
      <c r="AG88" s="258">
        <v>6</v>
      </c>
      <c r="AH88" s="257">
        <v>0.44543429844097998</v>
      </c>
      <c r="AI88" s="258">
        <v>3</v>
      </c>
      <c r="AJ88" s="259">
        <v>0.22271714922048999</v>
      </c>
      <c r="AK88" s="196">
        <v>7</v>
      </c>
      <c r="AL88" s="197">
        <v>0.51967334818114297</v>
      </c>
      <c r="AN88" s="283"/>
      <c r="AO88" s="284"/>
    </row>
    <row r="89" spans="1:41" customFormat="1" ht="14.5">
      <c r="A89" s="217" t="s">
        <v>55</v>
      </c>
      <c r="B89" s="199">
        <f t="shared" si="18"/>
        <v>45539</v>
      </c>
      <c r="C89" s="200">
        <f t="shared" si="19"/>
        <v>14602</v>
      </c>
      <c r="D89" s="271">
        <f t="shared" si="20"/>
        <v>32.064823557829556</v>
      </c>
      <c r="E89" s="270">
        <v>4457</v>
      </c>
      <c r="F89" s="269">
        <v>9.7872153538725097</v>
      </c>
      <c r="G89" s="200">
        <v>16</v>
      </c>
      <c r="H89" s="271">
        <v>3.5134719690814498E-2</v>
      </c>
      <c r="I89" s="270">
        <v>20</v>
      </c>
      <c r="J89" s="269">
        <v>4.3918399613518101E-2</v>
      </c>
      <c r="K89" s="200">
        <v>10109</v>
      </c>
      <c r="L89" s="290">
        <v>22.1985550846527</v>
      </c>
      <c r="M89" s="200">
        <f t="shared" si="21"/>
        <v>30937</v>
      </c>
      <c r="N89" s="272">
        <f t="shared" si="22"/>
        <v>67.935176442170444</v>
      </c>
      <c r="O89" s="177">
        <v>1900</v>
      </c>
      <c r="P89" s="78">
        <v>4.17224796328422</v>
      </c>
      <c r="Q89" s="77">
        <v>3309</v>
      </c>
      <c r="R89" s="272">
        <v>7.26629921605657</v>
      </c>
      <c r="S89" s="177">
        <v>1451</v>
      </c>
      <c r="T89" s="78">
        <v>3.1862798919607398</v>
      </c>
      <c r="U89" s="77">
        <v>7859</v>
      </c>
      <c r="V89" s="272">
        <v>17.257735128131898</v>
      </c>
      <c r="W89" s="177">
        <v>8930</v>
      </c>
      <c r="X89" s="78">
        <v>19.6095654274358</v>
      </c>
      <c r="Y89" s="200">
        <v>14</v>
      </c>
      <c r="Z89" s="271">
        <v>3.0742879729462699E-2</v>
      </c>
      <c r="AA89" s="270">
        <v>195</v>
      </c>
      <c r="AB89" s="269">
        <v>0.42820439623180101</v>
      </c>
      <c r="AC89" s="200">
        <v>12</v>
      </c>
      <c r="AD89" s="271">
        <v>2.6351039768110901E-2</v>
      </c>
      <c r="AE89" s="270">
        <v>5724</v>
      </c>
      <c r="AF89" s="269">
        <v>12.5694459693889</v>
      </c>
      <c r="AG89" s="270">
        <v>140</v>
      </c>
      <c r="AH89" s="271">
        <v>0.30742879729462702</v>
      </c>
      <c r="AI89" s="270">
        <v>608</v>
      </c>
      <c r="AJ89" s="269">
        <v>1.33511934825095</v>
      </c>
      <c r="AK89" s="200">
        <v>795</v>
      </c>
      <c r="AL89" s="201">
        <v>1.7457563846373401</v>
      </c>
      <c r="AN89" s="283"/>
      <c r="AO89" s="284"/>
    </row>
    <row r="90" spans="1:41" customFormat="1" ht="14.5">
      <c r="A90" s="221" t="s">
        <v>56</v>
      </c>
      <c r="B90" s="202">
        <f t="shared" si="18"/>
        <v>10538</v>
      </c>
      <c r="C90" s="203">
        <f t="shared" si="19"/>
        <v>3440</v>
      </c>
      <c r="D90" s="276">
        <f t="shared" si="20"/>
        <v>32.643765420383374</v>
      </c>
      <c r="E90" s="275">
        <v>633</v>
      </c>
      <c r="F90" s="274">
        <v>6.00683241601822</v>
      </c>
      <c r="G90" s="203">
        <v>0</v>
      </c>
      <c r="H90" s="276">
        <v>0</v>
      </c>
      <c r="I90" s="275">
        <v>36</v>
      </c>
      <c r="J90" s="274">
        <v>0.34162080091098901</v>
      </c>
      <c r="K90" s="203">
        <v>2771</v>
      </c>
      <c r="L90" s="291">
        <v>26.295312203454198</v>
      </c>
      <c r="M90" s="203">
        <f t="shared" si="21"/>
        <v>7098</v>
      </c>
      <c r="N90" s="277">
        <f t="shared" si="22"/>
        <v>67.356234579616626</v>
      </c>
      <c r="O90" s="85">
        <v>618</v>
      </c>
      <c r="P90" s="86">
        <v>5.8644904156386399</v>
      </c>
      <c r="Q90" s="89">
        <v>1799</v>
      </c>
      <c r="R90" s="277">
        <v>17.071550578857501</v>
      </c>
      <c r="S90" s="85">
        <v>383</v>
      </c>
      <c r="T90" s="86">
        <v>3.6344657430252401</v>
      </c>
      <c r="U90" s="89">
        <v>1157</v>
      </c>
      <c r="V90" s="277">
        <v>10.9793129626115</v>
      </c>
      <c r="W90" s="85">
        <v>242</v>
      </c>
      <c r="X90" s="86">
        <v>2.2964509394572001</v>
      </c>
      <c r="Y90" s="203">
        <v>6</v>
      </c>
      <c r="Z90" s="276">
        <v>5.6936800151831501E-2</v>
      </c>
      <c r="AA90" s="275">
        <v>15</v>
      </c>
      <c r="AB90" s="274">
        <v>0.142342000379579</v>
      </c>
      <c r="AC90" s="203">
        <v>4</v>
      </c>
      <c r="AD90" s="276">
        <v>3.7957866767887601E-2</v>
      </c>
      <c r="AE90" s="275">
        <v>2669</v>
      </c>
      <c r="AF90" s="274">
        <v>25.327386600873002</v>
      </c>
      <c r="AG90" s="275">
        <v>27</v>
      </c>
      <c r="AH90" s="276">
        <v>0.25621560068324201</v>
      </c>
      <c r="AI90" s="275">
        <v>98</v>
      </c>
      <c r="AJ90" s="274">
        <v>0.92996773581324699</v>
      </c>
      <c r="AK90" s="203">
        <v>80</v>
      </c>
      <c r="AL90" s="204">
        <v>0.75915733535775298</v>
      </c>
    </row>
    <row r="91" spans="1:41" customFormat="1" ht="14.5">
      <c r="A91" s="225" t="s">
        <v>57</v>
      </c>
      <c r="B91" s="205">
        <f t="shared" si="18"/>
        <v>56077</v>
      </c>
      <c r="C91" s="206">
        <f t="shared" si="19"/>
        <v>18042</v>
      </c>
      <c r="D91" s="281">
        <f t="shared" si="20"/>
        <v>32.173618417533035</v>
      </c>
      <c r="E91" s="280">
        <v>5090</v>
      </c>
      <c r="F91" s="279">
        <v>9.0768051072632296</v>
      </c>
      <c r="G91" s="206">
        <v>16</v>
      </c>
      <c r="H91" s="281">
        <v>2.85321968008274E-2</v>
      </c>
      <c r="I91" s="280">
        <v>56</v>
      </c>
      <c r="J91" s="279">
        <v>9.9862688802896005E-2</v>
      </c>
      <c r="K91" s="206">
        <v>12880</v>
      </c>
      <c r="L91" s="292">
        <v>22.968418424666101</v>
      </c>
      <c r="M91" s="206">
        <f t="shared" si="21"/>
        <v>38035</v>
      </c>
      <c r="N91" s="99">
        <f t="shared" si="22"/>
        <v>67.826381582466965</v>
      </c>
      <c r="O91" s="178">
        <v>2518</v>
      </c>
      <c r="P91" s="100">
        <v>4.4902544715302204</v>
      </c>
      <c r="Q91" s="98">
        <v>5108</v>
      </c>
      <c r="R91" s="99">
        <v>9.1089038286641593</v>
      </c>
      <c r="S91" s="178">
        <v>1834</v>
      </c>
      <c r="T91" s="100">
        <v>3.2705030582948398</v>
      </c>
      <c r="U91" s="98">
        <v>9016</v>
      </c>
      <c r="V91" s="99">
        <v>16.077892897266299</v>
      </c>
      <c r="W91" s="178">
        <v>9172</v>
      </c>
      <c r="X91" s="100">
        <v>16.356081816074301</v>
      </c>
      <c r="Y91" s="206">
        <v>20</v>
      </c>
      <c r="Z91" s="281">
        <v>3.5665246001034302E-2</v>
      </c>
      <c r="AA91" s="280">
        <v>210</v>
      </c>
      <c r="AB91" s="279">
        <v>0.37448508301085998</v>
      </c>
      <c r="AC91" s="206">
        <v>16</v>
      </c>
      <c r="AD91" s="281">
        <v>2.85321968008274E-2</v>
      </c>
      <c r="AE91" s="280">
        <v>8393</v>
      </c>
      <c r="AF91" s="279">
        <v>14.966920484334</v>
      </c>
      <c r="AG91" s="280">
        <v>167</v>
      </c>
      <c r="AH91" s="281">
        <v>0.29780480410863602</v>
      </c>
      <c r="AI91" s="280">
        <v>706</v>
      </c>
      <c r="AJ91" s="279">
        <v>1.25898318383651</v>
      </c>
      <c r="AK91" s="206">
        <v>875</v>
      </c>
      <c r="AL91" s="207">
        <v>1.56035451254525</v>
      </c>
    </row>
    <row r="92" spans="1:41" customFormat="1" ht="14.5">
      <c r="A92" s="517" t="s">
        <v>58</v>
      </c>
      <c r="B92" s="517"/>
      <c r="C92" s="517"/>
      <c r="D92" s="517"/>
      <c r="E92" s="517"/>
      <c r="F92" s="517"/>
      <c r="G92" s="517"/>
      <c r="H92" s="517"/>
      <c r="I92" s="517"/>
      <c r="J92" s="517"/>
      <c r="K92" s="517"/>
      <c r="L92" s="517"/>
      <c r="M92" s="517"/>
      <c r="N92" s="517"/>
      <c r="O92" s="517"/>
      <c r="P92" s="517"/>
      <c r="Q92" s="517"/>
      <c r="R92" s="517"/>
      <c r="S92" s="517"/>
      <c r="T92" s="517"/>
      <c r="U92" s="517"/>
      <c r="V92" s="517"/>
      <c r="W92" s="517"/>
      <c r="X92" s="517"/>
      <c r="Y92" s="517"/>
      <c r="Z92" s="517"/>
      <c r="AA92" s="517"/>
      <c r="AB92" s="517"/>
      <c r="AC92" s="517"/>
      <c r="AD92" s="517"/>
      <c r="AE92" s="517"/>
      <c r="AF92" s="517"/>
      <c r="AG92" s="517"/>
      <c r="AH92" s="517"/>
      <c r="AI92" s="517"/>
      <c r="AJ92" s="517"/>
      <c r="AK92" s="517"/>
      <c r="AL92" s="517"/>
    </row>
    <row r="93" spans="1:41" customFormat="1" ht="14.5">
      <c r="A93" s="518" t="s">
        <v>132</v>
      </c>
      <c r="B93" s="518"/>
      <c r="C93" s="518"/>
      <c r="D93" s="518"/>
      <c r="E93" s="518"/>
      <c r="F93" s="518"/>
      <c r="G93" s="518"/>
      <c r="H93" s="518"/>
      <c r="I93" s="518"/>
      <c r="J93" s="518"/>
      <c r="K93" s="518"/>
      <c r="L93" s="518"/>
      <c r="M93" s="518"/>
      <c r="N93" s="518"/>
      <c r="O93" s="518"/>
      <c r="P93" s="518"/>
      <c r="Q93" s="518"/>
      <c r="R93" s="518"/>
      <c r="S93" s="518"/>
      <c r="T93" s="518"/>
      <c r="U93" s="518"/>
      <c r="V93" s="518"/>
      <c r="W93" s="518"/>
      <c r="X93" s="518"/>
      <c r="Y93" s="518"/>
      <c r="Z93" s="518"/>
      <c r="AA93" s="518"/>
      <c r="AB93" s="518"/>
      <c r="AC93" s="518"/>
      <c r="AD93" s="518"/>
      <c r="AE93" s="518"/>
      <c r="AF93" s="518"/>
      <c r="AG93" s="518"/>
      <c r="AH93" s="518"/>
      <c r="AI93" s="518"/>
      <c r="AJ93" s="518"/>
      <c r="AK93" s="518"/>
      <c r="AL93" s="518"/>
    </row>
    <row r="94" spans="1:41" customFormat="1" ht="14.5">
      <c r="A94" s="485" t="s">
        <v>63</v>
      </c>
      <c r="B94" s="485"/>
      <c r="C94" s="485"/>
      <c r="D94" s="485"/>
      <c r="E94" s="485"/>
      <c r="F94" s="485"/>
      <c r="G94" s="485"/>
      <c r="H94" s="485"/>
      <c r="I94" s="485"/>
      <c r="J94" s="485"/>
      <c r="K94" s="485"/>
      <c r="L94" s="485"/>
      <c r="M94" s="485"/>
      <c r="N94" s="485"/>
      <c r="O94" s="485"/>
      <c r="P94" s="485"/>
      <c r="Q94" s="485"/>
      <c r="R94" s="485"/>
      <c r="S94" s="485"/>
      <c r="T94" s="485"/>
      <c r="U94" s="485"/>
      <c r="V94" s="485"/>
      <c r="W94" s="485"/>
      <c r="X94" s="485"/>
      <c r="Y94" s="485"/>
      <c r="Z94" s="485"/>
      <c r="AA94" s="485"/>
      <c r="AB94" s="485"/>
      <c r="AC94" s="485"/>
      <c r="AD94" s="485"/>
      <c r="AE94" s="485"/>
      <c r="AF94" s="485"/>
      <c r="AG94" s="485"/>
      <c r="AH94" s="485"/>
      <c r="AI94" s="485"/>
      <c r="AJ94" s="485"/>
      <c r="AK94" s="485"/>
      <c r="AL94" s="485"/>
    </row>
    <row r="95" spans="1:41" customFormat="1" ht="14.5"/>
    <row r="96" spans="1:41" customFormat="1" ht="23.5">
      <c r="A96" s="486">
        <v>2022</v>
      </c>
      <c r="B96" s="486"/>
      <c r="C96" s="486"/>
      <c r="D96" s="486"/>
      <c r="E96" s="486"/>
      <c r="F96" s="486"/>
      <c r="G96" s="486"/>
      <c r="H96" s="486"/>
      <c r="I96" s="486"/>
      <c r="J96" s="486"/>
      <c r="K96" s="486"/>
      <c r="L96" s="486"/>
      <c r="M96" s="486"/>
      <c r="N96" s="486"/>
      <c r="O96" s="486"/>
      <c r="P96" s="486"/>
      <c r="Q96" s="486"/>
      <c r="R96" s="486"/>
      <c r="S96" s="486"/>
      <c r="T96" s="486"/>
      <c r="U96" s="486"/>
      <c r="V96" s="486"/>
      <c r="W96" s="486"/>
      <c r="X96" s="486"/>
      <c r="Y96" s="486"/>
      <c r="Z96" s="486"/>
      <c r="AA96" s="486"/>
      <c r="AB96" s="486"/>
      <c r="AC96" s="486"/>
      <c r="AD96" s="486"/>
      <c r="AE96" s="486"/>
      <c r="AF96" s="486"/>
      <c r="AG96" s="486"/>
      <c r="AH96" s="486"/>
      <c r="AI96" s="486"/>
      <c r="AJ96" s="486"/>
      <c r="AK96" s="486"/>
      <c r="AL96" s="486"/>
    </row>
    <row r="97" spans="1:38" customFormat="1" ht="15" customHeight="1">
      <c r="A97" s="242"/>
    </row>
    <row r="98" spans="1:38" customFormat="1" ht="15.75" customHeight="1">
      <c r="A98" s="519" t="s">
        <v>106</v>
      </c>
      <c r="B98" s="519"/>
      <c r="C98" s="519"/>
      <c r="D98" s="519"/>
      <c r="E98" s="519"/>
      <c r="F98" s="519"/>
      <c r="G98" s="519"/>
      <c r="H98" s="519"/>
      <c r="I98" s="519"/>
      <c r="J98" s="519"/>
      <c r="K98" s="519"/>
      <c r="L98" s="519"/>
      <c r="M98" s="519"/>
      <c r="N98" s="519"/>
      <c r="O98" s="519"/>
      <c r="P98" s="519"/>
      <c r="Q98" s="519"/>
      <c r="R98" s="519"/>
      <c r="S98" s="519"/>
      <c r="T98" s="519"/>
      <c r="U98" s="519"/>
      <c r="V98" s="519"/>
      <c r="W98" s="519"/>
      <c r="X98" s="519"/>
      <c r="Y98" s="519"/>
      <c r="Z98" s="519"/>
      <c r="AA98" s="519"/>
      <c r="AB98" s="519"/>
      <c r="AC98" s="519"/>
      <c r="AD98" s="519"/>
      <c r="AE98" s="519"/>
      <c r="AF98" s="519"/>
      <c r="AG98" s="519"/>
      <c r="AH98" s="519"/>
      <c r="AI98" s="519"/>
      <c r="AJ98" s="519"/>
      <c r="AK98" s="519"/>
      <c r="AL98" s="519"/>
    </row>
    <row r="99" spans="1:38" customFormat="1" ht="14.5">
      <c r="A99" s="520" t="s">
        <v>25</v>
      </c>
      <c r="B99" s="521" t="s">
        <v>26</v>
      </c>
      <c r="C99" s="521" t="s">
        <v>125</v>
      </c>
      <c r="D99" s="521"/>
      <c r="E99" s="521"/>
      <c r="F99" s="521"/>
      <c r="G99" s="521"/>
      <c r="H99" s="521"/>
      <c r="I99" s="521"/>
      <c r="J99" s="521"/>
      <c r="K99" s="521"/>
      <c r="L99" s="521"/>
      <c r="M99" s="522" t="s">
        <v>28</v>
      </c>
      <c r="N99" s="522"/>
      <c r="O99" s="522"/>
      <c r="P99" s="522"/>
      <c r="Q99" s="522"/>
      <c r="R99" s="522"/>
      <c r="S99" s="522"/>
      <c r="T99" s="522"/>
      <c r="U99" s="522"/>
      <c r="V99" s="522"/>
      <c r="W99" s="522"/>
      <c r="X99" s="522"/>
      <c r="Y99" s="522"/>
      <c r="Z99" s="522"/>
      <c r="AA99" s="522"/>
      <c r="AB99" s="522"/>
      <c r="AC99" s="522"/>
      <c r="AD99" s="522"/>
      <c r="AE99" s="522"/>
      <c r="AF99" s="522"/>
      <c r="AG99" s="522"/>
      <c r="AH99" s="522"/>
      <c r="AI99" s="522"/>
      <c r="AJ99" s="522"/>
      <c r="AK99" s="522"/>
      <c r="AL99" s="522"/>
    </row>
    <row r="100" spans="1:38" customFormat="1" ht="14.5">
      <c r="A100" s="520"/>
      <c r="B100" s="521"/>
      <c r="C100" s="523" t="s">
        <v>26</v>
      </c>
      <c r="D100" s="523"/>
      <c r="E100" s="521" t="s">
        <v>27</v>
      </c>
      <c r="F100" s="521"/>
      <c r="G100" s="521"/>
      <c r="H100" s="521"/>
      <c r="I100" s="521"/>
      <c r="J100" s="521"/>
      <c r="K100" s="521"/>
      <c r="L100" s="521"/>
      <c r="M100" s="523" t="s">
        <v>26</v>
      </c>
      <c r="N100" s="523"/>
      <c r="O100" s="522" t="s">
        <v>27</v>
      </c>
      <c r="P100" s="522"/>
      <c r="Q100" s="522"/>
      <c r="R100" s="522"/>
      <c r="S100" s="522"/>
      <c r="T100" s="522"/>
      <c r="U100" s="522"/>
      <c r="V100" s="522"/>
      <c r="W100" s="522"/>
      <c r="X100" s="522"/>
      <c r="Y100" s="522"/>
      <c r="Z100" s="522"/>
      <c r="AA100" s="522"/>
      <c r="AB100" s="522"/>
      <c r="AC100" s="522"/>
      <c r="AD100" s="522"/>
      <c r="AE100" s="522"/>
      <c r="AF100" s="522"/>
      <c r="AG100" s="522"/>
      <c r="AH100" s="522"/>
      <c r="AI100" s="522"/>
      <c r="AJ100" s="522"/>
      <c r="AK100" s="522"/>
      <c r="AL100" s="522"/>
    </row>
    <row r="101" spans="1:38" customFormat="1" ht="14.5">
      <c r="A101" s="520"/>
      <c r="B101" s="521"/>
      <c r="C101" s="521"/>
      <c r="D101" s="523"/>
      <c r="E101" s="523" t="s">
        <v>86</v>
      </c>
      <c r="F101" s="523"/>
      <c r="G101" s="523" t="s">
        <v>87</v>
      </c>
      <c r="H101" s="523"/>
      <c r="I101" s="523" t="s">
        <v>25</v>
      </c>
      <c r="J101" s="523"/>
      <c r="K101" s="523" t="s">
        <v>107</v>
      </c>
      <c r="L101" s="523"/>
      <c r="M101" s="523"/>
      <c r="N101" s="523"/>
      <c r="O101" s="521" t="s">
        <v>89</v>
      </c>
      <c r="P101" s="521"/>
      <c r="Q101" s="521"/>
      <c r="R101" s="521"/>
      <c r="S101" s="521"/>
      <c r="T101" s="521"/>
      <c r="U101" s="521"/>
      <c r="V101" s="521"/>
      <c r="W101" s="521"/>
      <c r="X101" s="521"/>
      <c r="Y101" s="521"/>
      <c r="Z101" s="521"/>
      <c r="AA101" s="521"/>
      <c r="AB101" s="521"/>
      <c r="AC101" s="521"/>
      <c r="AD101" s="521"/>
      <c r="AE101" s="521"/>
      <c r="AF101" s="521"/>
      <c r="AG101" s="522" t="s">
        <v>90</v>
      </c>
      <c r="AH101" s="522"/>
      <c r="AI101" s="522"/>
      <c r="AJ101" s="522"/>
      <c r="AK101" s="522"/>
      <c r="AL101" s="522"/>
    </row>
    <row r="102" spans="1:38" customFormat="1" ht="14.5">
      <c r="A102" s="520"/>
      <c r="B102" s="521"/>
      <c r="C102" s="521"/>
      <c r="D102" s="523"/>
      <c r="E102" s="523"/>
      <c r="F102" s="523"/>
      <c r="G102" s="523"/>
      <c r="H102" s="523"/>
      <c r="I102" s="523"/>
      <c r="J102" s="523"/>
      <c r="K102" s="523"/>
      <c r="L102" s="523"/>
      <c r="M102" s="523"/>
      <c r="N102" s="523"/>
      <c r="O102" s="523" t="s">
        <v>91</v>
      </c>
      <c r="P102" s="523"/>
      <c r="Q102" s="523" t="s">
        <v>92</v>
      </c>
      <c r="R102" s="523"/>
      <c r="S102" s="523" t="s">
        <v>93</v>
      </c>
      <c r="T102" s="523"/>
      <c r="U102" s="523" t="s">
        <v>94</v>
      </c>
      <c r="V102" s="523"/>
      <c r="W102" s="523" t="s">
        <v>95</v>
      </c>
      <c r="X102" s="523"/>
      <c r="Y102" s="523" t="s">
        <v>96</v>
      </c>
      <c r="Z102" s="523"/>
      <c r="AA102" s="523" t="s">
        <v>97</v>
      </c>
      <c r="AB102" s="523"/>
      <c r="AC102" s="523" t="s">
        <v>98</v>
      </c>
      <c r="AD102" s="523"/>
      <c r="AE102" s="523" t="s">
        <v>99</v>
      </c>
      <c r="AF102" s="523"/>
      <c r="AG102" s="523" t="s">
        <v>100</v>
      </c>
      <c r="AH102" s="523"/>
      <c r="AI102" s="523" t="s">
        <v>101</v>
      </c>
      <c r="AJ102" s="523"/>
      <c r="AK102" s="525" t="s">
        <v>102</v>
      </c>
      <c r="AL102" s="525"/>
    </row>
    <row r="103" spans="1:38" customFormat="1" ht="29">
      <c r="A103" s="520"/>
      <c r="B103" s="243" t="s">
        <v>36</v>
      </c>
      <c r="C103" s="244" t="s">
        <v>36</v>
      </c>
      <c r="D103" s="245" t="s">
        <v>38</v>
      </c>
      <c r="E103" s="246" t="s">
        <v>36</v>
      </c>
      <c r="F103" s="245" t="s">
        <v>38</v>
      </c>
      <c r="G103" s="246" t="s">
        <v>36</v>
      </c>
      <c r="H103" s="245" t="s">
        <v>38</v>
      </c>
      <c r="I103" s="246" t="s">
        <v>36</v>
      </c>
      <c r="J103" s="245" t="s">
        <v>38</v>
      </c>
      <c r="K103" s="247" t="s">
        <v>36</v>
      </c>
      <c r="L103" s="248" t="s">
        <v>38</v>
      </c>
      <c r="M103" s="246" t="s">
        <v>36</v>
      </c>
      <c r="N103" s="245" t="s">
        <v>38</v>
      </c>
      <c r="O103" s="246" t="s">
        <v>36</v>
      </c>
      <c r="P103" s="245" t="s">
        <v>38</v>
      </c>
      <c r="Q103" s="247" t="s">
        <v>36</v>
      </c>
      <c r="R103" s="248" t="s">
        <v>38</v>
      </c>
      <c r="S103" s="246" t="s">
        <v>36</v>
      </c>
      <c r="T103" s="245" t="s">
        <v>38</v>
      </c>
      <c r="U103" s="247" t="s">
        <v>36</v>
      </c>
      <c r="V103" s="248" t="s">
        <v>38</v>
      </c>
      <c r="W103" s="247" t="s">
        <v>36</v>
      </c>
      <c r="X103" s="248" t="s">
        <v>38</v>
      </c>
      <c r="Y103" s="247" t="s">
        <v>36</v>
      </c>
      <c r="Z103" s="248" t="s">
        <v>38</v>
      </c>
      <c r="AA103" s="246" t="s">
        <v>36</v>
      </c>
      <c r="AB103" s="245" t="s">
        <v>38</v>
      </c>
      <c r="AC103" s="246" t="s">
        <v>36</v>
      </c>
      <c r="AD103" s="245" t="s">
        <v>38</v>
      </c>
      <c r="AE103" s="247" t="s">
        <v>36</v>
      </c>
      <c r="AF103" s="248" t="s">
        <v>38</v>
      </c>
      <c r="AG103" s="246" t="s">
        <v>36</v>
      </c>
      <c r="AH103" s="245" t="s">
        <v>38</v>
      </c>
      <c r="AI103" s="246" t="s">
        <v>36</v>
      </c>
      <c r="AJ103" s="245" t="s">
        <v>38</v>
      </c>
      <c r="AK103" s="247" t="s">
        <v>36</v>
      </c>
      <c r="AL103" s="249" t="s">
        <v>38</v>
      </c>
    </row>
    <row r="104" spans="1:38" customFormat="1" ht="14.5">
      <c r="A104" s="208" t="s">
        <v>39</v>
      </c>
      <c r="B104" s="192">
        <v>9245</v>
      </c>
      <c r="C104" s="193">
        <v>3982</v>
      </c>
      <c r="D104" s="285">
        <v>43.071930773391003</v>
      </c>
      <c r="E104" s="193">
        <v>448</v>
      </c>
      <c r="F104" s="250">
        <v>4.8458626284478097</v>
      </c>
      <c r="G104" s="251">
        <v>0</v>
      </c>
      <c r="H104" s="252">
        <v>0</v>
      </c>
      <c r="I104" s="193">
        <v>0</v>
      </c>
      <c r="J104" s="250">
        <v>0</v>
      </c>
      <c r="K104" s="251">
        <v>3534</v>
      </c>
      <c r="L104" s="293">
        <v>38.226068144943198</v>
      </c>
      <c r="M104" s="255">
        <v>5263</v>
      </c>
      <c r="N104" s="293">
        <v>56.928069226608997</v>
      </c>
      <c r="O104" s="255">
        <v>105</v>
      </c>
      <c r="P104" s="293">
        <v>1.1357490535424599</v>
      </c>
      <c r="Q104" s="255">
        <v>292</v>
      </c>
      <c r="R104" s="252">
        <v>3.1584640346133002</v>
      </c>
      <c r="S104" s="193">
        <v>17</v>
      </c>
      <c r="T104" s="250">
        <v>0.18388318009735</v>
      </c>
      <c r="U104" s="251">
        <v>1589</v>
      </c>
      <c r="V104" s="252">
        <v>17.187669010275801</v>
      </c>
      <c r="W104" s="193">
        <v>1857</v>
      </c>
      <c r="X104" s="250">
        <v>20.0865332612223</v>
      </c>
      <c r="Y104" s="251">
        <v>0</v>
      </c>
      <c r="Z104" s="252">
        <v>0</v>
      </c>
      <c r="AA104" s="193">
        <v>39</v>
      </c>
      <c r="AB104" s="250">
        <v>0.42184964845862599</v>
      </c>
      <c r="AC104" s="251">
        <v>1</v>
      </c>
      <c r="AD104" s="252">
        <v>1.08166576527853E-2</v>
      </c>
      <c r="AE104" s="193">
        <v>1141</v>
      </c>
      <c r="AF104" s="250">
        <v>12.341806381828</v>
      </c>
      <c r="AG104" s="251">
        <v>30</v>
      </c>
      <c r="AH104" s="250">
        <v>0.32449972958355899</v>
      </c>
      <c r="AI104" s="251">
        <v>144</v>
      </c>
      <c r="AJ104" s="252">
        <v>1.55759870200108</v>
      </c>
      <c r="AK104" s="255">
        <v>48</v>
      </c>
      <c r="AL104" s="286">
        <v>0.51919956733369399</v>
      </c>
    </row>
    <row r="105" spans="1:38" customFormat="1" ht="14.5">
      <c r="A105" s="212" t="s">
        <v>40</v>
      </c>
      <c r="B105" s="195">
        <v>9193</v>
      </c>
      <c r="C105" s="196">
        <v>2503</v>
      </c>
      <c r="D105" s="287">
        <v>27.2272381159578</v>
      </c>
      <c r="E105" s="196">
        <v>645</v>
      </c>
      <c r="F105" s="257">
        <v>7.0162079843359102</v>
      </c>
      <c r="G105" s="258">
        <v>0</v>
      </c>
      <c r="H105" s="259">
        <v>0</v>
      </c>
      <c r="I105" s="196">
        <v>6</v>
      </c>
      <c r="J105" s="257">
        <v>6.5267051017078206E-2</v>
      </c>
      <c r="K105" s="258">
        <v>1852</v>
      </c>
      <c r="L105" s="287">
        <v>20.145763080604802</v>
      </c>
      <c r="M105" s="196">
        <v>6690</v>
      </c>
      <c r="N105" s="287">
        <v>72.772761884042197</v>
      </c>
      <c r="O105" s="196">
        <v>372</v>
      </c>
      <c r="P105" s="287">
        <v>4.0465571630588499</v>
      </c>
      <c r="Q105" s="196">
        <v>363</v>
      </c>
      <c r="R105" s="259">
        <v>3.9486565865332302</v>
      </c>
      <c r="S105" s="196">
        <v>261</v>
      </c>
      <c r="T105" s="257">
        <v>2.8391167192429001</v>
      </c>
      <c r="U105" s="258">
        <v>1443</v>
      </c>
      <c r="V105" s="259">
        <v>15.696725769607299</v>
      </c>
      <c r="W105" s="196">
        <v>2603</v>
      </c>
      <c r="X105" s="257">
        <v>28.315022299575801</v>
      </c>
      <c r="Y105" s="258">
        <v>1</v>
      </c>
      <c r="Z105" s="259">
        <v>1.0877841836179699E-2</v>
      </c>
      <c r="AA105" s="196">
        <v>4</v>
      </c>
      <c r="AB105" s="257">
        <v>4.3511367344718797E-2</v>
      </c>
      <c r="AC105" s="258">
        <v>8</v>
      </c>
      <c r="AD105" s="259">
        <v>8.7022734689437595E-2</v>
      </c>
      <c r="AE105" s="196">
        <v>1128</v>
      </c>
      <c r="AF105" s="257">
        <v>12.270205591210701</v>
      </c>
      <c r="AG105" s="258">
        <v>17</v>
      </c>
      <c r="AH105" s="257">
        <v>0.18492331121505501</v>
      </c>
      <c r="AI105" s="258">
        <v>123</v>
      </c>
      <c r="AJ105" s="259">
        <v>1.3379745458501</v>
      </c>
      <c r="AK105" s="196">
        <v>367</v>
      </c>
      <c r="AL105" s="197">
        <v>3.9921679538779502</v>
      </c>
    </row>
    <row r="106" spans="1:38" customFormat="1" ht="14.5">
      <c r="A106" s="208" t="s">
        <v>75</v>
      </c>
      <c r="B106" s="192">
        <v>2787</v>
      </c>
      <c r="C106" s="193">
        <v>299</v>
      </c>
      <c r="D106" s="285">
        <v>10.728381772515201</v>
      </c>
      <c r="E106" s="193">
        <v>280</v>
      </c>
      <c r="F106" s="262">
        <v>10.0466451381414</v>
      </c>
      <c r="G106" s="263">
        <v>0</v>
      </c>
      <c r="H106" s="264">
        <v>0</v>
      </c>
      <c r="I106" s="193">
        <v>19</v>
      </c>
      <c r="J106" s="262">
        <v>0.68173663437387899</v>
      </c>
      <c r="K106" s="263">
        <v>0</v>
      </c>
      <c r="L106" s="285">
        <v>0</v>
      </c>
      <c r="M106" s="193">
        <v>2488</v>
      </c>
      <c r="N106" s="285">
        <v>89.271618227484794</v>
      </c>
      <c r="O106" s="193">
        <v>52</v>
      </c>
      <c r="P106" s="285">
        <v>1.86580552565483</v>
      </c>
      <c r="Q106" s="193">
        <v>545</v>
      </c>
      <c r="R106" s="264">
        <v>19.555077143882301</v>
      </c>
      <c r="S106" s="193">
        <v>4</v>
      </c>
      <c r="T106" s="262">
        <v>0.14352350197344799</v>
      </c>
      <c r="U106" s="263">
        <v>248</v>
      </c>
      <c r="V106" s="264">
        <v>8.8984571223537792</v>
      </c>
      <c r="W106" s="193">
        <v>65</v>
      </c>
      <c r="X106" s="262">
        <v>2.3322569070685302</v>
      </c>
      <c r="Y106" s="263">
        <v>5</v>
      </c>
      <c r="Z106" s="264">
        <v>0.17940437746681001</v>
      </c>
      <c r="AA106" s="193">
        <v>2</v>
      </c>
      <c r="AB106" s="262">
        <v>7.1761750986724104E-2</v>
      </c>
      <c r="AC106" s="263">
        <v>3</v>
      </c>
      <c r="AD106" s="264">
        <v>0.107642626480086</v>
      </c>
      <c r="AE106" s="193">
        <v>1561</v>
      </c>
      <c r="AF106" s="262">
        <v>56.010046645138203</v>
      </c>
      <c r="AG106" s="263">
        <v>1</v>
      </c>
      <c r="AH106" s="262">
        <v>3.5880875493361997E-2</v>
      </c>
      <c r="AI106" s="263">
        <v>1</v>
      </c>
      <c r="AJ106" s="264">
        <v>3.5880875493361997E-2</v>
      </c>
      <c r="AK106" s="193">
        <v>1</v>
      </c>
      <c r="AL106" s="194">
        <v>3.5880875493361997E-2</v>
      </c>
    </row>
    <row r="107" spans="1:38" customFormat="1" ht="14.5">
      <c r="A107" s="212" t="s">
        <v>42</v>
      </c>
      <c r="B107" s="195">
        <v>1598</v>
      </c>
      <c r="C107" s="196">
        <v>788</v>
      </c>
      <c r="D107" s="287">
        <v>49.311639549436798</v>
      </c>
      <c r="E107" s="196">
        <v>6</v>
      </c>
      <c r="F107" s="257">
        <v>0.37546933667083898</v>
      </c>
      <c r="G107" s="258">
        <v>0</v>
      </c>
      <c r="H107" s="259">
        <v>0</v>
      </c>
      <c r="I107" s="196">
        <v>1</v>
      </c>
      <c r="J107" s="257">
        <v>6.2578222778473094E-2</v>
      </c>
      <c r="K107" s="258">
        <v>781</v>
      </c>
      <c r="L107" s="287">
        <v>48.873591989987503</v>
      </c>
      <c r="M107" s="196">
        <v>810</v>
      </c>
      <c r="N107" s="287">
        <v>50.688360450563202</v>
      </c>
      <c r="O107" s="196">
        <v>79</v>
      </c>
      <c r="P107" s="287">
        <v>4.9436795994993696</v>
      </c>
      <c r="Q107" s="196">
        <v>147</v>
      </c>
      <c r="R107" s="259">
        <v>9.1989987484355407</v>
      </c>
      <c r="S107" s="196">
        <v>52</v>
      </c>
      <c r="T107" s="257">
        <v>3.2540675844806</v>
      </c>
      <c r="U107" s="258">
        <v>160</v>
      </c>
      <c r="V107" s="259">
        <v>10.0125156445557</v>
      </c>
      <c r="W107" s="196">
        <v>17</v>
      </c>
      <c r="X107" s="257">
        <v>1.0638297872340401</v>
      </c>
      <c r="Y107" s="258">
        <v>0</v>
      </c>
      <c r="Z107" s="259">
        <v>0</v>
      </c>
      <c r="AA107" s="196">
        <v>0</v>
      </c>
      <c r="AB107" s="257">
        <v>0</v>
      </c>
      <c r="AC107" s="258">
        <v>0</v>
      </c>
      <c r="AD107" s="259">
        <v>0</v>
      </c>
      <c r="AE107" s="196">
        <v>291</v>
      </c>
      <c r="AF107" s="257">
        <v>18.210262828535701</v>
      </c>
      <c r="AG107" s="258">
        <v>12</v>
      </c>
      <c r="AH107" s="257">
        <v>0.75093867334167697</v>
      </c>
      <c r="AI107" s="258">
        <v>49</v>
      </c>
      <c r="AJ107" s="259">
        <v>3.0663329161451802</v>
      </c>
      <c r="AK107" s="196">
        <v>3</v>
      </c>
      <c r="AL107" s="197">
        <v>0.18773466833541899</v>
      </c>
    </row>
    <row r="108" spans="1:38" customFormat="1" ht="14.5">
      <c r="A108" s="208" t="s">
        <v>43</v>
      </c>
      <c r="B108" s="192">
        <v>456</v>
      </c>
      <c r="C108" s="193">
        <v>99</v>
      </c>
      <c r="D108" s="285">
        <v>21.710526315789501</v>
      </c>
      <c r="E108" s="193">
        <v>99</v>
      </c>
      <c r="F108" s="262">
        <v>21.710526315789501</v>
      </c>
      <c r="G108" s="263">
        <v>0</v>
      </c>
      <c r="H108" s="264">
        <v>0</v>
      </c>
      <c r="I108" s="193">
        <v>0</v>
      </c>
      <c r="J108" s="262">
        <v>0</v>
      </c>
      <c r="K108" s="263">
        <v>0</v>
      </c>
      <c r="L108" s="285">
        <v>0</v>
      </c>
      <c r="M108" s="193">
        <v>357</v>
      </c>
      <c r="N108" s="285">
        <v>78.289473684210506</v>
      </c>
      <c r="O108" s="193">
        <v>28</v>
      </c>
      <c r="P108" s="285">
        <v>6.1403508771929802</v>
      </c>
      <c r="Q108" s="193">
        <v>44</v>
      </c>
      <c r="R108" s="264">
        <v>9.6491228070175392</v>
      </c>
      <c r="S108" s="193">
        <v>13</v>
      </c>
      <c r="T108" s="262">
        <v>2.8508771929824599</v>
      </c>
      <c r="U108" s="263">
        <v>88</v>
      </c>
      <c r="V108" s="264">
        <v>19.2982456140351</v>
      </c>
      <c r="W108" s="193">
        <v>20</v>
      </c>
      <c r="X108" s="262">
        <v>4.3859649122807003</v>
      </c>
      <c r="Y108" s="263">
        <v>1</v>
      </c>
      <c r="Z108" s="264">
        <v>0.21929824561403499</v>
      </c>
      <c r="AA108" s="193">
        <v>1</v>
      </c>
      <c r="AB108" s="262">
        <v>0.21929824561403499</v>
      </c>
      <c r="AC108" s="263">
        <v>1</v>
      </c>
      <c r="AD108" s="264">
        <v>0.21929824561403499</v>
      </c>
      <c r="AE108" s="193">
        <v>129</v>
      </c>
      <c r="AF108" s="262">
        <v>28.289473684210499</v>
      </c>
      <c r="AG108" s="263">
        <v>3</v>
      </c>
      <c r="AH108" s="262">
        <v>0.65789473684210498</v>
      </c>
      <c r="AI108" s="263">
        <v>9</v>
      </c>
      <c r="AJ108" s="264">
        <v>1.9736842105263199</v>
      </c>
      <c r="AK108" s="193">
        <v>20</v>
      </c>
      <c r="AL108" s="194">
        <v>4.3859649122807003</v>
      </c>
    </row>
    <row r="109" spans="1:38" customFormat="1" ht="14.5">
      <c r="A109" s="212" t="s">
        <v>44</v>
      </c>
      <c r="B109" s="195">
        <v>1157</v>
      </c>
      <c r="C109" s="196">
        <v>10</v>
      </c>
      <c r="D109" s="287">
        <v>0.86430423509075205</v>
      </c>
      <c r="E109" s="196">
        <v>8</v>
      </c>
      <c r="F109" s="257">
        <v>0.69144338807260197</v>
      </c>
      <c r="G109" s="258">
        <v>0</v>
      </c>
      <c r="H109" s="259">
        <v>0</v>
      </c>
      <c r="I109" s="196">
        <v>2</v>
      </c>
      <c r="J109" s="257">
        <v>0.17286084701814999</v>
      </c>
      <c r="K109" s="258">
        <v>0</v>
      </c>
      <c r="L109" s="287">
        <v>0</v>
      </c>
      <c r="M109" s="196">
        <v>1147</v>
      </c>
      <c r="N109" s="287">
        <v>99.135695764909201</v>
      </c>
      <c r="O109" s="196">
        <v>25</v>
      </c>
      <c r="P109" s="287">
        <v>2.1607605877268798</v>
      </c>
      <c r="Q109" s="196">
        <v>256</v>
      </c>
      <c r="R109" s="259">
        <v>22.126188418323299</v>
      </c>
      <c r="S109" s="196">
        <v>41</v>
      </c>
      <c r="T109" s="257">
        <v>3.54364736387208</v>
      </c>
      <c r="U109" s="258">
        <v>152</v>
      </c>
      <c r="V109" s="259">
        <v>13.1374243733794</v>
      </c>
      <c r="W109" s="196">
        <v>28</v>
      </c>
      <c r="X109" s="257">
        <v>2.42005185825411</v>
      </c>
      <c r="Y109" s="258">
        <v>1</v>
      </c>
      <c r="Z109" s="259">
        <v>8.6430423509075205E-2</v>
      </c>
      <c r="AA109" s="196">
        <v>2</v>
      </c>
      <c r="AB109" s="257">
        <v>0.17286084701814999</v>
      </c>
      <c r="AC109" s="258">
        <v>0</v>
      </c>
      <c r="AD109" s="259">
        <v>0</v>
      </c>
      <c r="AE109" s="196">
        <v>392</v>
      </c>
      <c r="AF109" s="257">
        <v>33.880726015557499</v>
      </c>
      <c r="AG109" s="258">
        <v>15</v>
      </c>
      <c r="AH109" s="257">
        <v>1.2964563526361299</v>
      </c>
      <c r="AI109" s="258">
        <v>177</v>
      </c>
      <c r="AJ109" s="259">
        <v>15.298184961106299</v>
      </c>
      <c r="AK109" s="196">
        <v>58</v>
      </c>
      <c r="AL109" s="197">
        <v>5.01296456352636</v>
      </c>
    </row>
    <row r="110" spans="1:38" customFormat="1" ht="14.5">
      <c r="A110" s="208" t="s">
        <v>45</v>
      </c>
      <c r="B110" s="192">
        <v>4270</v>
      </c>
      <c r="C110" s="193">
        <v>1766</v>
      </c>
      <c r="D110" s="285">
        <v>41.358313817330199</v>
      </c>
      <c r="E110" s="193">
        <v>388</v>
      </c>
      <c r="F110" s="262">
        <v>9.0866510538641698</v>
      </c>
      <c r="G110" s="263">
        <v>0</v>
      </c>
      <c r="H110" s="264">
        <v>0</v>
      </c>
      <c r="I110" s="193">
        <v>1</v>
      </c>
      <c r="J110" s="262">
        <v>2.3419203747072601E-2</v>
      </c>
      <c r="K110" s="263">
        <v>1377</v>
      </c>
      <c r="L110" s="285">
        <v>32.248243559719</v>
      </c>
      <c r="M110" s="193">
        <v>2504</v>
      </c>
      <c r="N110" s="285">
        <v>58.641686182669801</v>
      </c>
      <c r="O110" s="193">
        <v>112</v>
      </c>
      <c r="P110" s="285">
        <v>2.6229508196721301</v>
      </c>
      <c r="Q110" s="193">
        <v>229</v>
      </c>
      <c r="R110" s="264">
        <v>5.3629976580796299</v>
      </c>
      <c r="S110" s="193">
        <v>43</v>
      </c>
      <c r="T110" s="262">
        <v>1.00702576112412</v>
      </c>
      <c r="U110" s="263">
        <v>717</v>
      </c>
      <c r="V110" s="264">
        <v>16.791569086651101</v>
      </c>
      <c r="W110" s="193">
        <v>469</v>
      </c>
      <c r="X110" s="262">
        <v>10.983606557377099</v>
      </c>
      <c r="Y110" s="263">
        <v>5</v>
      </c>
      <c r="Z110" s="264">
        <v>0.117096018735363</v>
      </c>
      <c r="AA110" s="193">
        <v>23</v>
      </c>
      <c r="AB110" s="262">
        <v>0.53864168618267005</v>
      </c>
      <c r="AC110" s="263">
        <v>0</v>
      </c>
      <c r="AD110" s="264">
        <v>0</v>
      </c>
      <c r="AE110" s="193">
        <v>803</v>
      </c>
      <c r="AF110" s="262">
        <v>18.8056206088993</v>
      </c>
      <c r="AG110" s="263">
        <v>4</v>
      </c>
      <c r="AH110" s="262">
        <v>9.3676814988290405E-2</v>
      </c>
      <c r="AI110" s="263">
        <v>45</v>
      </c>
      <c r="AJ110" s="264">
        <v>1.0538641686182699</v>
      </c>
      <c r="AK110" s="193">
        <v>54</v>
      </c>
      <c r="AL110" s="194">
        <v>1.26463700234192</v>
      </c>
    </row>
    <row r="111" spans="1:38" customFormat="1" ht="14.5">
      <c r="A111" s="212" t="s">
        <v>46</v>
      </c>
      <c r="B111" s="195">
        <v>964</v>
      </c>
      <c r="C111" s="196">
        <v>126</v>
      </c>
      <c r="D111" s="287">
        <v>13.070539419087099</v>
      </c>
      <c r="E111" s="196">
        <v>1</v>
      </c>
      <c r="F111" s="257">
        <v>0.103734439834025</v>
      </c>
      <c r="G111" s="258">
        <v>0</v>
      </c>
      <c r="H111" s="259">
        <v>0</v>
      </c>
      <c r="I111" s="196">
        <v>2</v>
      </c>
      <c r="J111" s="257">
        <v>0.20746887966805</v>
      </c>
      <c r="K111" s="258">
        <v>123</v>
      </c>
      <c r="L111" s="287">
        <v>12.7593360995851</v>
      </c>
      <c r="M111" s="196">
        <v>838</v>
      </c>
      <c r="N111" s="287">
        <v>86.929460580912902</v>
      </c>
      <c r="O111" s="196">
        <v>89</v>
      </c>
      <c r="P111" s="287">
        <v>9.2323651452282203</v>
      </c>
      <c r="Q111" s="196">
        <v>256</v>
      </c>
      <c r="R111" s="259">
        <v>26.5560165975104</v>
      </c>
      <c r="S111" s="196">
        <v>86</v>
      </c>
      <c r="T111" s="257">
        <v>8.9211618257261396</v>
      </c>
      <c r="U111" s="258">
        <v>124</v>
      </c>
      <c r="V111" s="259">
        <v>12.8630705394191</v>
      </c>
      <c r="W111" s="196">
        <v>15</v>
      </c>
      <c r="X111" s="257">
        <v>1.5560165975103699</v>
      </c>
      <c r="Y111" s="258">
        <v>0</v>
      </c>
      <c r="Z111" s="259">
        <v>0</v>
      </c>
      <c r="AA111" s="196">
        <v>0</v>
      </c>
      <c r="AB111" s="257">
        <v>0</v>
      </c>
      <c r="AC111" s="258">
        <v>0</v>
      </c>
      <c r="AD111" s="259">
        <v>0</v>
      </c>
      <c r="AE111" s="196">
        <v>204</v>
      </c>
      <c r="AF111" s="257">
        <v>21.1618257261411</v>
      </c>
      <c r="AG111" s="258">
        <v>0</v>
      </c>
      <c r="AH111" s="257">
        <v>0</v>
      </c>
      <c r="AI111" s="258">
        <v>19</v>
      </c>
      <c r="AJ111" s="259">
        <v>1.97095435684647</v>
      </c>
      <c r="AK111" s="196">
        <v>45</v>
      </c>
      <c r="AL111" s="197">
        <v>4.6680497925311197</v>
      </c>
    </row>
    <row r="112" spans="1:38" customFormat="1" ht="14.5">
      <c r="A112" s="208" t="s">
        <v>47</v>
      </c>
      <c r="B112" s="192">
        <v>5258</v>
      </c>
      <c r="C112" s="193">
        <v>1707</v>
      </c>
      <c r="D112" s="285">
        <v>32.464815519208798</v>
      </c>
      <c r="E112" s="193">
        <v>307</v>
      </c>
      <c r="F112" s="262">
        <v>5.8387219475085601</v>
      </c>
      <c r="G112" s="263">
        <v>1</v>
      </c>
      <c r="H112" s="264">
        <v>1.9018638265500199E-2</v>
      </c>
      <c r="I112" s="193">
        <v>0</v>
      </c>
      <c r="J112" s="262">
        <v>0</v>
      </c>
      <c r="K112" s="263">
        <v>1399</v>
      </c>
      <c r="L112" s="285">
        <v>26.607074933434799</v>
      </c>
      <c r="M112" s="193">
        <v>3551</v>
      </c>
      <c r="N112" s="285">
        <v>67.535184480791202</v>
      </c>
      <c r="O112" s="193">
        <v>233</v>
      </c>
      <c r="P112" s="285">
        <v>4.4313427158615397</v>
      </c>
      <c r="Q112" s="193">
        <v>380</v>
      </c>
      <c r="R112" s="264">
        <v>7.2270825408900699</v>
      </c>
      <c r="S112" s="193">
        <v>434</v>
      </c>
      <c r="T112" s="262">
        <v>8.2540890072270798</v>
      </c>
      <c r="U112" s="263">
        <v>1083</v>
      </c>
      <c r="V112" s="264">
        <v>20.5971852415367</v>
      </c>
      <c r="W112" s="193">
        <v>562</v>
      </c>
      <c r="X112" s="262">
        <v>10.6884747052111</v>
      </c>
      <c r="Y112" s="263">
        <v>1</v>
      </c>
      <c r="Z112" s="264">
        <v>1.9018638265500199E-2</v>
      </c>
      <c r="AA112" s="193">
        <v>34</v>
      </c>
      <c r="AB112" s="262">
        <v>0.64663370102700701</v>
      </c>
      <c r="AC112" s="263">
        <v>0</v>
      </c>
      <c r="AD112" s="264">
        <v>0</v>
      </c>
      <c r="AE112" s="193">
        <v>697</v>
      </c>
      <c r="AF112" s="262">
        <v>13.2559908710536</v>
      </c>
      <c r="AG112" s="263">
        <v>13</v>
      </c>
      <c r="AH112" s="262">
        <v>0.247242297451502</v>
      </c>
      <c r="AI112" s="263">
        <v>19</v>
      </c>
      <c r="AJ112" s="264">
        <v>0.36135412704450398</v>
      </c>
      <c r="AK112" s="193">
        <v>95</v>
      </c>
      <c r="AL112" s="194">
        <v>1.8067706352225199</v>
      </c>
    </row>
    <row r="113" spans="1:38" customFormat="1" ht="14.5">
      <c r="A113" s="212" t="s">
        <v>103</v>
      </c>
      <c r="B113" s="195">
        <v>10600</v>
      </c>
      <c r="C113" s="196">
        <v>2494</v>
      </c>
      <c r="D113" s="287">
        <v>23.528301886792502</v>
      </c>
      <c r="E113" s="196">
        <v>2185</v>
      </c>
      <c r="F113" s="257">
        <v>20.6132075471698</v>
      </c>
      <c r="G113" s="258">
        <v>1</v>
      </c>
      <c r="H113" s="259">
        <v>9.4339622641509396E-3</v>
      </c>
      <c r="I113" s="196">
        <v>2</v>
      </c>
      <c r="J113" s="257">
        <v>1.88679245283019E-2</v>
      </c>
      <c r="K113" s="258">
        <v>306</v>
      </c>
      <c r="L113" s="287">
        <v>2.88679245283019</v>
      </c>
      <c r="M113" s="196">
        <v>8106</v>
      </c>
      <c r="N113" s="287">
        <v>76.471698113207495</v>
      </c>
      <c r="O113" s="196">
        <v>867</v>
      </c>
      <c r="P113" s="287">
        <v>8.1792452830188704</v>
      </c>
      <c r="Q113" s="196">
        <v>1339</v>
      </c>
      <c r="R113" s="259">
        <v>12.6320754716981</v>
      </c>
      <c r="S113" s="196">
        <v>473</v>
      </c>
      <c r="T113" s="257">
        <v>4.4622641509434002</v>
      </c>
      <c r="U113" s="258">
        <v>1676</v>
      </c>
      <c r="V113" s="259">
        <v>15.811320754717</v>
      </c>
      <c r="W113" s="196">
        <v>2530</v>
      </c>
      <c r="X113" s="257">
        <v>23.867924528301899</v>
      </c>
      <c r="Y113" s="258">
        <v>6</v>
      </c>
      <c r="Z113" s="259">
        <v>5.6603773584905703E-2</v>
      </c>
      <c r="AA113" s="196">
        <v>69</v>
      </c>
      <c r="AB113" s="257">
        <v>0.65094339622641495</v>
      </c>
      <c r="AC113" s="258">
        <v>0</v>
      </c>
      <c r="AD113" s="259">
        <v>0</v>
      </c>
      <c r="AE113" s="196">
        <v>939</v>
      </c>
      <c r="AF113" s="257">
        <v>8.8584905660377409</v>
      </c>
      <c r="AG113" s="258">
        <v>28</v>
      </c>
      <c r="AH113" s="257">
        <v>0.26415094339622602</v>
      </c>
      <c r="AI113" s="258">
        <v>73</v>
      </c>
      <c r="AJ113" s="259">
        <v>0.68867924528301905</v>
      </c>
      <c r="AK113" s="196">
        <v>106</v>
      </c>
      <c r="AL113" s="197">
        <v>1</v>
      </c>
    </row>
    <row r="114" spans="1:38" customFormat="1" ht="14.5">
      <c r="A114" s="208" t="s">
        <v>49</v>
      </c>
      <c r="B114" s="192">
        <v>2499</v>
      </c>
      <c r="C114" s="193">
        <v>1260</v>
      </c>
      <c r="D114" s="285">
        <v>50.420168067226903</v>
      </c>
      <c r="E114" s="193">
        <v>390</v>
      </c>
      <c r="F114" s="262">
        <v>15.606242496998799</v>
      </c>
      <c r="G114" s="263">
        <v>2</v>
      </c>
      <c r="H114" s="264">
        <v>8.0032012805122094E-2</v>
      </c>
      <c r="I114" s="193">
        <v>0</v>
      </c>
      <c r="J114" s="262">
        <v>0</v>
      </c>
      <c r="K114" s="263">
        <v>868</v>
      </c>
      <c r="L114" s="285">
        <v>34.733893557423002</v>
      </c>
      <c r="M114" s="193">
        <v>1239</v>
      </c>
      <c r="N114" s="285">
        <v>49.579831932773097</v>
      </c>
      <c r="O114" s="193">
        <v>8</v>
      </c>
      <c r="P114" s="285">
        <v>0.32012805122048799</v>
      </c>
      <c r="Q114" s="193">
        <v>87</v>
      </c>
      <c r="R114" s="264">
        <v>3.4813925570228101</v>
      </c>
      <c r="S114" s="193">
        <v>8</v>
      </c>
      <c r="T114" s="262">
        <v>0.32012805122048799</v>
      </c>
      <c r="U114" s="263">
        <v>396</v>
      </c>
      <c r="V114" s="264">
        <v>15.846338535414199</v>
      </c>
      <c r="W114" s="193">
        <v>662</v>
      </c>
      <c r="X114" s="262">
        <v>26.490596238495399</v>
      </c>
      <c r="Y114" s="263">
        <v>0</v>
      </c>
      <c r="Z114" s="264">
        <v>0</v>
      </c>
      <c r="AA114" s="193">
        <v>3</v>
      </c>
      <c r="AB114" s="262">
        <v>0.120048019207683</v>
      </c>
      <c r="AC114" s="263">
        <v>0</v>
      </c>
      <c r="AD114" s="264">
        <v>0</v>
      </c>
      <c r="AE114" s="193">
        <v>49</v>
      </c>
      <c r="AF114" s="262">
        <v>1.9607843137254899</v>
      </c>
      <c r="AG114" s="263">
        <v>7</v>
      </c>
      <c r="AH114" s="262">
        <v>0.28011204481792701</v>
      </c>
      <c r="AI114" s="263">
        <v>4</v>
      </c>
      <c r="AJ114" s="264">
        <v>0.16006402561024399</v>
      </c>
      <c r="AK114" s="193">
        <v>15</v>
      </c>
      <c r="AL114" s="194">
        <v>0.60024009603841499</v>
      </c>
    </row>
    <row r="115" spans="1:38" customFormat="1" ht="14.5">
      <c r="A115" s="212" t="s">
        <v>50</v>
      </c>
      <c r="B115" s="195">
        <v>472</v>
      </c>
      <c r="C115" s="196">
        <v>145</v>
      </c>
      <c r="D115" s="287">
        <v>30.720338983050802</v>
      </c>
      <c r="E115" s="196">
        <v>10</v>
      </c>
      <c r="F115" s="257">
        <v>2.1186440677966099</v>
      </c>
      <c r="G115" s="258">
        <v>11</v>
      </c>
      <c r="H115" s="259">
        <v>2.3305084745762699</v>
      </c>
      <c r="I115" s="196">
        <v>0</v>
      </c>
      <c r="J115" s="257">
        <v>0</v>
      </c>
      <c r="K115" s="258">
        <v>124</v>
      </c>
      <c r="L115" s="287">
        <v>26.271186440678001</v>
      </c>
      <c r="M115" s="196">
        <v>327</v>
      </c>
      <c r="N115" s="287">
        <v>69.279661016949206</v>
      </c>
      <c r="O115" s="196">
        <v>23</v>
      </c>
      <c r="P115" s="287">
        <v>4.8728813559321997</v>
      </c>
      <c r="Q115" s="196">
        <v>28</v>
      </c>
      <c r="R115" s="259">
        <v>5.9322033898305104</v>
      </c>
      <c r="S115" s="196">
        <v>0</v>
      </c>
      <c r="T115" s="257">
        <v>0</v>
      </c>
      <c r="U115" s="258">
        <v>54</v>
      </c>
      <c r="V115" s="259">
        <v>11.440677966101701</v>
      </c>
      <c r="W115" s="196">
        <v>194</v>
      </c>
      <c r="X115" s="257">
        <v>41.1016949152542</v>
      </c>
      <c r="Y115" s="258">
        <v>0</v>
      </c>
      <c r="Z115" s="259">
        <v>0</v>
      </c>
      <c r="AA115" s="196">
        <v>2</v>
      </c>
      <c r="AB115" s="257">
        <v>0.42372881355932202</v>
      </c>
      <c r="AC115" s="258">
        <v>0</v>
      </c>
      <c r="AD115" s="259">
        <v>0</v>
      </c>
      <c r="AE115" s="196">
        <v>24</v>
      </c>
      <c r="AF115" s="257">
        <v>5.0847457627118704</v>
      </c>
      <c r="AG115" s="258">
        <v>0</v>
      </c>
      <c r="AH115" s="257">
        <v>0</v>
      </c>
      <c r="AI115" s="258">
        <v>0</v>
      </c>
      <c r="AJ115" s="259">
        <v>0</v>
      </c>
      <c r="AK115" s="196">
        <v>2</v>
      </c>
      <c r="AL115" s="197">
        <v>0.42372881355932202</v>
      </c>
    </row>
    <row r="116" spans="1:38" customFormat="1" ht="14.5">
      <c r="A116" s="208" t="s">
        <v>51</v>
      </c>
      <c r="B116" s="192">
        <v>2371</v>
      </c>
      <c r="C116" s="193">
        <v>896</v>
      </c>
      <c r="D116" s="285">
        <v>37.789962041332799</v>
      </c>
      <c r="E116" s="193">
        <v>231</v>
      </c>
      <c r="F116" s="262">
        <v>9.74272458878111</v>
      </c>
      <c r="G116" s="263">
        <v>0</v>
      </c>
      <c r="H116" s="264">
        <v>0</v>
      </c>
      <c r="I116" s="193">
        <v>0</v>
      </c>
      <c r="J116" s="262">
        <v>0</v>
      </c>
      <c r="K116" s="263">
        <v>665</v>
      </c>
      <c r="L116" s="285">
        <v>28.047237452551698</v>
      </c>
      <c r="M116" s="193">
        <v>1475</v>
      </c>
      <c r="N116" s="285">
        <v>62.210037958667201</v>
      </c>
      <c r="O116" s="193">
        <v>187</v>
      </c>
      <c r="P116" s="285">
        <v>7.8869675242513697</v>
      </c>
      <c r="Q116" s="193">
        <v>424</v>
      </c>
      <c r="R116" s="264">
        <v>17.8827498945593</v>
      </c>
      <c r="S116" s="193">
        <v>115</v>
      </c>
      <c r="T116" s="262">
        <v>4.8502741459299896</v>
      </c>
      <c r="U116" s="263">
        <v>277</v>
      </c>
      <c r="V116" s="264">
        <v>11.682834247153099</v>
      </c>
      <c r="W116" s="193">
        <v>50</v>
      </c>
      <c r="X116" s="262">
        <v>2.1088148460565201</v>
      </c>
      <c r="Y116" s="263">
        <v>1</v>
      </c>
      <c r="Z116" s="264">
        <v>4.2176296921130299E-2</v>
      </c>
      <c r="AA116" s="193">
        <v>13</v>
      </c>
      <c r="AB116" s="262">
        <v>0.54829185997469398</v>
      </c>
      <c r="AC116" s="263">
        <v>1</v>
      </c>
      <c r="AD116" s="264">
        <v>4.2176296921130299E-2</v>
      </c>
      <c r="AE116" s="193">
        <v>344</v>
      </c>
      <c r="AF116" s="262">
        <v>14.5086461408688</v>
      </c>
      <c r="AG116" s="263">
        <v>14</v>
      </c>
      <c r="AH116" s="262">
        <v>0.59046815689582499</v>
      </c>
      <c r="AI116" s="263">
        <v>27</v>
      </c>
      <c r="AJ116" s="264">
        <v>1.1387600168705201</v>
      </c>
      <c r="AK116" s="193">
        <v>22</v>
      </c>
      <c r="AL116" s="194">
        <v>0.92787853226486705</v>
      </c>
    </row>
    <row r="117" spans="1:38" customFormat="1" ht="14.5">
      <c r="A117" s="212" t="s">
        <v>52</v>
      </c>
      <c r="B117" s="195">
        <v>1418</v>
      </c>
      <c r="C117" s="196">
        <v>797</v>
      </c>
      <c r="D117" s="287">
        <v>56.205923836389303</v>
      </c>
      <c r="E117" s="196">
        <v>71</v>
      </c>
      <c r="F117" s="257">
        <v>5.0070521861777202</v>
      </c>
      <c r="G117" s="258">
        <v>0</v>
      </c>
      <c r="H117" s="259">
        <v>0</v>
      </c>
      <c r="I117" s="196">
        <v>6</v>
      </c>
      <c r="J117" s="257">
        <v>0.42313117066290601</v>
      </c>
      <c r="K117" s="258">
        <v>720</v>
      </c>
      <c r="L117" s="287">
        <v>50.775740479548702</v>
      </c>
      <c r="M117" s="196">
        <v>621</v>
      </c>
      <c r="N117" s="287">
        <v>43.794076163610697</v>
      </c>
      <c r="O117" s="196">
        <v>55</v>
      </c>
      <c r="P117" s="287">
        <v>3.8787023977433002</v>
      </c>
      <c r="Q117" s="196">
        <v>183</v>
      </c>
      <c r="R117" s="259">
        <v>12.9055007052186</v>
      </c>
      <c r="S117" s="196">
        <v>27</v>
      </c>
      <c r="T117" s="257">
        <v>1.90409026798308</v>
      </c>
      <c r="U117" s="258">
        <v>145</v>
      </c>
      <c r="V117" s="259">
        <v>10.2256699576869</v>
      </c>
      <c r="W117" s="196">
        <v>32</v>
      </c>
      <c r="X117" s="257">
        <v>2.2566995768688298</v>
      </c>
      <c r="Y117" s="258">
        <v>0</v>
      </c>
      <c r="Z117" s="259">
        <v>0</v>
      </c>
      <c r="AA117" s="196">
        <v>2</v>
      </c>
      <c r="AB117" s="257">
        <v>0.141043723554302</v>
      </c>
      <c r="AC117" s="258">
        <v>0</v>
      </c>
      <c r="AD117" s="259">
        <v>0</v>
      </c>
      <c r="AE117" s="196">
        <v>174</v>
      </c>
      <c r="AF117" s="257">
        <v>12.2708039492243</v>
      </c>
      <c r="AG117" s="258">
        <v>0</v>
      </c>
      <c r="AH117" s="257">
        <v>0</v>
      </c>
      <c r="AI117" s="258">
        <v>1</v>
      </c>
      <c r="AJ117" s="259">
        <v>7.0521861777150904E-2</v>
      </c>
      <c r="AK117" s="196">
        <v>2</v>
      </c>
      <c r="AL117" s="197">
        <v>0.141043723554302</v>
      </c>
    </row>
    <row r="118" spans="1:38" customFormat="1" ht="14.5">
      <c r="A118" s="208" t="s">
        <v>53</v>
      </c>
      <c r="B118" s="192">
        <v>1792</v>
      </c>
      <c r="C118" s="193">
        <v>393</v>
      </c>
      <c r="D118" s="288">
        <v>21.930803571428601</v>
      </c>
      <c r="E118" s="193">
        <v>104</v>
      </c>
      <c r="F118" s="266">
        <v>5.8035714285714297</v>
      </c>
      <c r="G118" s="263">
        <v>2</v>
      </c>
      <c r="H118" s="267">
        <v>0.111607142857143</v>
      </c>
      <c r="I118" s="193">
        <v>9</v>
      </c>
      <c r="J118" s="266">
        <v>0.50223214285714302</v>
      </c>
      <c r="K118" s="263">
        <v>278</v>
      </c>
      <c r="L118" s="288">
        <v>15.5133928571429</v>
      </c>
      <c r="M118" s="193">
        <v>1399</v>
      </c>
      <c r="N118" s="288">
        <v>78.069196428571402</v>
      </c>
      <c r="O118" s="193">
        <v>96</v>
      </c>
      <c r="P118" s="288">
        <v>5.3571428571428603</v>
      </c>
      <c r="Q118" s="193">
        <v>214</v>
      </c>
      <c r="R118" s="267">
        <v>11.941964285714301</v>
      </c>
      <c r="S118" s="193">
        <v>94</v>
      </c>
      <c r="T118" s="266">
        <v>5.24553571428571</v>
      </c>
      <c r="U118" s="263">
        <v>576</v>
      </c>
      <c r="V118" s="267">
        <v>32.142857142857103</v>
      </c>
      <c r="W118" s="193">
        <v>25</v>
      </c>
      <c r="X118" s="266">
        <v>1.39508928571429</v>
      </c>
      <c r="Y118" s="263">
        <v>0</v>
      </c>
      <c r="Z118" s="267">
        <v>0</v>
      </c>
      <c r="AA118" s="193">
        <v>18</v>
      </c>
      <c r="AB118" s="266">
        <v>1.00446428571429</v>
      </c>
      <c r="AC118" s="263">
        <v>1</v>
      </c>
      <c r="AD118" s="267">
        <v>5.5803571428571397E-2</v>
      </c>
      <c r="AE118" s="193">
        <v>329</v>
      </c>
      <c r="AF118" s="266">
        <v>18.359375</v>
      </c>
      <c r="AG118" s="263">
        <v>7</v>
      </c>
      <c r="AH118" s="266">
        <v>0.390625</v>
      </c>
      <c r="AI118" s="263">
        <v>17</v>
      </c>
      <c r="AJ118" s="267">
        <v>0.94866071428571397</v>
      </c>
      <c r="AK118" s="193">
        <v>22</v>
      </c>
      <c r="AL118" s="198">
        <v>1.2276785714285701</v>
      </c>
    </row>
    <row r="119" spans="1:38" customFormat="1" ht="14.5">
      <c r="A119" s="212" t="s">
        <v>54</v>
      </c>
      <c r="B119" s="195">
        <v>1342</v>
      </c>
      <c r="C119" s="196">
        <v>517</v>
      </c>
      <c r="D119" s="287">
        <v>38.524590163934398</v>
      </c>
      <c r="E119" s="196">
        <v>42</v>
      </c>
      <c r="F119" s="257">
        <v>3.12965722801788</v>
      </c>
      <c r="G119" s="258">
        <v>0</v>
      </c>
      <c r="H119" s="259">
        <v>0</v>
      </c>
      <c r="I119" s="196">
        <v>8</v>
      </c>
      <c r="J119" s="257">
        <v>0.59612518628912103</v>
      </c>
      <c r="K119" s="258">
        <v>467</v>
      </c>
      <c r="L119" s="287">
        <v>34.7988077496274</v>
      </c>
      <c r="M119" s="196">
        <v>825</v>
      </c>
      <c r="N119" s="287">
        <v>61.475409836065602</v>
      </c>
      <c r="O119" s="196">
        <v>154</v>
      </c>
      <c r="P119" s="287">
        <v>11.4754098360656</v>
      </c>
      <c r="Q119" s="196">
        <v>235</v>
      </c>
      <c r="R119" s="259">
        <v>17.511177347242899</v>
      </c>
      <c r="S119" s="196">
        <v>93</v>
      </c>
      <c r="T119" s="257">
        <v>6.92995529061103</v>
      </c>
      <c r="U119" s="258">
        <v>187</v>
      </c>
      <c r="V119" s="259">
        <v>13.934426229508199</v>
      </c>
      <c r="W119" s="196">
        <v>72</v>
      </c>
      <c r="X119" s="257">
        <v>5.36512667660209</v>
      </c>
      <c r="Y119" s="258">
        <v>0</v>
      </c>
      <c r="Z119" s="259">
        <v>0</v>
      </c>
      <c r="AA119" s="196">
        <v>1</v>
      </c>
      <c r="AB119" s="257">
        <v>7.4515648286140101E-2</v>
      </c>
      <c r="AC119" s="258">
        <v>0</v>
      </c>
      <c r="AD119" s="259">
        <v>0</v>
      </c>
      <c r="AE119" s="196">
        <v>67</v>
      </c>
      <c r="AF119" s="257">
        <v>4.9925484351713898</v>
      </c>
      <c r="AG119" s="258">
        <v>5</v>
      </c>
      <c r="AH119" s="257">
        <v>0.37257824143070001</v>
      </c>
      <c r="AI119" s="258">
        <v>4</v>
      </c>
      <c r="AJ119" s="259">
        <v>0.29806259314456002</v>
      </c>
      <c r="AK119" s="196">
        <v>7</v>
      </c>
      <c r="AL119" s="197">
        <v>0.52160953800298104</v>
      </c>
    </row>
    <row r="120" spans="1:38" customFormat="1" ht="14.5">
      <c r="A120" s="217" t="s">
        <v>55</v>
      </c>
      <c r="B120" s="199">
        <v>44942</v>
      </c>
      <c r="C120" s="200">
        <v>14359</v>
      </c>
      <c r="D120" s="290">
        <v>31.950068977793599</v>
      </c>
      <c r="E120" s="200">
        <v>4584</v>
      </c>
      <c r="F120" s="271">
        <v>10.199813092430199</v>
      </c>
      <c r="G120" s="270">
        <v>17</v>
      </c>
      <c r="H120" s="269">
        <v>3.7826531974544997E-2</v>
      </c>
      <c r="I120" s="200">
        <v>20</v>
      </c>
      <c r="J120" s="271">
        <v>4.4501802322994097E-2</v>
      </c>
      <c r="K120" s="270">
        <v>9738</v>
      </c>
      <c r="L120" s="290">
        <v>21.667927551065802</v>
      </c>
      <c r="M120" s="200">
        <v>30583</v>
      </c>
      <c r="N120" s="290">
        <v>68.049931022206394</v>
      </c>
      <c r="O120" s="200">
        <v>1869</v>
      </c>
      <c r="P120" s="290">
        <v>4.1586934270837999</v>
      </c>
      <c r="Q120" s="200">
        <v>3232</v>
      </c>
      <c r="R120" s="269">
        <v>7.1914912553958397</v>
      </c>
      <c r="S120" s="200">
        <v>1384</v>
      </c>
      <c r="T120" s="271">
        <v>3.07952472075119</v>
      </c>
      <c r="U120" s="270">
        <v>7774</v>
      </c>
      <c r="V120" s="269">
        <v>17.297850562947801</v>
      </c>
      <c r="W120" s="200">
        <v>8950</v>
      </c>
      <c r="X120" s="271">
        <v>19.914556539539898</v>
      </c>
      <c r="Y120" s="270">
        <v>15</v>
      </c>
      <c r="Z120" s="269">
        <v>3.3376351742245597E-2</v>
      </c>
      <c r="AA120" s="200">
        <v>195</v>
      </c>
      <c r="AB120" s="271">
        <v>0.43389257264919201</v>
      </c>
      <c r="AC120" s="270">
        <v>11</v>
      </c>
      <c r="AD120" s="269">
        <v>2.44759912776468E-2</v>
      </c>
      <c r="AE120" s="200">
        <v>5631</v>
      </c>
      <c r="AF120" s="271">
        <v>12.529482444038999</v>
      </c>
      <c r="AG120" s="270">
        <v>124</v>
      </c>
      <c r="AH120" s="271">
        <v>0.27591117440256302</v>
      </c>
      <c r="AI120" s="270">
        <v>611</v>
      </c>
      <c r="AJ120" s="269">
        <v>1.3595300609674701</v>
      </c>
      <c r="AK120" s="200">
        <v>787</v>
      </c>
      <c r="AL120" s="201">
        <v>1.7511459214098199</v>
      </c>
    </row>
    <row r="121" spans="1:38" customFormat="1" ht="14.5">
      <c r="A121" s="221" t="s">
        <v>56</v>
      </c>
      <c r="B121" s="202">
        <v>10480</v>
      </c>
      <c r="C121" s="203">
        <v>3423</v>
      </c>
      <c r="D121" s="291">
        <v>32.662213740458</v>
      </c>
      <c r="E121" s="203">
        <v>631</v>
      </c>
      <c r="F121" s="276">
        <v>6.0209923664122096</v>
      </c>
      <c r="G121" s="275">
        <v>0</v>
      </c>
      <c r="H121" s="274">
        <v>0</v>
      </c>
      <c r="I121" s="203">
        <v>36</v>
      </c>
      <c r="J121" s="276">
        <v>0.34351145038167902</v>
      </c>
      <c r="K121" s="275">
        <v>2756</v>
      </c>
      <c r="L121" s="291">
        <v>26.297709923664101</v>
      </c>
      <c r="M121" s="203">
        <v>7057</v>
      </c>
      <c r="N121" s="291">
        <v>67.337786259542</v>
      </c>
      <c r="O121" s="203">
        <v>616</v>
      </c>
      <c r="P121" s="291">
        <v>5.8778625954198498</v>
      </c>
      <c r="Q121" s="203">
        <v>1790</v>
      </c>
      <c r="R121" s="274">
        <v>17.080152671755702</v>
      </c>
      <c r="S121" s="203">
        <v>377</v>
      </c>
      <c r="T121" s="276">
        <v>3.5973282442748098</v>
      </c>
      <c r="U121" s="275">
        <v>1141</v>
      </c>
      <c r="V121" s="274">
        <v>10.887404580152699</v>
      </c>
      <c r="W121" s="203">
        <v>251</v>
      </c>
      <c r="X121" s="276">
        <v>2.3950381679389299</v>
      </c>
      <c r="Y121" s="275">
        <v>6</v>
      </c>
      <c r="Z121" s="274">
        <v>5.7251908396946598E-2</v>
      </c>
      <c r="AA121" s="203">
        <v>18</v>
      </c>
      <c r="AB121" s="276">
        <v>0.17175572519084001</v>
      </c>
      <c r="AC121" s="275">
        <v>4</v>
      </c>
      <c r="AD121" s="274">
        <v>3.8167938931297697E-2</v>
      </c>
      <c r="AE121" s="203">
        <v>2641</v>
      </c>
      <c r="AF121" s="276">
        <v>25.200381679389299</v>
      </c>
      <c r="AG121" s="275">
        <v>32</v>
      </c>
      <c r="AH121" s="276">
        <v>0.30534351145038202</v>
      </c>
      <c r="AI121" s="275">
        <v>101</v>
      </c>
      <c r="AJ121" s="274">
        <v>0.96374045801526698</v>
      </c>
      <c r="AK121" s="203">
        <v>80</v>
      </c>
      <c r="AL121" s="204">
        <v>0.76335877862595403</v>
      </c>
    </row>
    <row r="122" spans="1:38" customFormat="1" ht="14.5">
      <c r="A122" s="225" t="s">
        <v>57</v>
      </c>
      <c r="B122" s="205">
        <v>55422</v>
      </c>
      <c r="C122" s="206">
        <v>17782</v>
      </c>
      <c r="D122" s="292">
        <v>32.084731694994801</v>
      </c>
      <c r="E122" s="206">
        <v>5215</v>
      </c>
      <c r="F122" s="281">
        <v>9.4096207282306707</v>
      </c>
      <c r="G122" s="280">
        <v>17</v>
      </c>
      <c r="H122" s="279">
        <v>3.0673739670167101E-2</v>
      </c>
      <c r="I122" s="206">
        <v>56</v>
      </c>
      <c r="J122" s="281">
        <v>0.101042907148786</v>
      </c>
      <c r="K122" s="280">
        <v>12494</v>
      </c>
      <c r="L122" s="292">
        <v>22.543394319945101</v>
      </c>
      <c r="M122" s="206">
        <v>37640</v>
      </c>
      <c r="N122" s="292">
        <v>67.915268305005199</v>
      </c>
      <c r="O122" s="206">
        <v>2485</v>
      </c>
      <c r="P122" s="292">
        <v>4.48377900472736</v>
      </c>
      <c r="Q122" s="206">
        <v>5022</v>
      </c>
      <c r="R122" s="279">
        <v>9.0613835660928892</v>
      </c>
      <c r="S122" s="206">
        <v>1761</v>
      </c>
      <c r="T122" s="281">
        <v>3.17743856230378</v>
      </c>
      <c r="U122" s="280">
        <v>8915</v>
      </c>
      <c r="V122" s="279">
        <v>16.085669950561101</v>
      </c>
      <c r="W122" s="206">
        <v>9201</v>
      </c>
      <c r="X122" s="281">
        <v>16.601710512071001</v>
      </c>
      <c r="Y122" s="280">
        <v>21</v>
      </c>
      <c r="Z122" s="279">
        <v>3.7891090180794597E-2</v>
      </c>
      <c r="AA122" s="206">
        <v>213</v>
      </c>
      <c r="AB122" s="281">
        <v>0.38432391469091698</v>
      </c>
      <c r="AC122" s="280">
        <v>15</v>
      </c>
      <c r="AD122" s="279">
        <v>2.7065064414853301E-2</v>
      </c>
      <c r="AE122" s="206">
        <v>8272</v>
      </c>
      <c r="AF122" s="281">
        <v>14.925480855977799</v>
      </c>
      <c r="AG122" s="280">
        <v>156</v>
      </c>
      <c r="AH122" s="281">
        <v>0.28147666991447401</v>
      </c>
      <c r="AI122" s="280">
        <v>712</v>
      </c>
      <c r="AJ122" s="279">
        <v>1.2846883908916999</v>
      </c>
      <c r="AK122" s="206">
        <v>867</v>
      </c>
      <c r="AL122" s="207">
        <v>1.5643607231785199</v>
      </c>
    </row>
    <row r="123" spans="1:38" customFormat="1" ht="14.5">
      <c r="A123" s="517" t="s">
        <v>58</v>
      </c>
      <c r="B123" s="517"/>
      <c r="C123" s="517"/>
      <c r="D123" s="517"/>
      <c r="E123" s="517"/>
      <c r="F123" s="517"/>
      <c r="G123" s="517"/>
      <c r="H123" s="517"/>
      <c r="I123" s="517"/>
      <c r="J123" s="517"/>
      <c r="K123" s="517"/>
      <c r="L123" s="517"/>
      <c r="M123" s="517"/>
      <c r="N123" s="517"/>
      <c r="O123" s="517"/>
      <c r="P123" s="517"/>
      <c r="Q123" s="517"/>
      <c r="R123" s="517"/>
      <c r="S123" s="517"/>
      <c r="T123" s="517"/>
      <c r="U123" s="517"/>
      <c r="V123" s="517"/>
      <c r="W123" s="517"/>
      <c r="X123" s="517"/>
      <c r="Y123" s="517"/>
      <c r="Z123" s="517"/>
      <c r="AA123" s="517"/>
      <c r="AB123" s="517"/>
      <c r="AC123" s="517"/>
      <c r="AD123" s="517"/>
      <c r="AE123" s="517"/>
      <c r="AF123" s="517"/>
      <c r="AG123" s="517"/>
      <c r="AH123" s="517"/>
      <c r="AI123" s="517"/>
      <c r="AJ123" s="517"/>
      <c r="AK123" s="517"/>
      <c r="AL123" s="517"/>
    </row>
    <row r="124" spans="1:38" customFormat="1" ht="14.5">
      <c r="A124" s="518" t="s">
        <v>132</v>
      </c>
      <c r="B124" s="518"/>
      <c r="C124" s="518"/>
      <c r="D124" s="518"/>
      <c r="E124" s="518"/>
      <c r="F124" s="518"/>
      <c r="G124" s="518"/>
      <c r="H124" s="518"/>
      <c r="I124" s="518"/>
      <c r="J124" s="518"/>
      <c r="K124" s="518"/>
      <c r="L124" s="518"/>
      <c r="M124" s="518"/>
      <c r="N124" s="518"/>
      <c r="O124" s="518"/>
      <c r="P124" s="518"/>
      <c r="Q124" s="518"/>
      <c r="R124" s="518"/>
      <c r="S124" s="518"/>
      <c r="T124" s="518"/>
      <c r="U124" s="518"/>
      <c r="V124" s="518"/>
      <c r="W124" s="518"/>
      <c r="X124" s="518"/>
      <c r="Y124" s="518"/>
      <c r="Z124" s="518"/>
      <c r="AA124" s="518"/>
      <c r="AB124" s="518"/>
      <c r="AC124" s="518"/>
      <c r="AD124" s="518"/>
      <c r="AE124" s="518"/>
      <c r="AF124" s="518"/>
      <c r="AG124" s="518"/>
      <c r="AH124" s="518"/>
      <c r="AI124" s="518"/>
      <c r="AJ124" s="518"/>
      <c r="AK124" s="518"/>
      <c r="AL124" s="518"/>
    </row>
    <row r="125" spans="1:38" customFormat="1" ht="14.5">
      <c r="A125" s="485" t="s">
        <v>65</v>
      </c>
      <c r="B125" s="485"/>
      <c r="C125" s="485"/>
      <c r="D125" s="485"/>
      <c r="E125" s="485"/>
      <c r="F125" s="485"/>
      <c r="G125" s="485"/>
      <c r="H125" s="485"/>
      <c r="I125" s="485"/>
      <c r="J125" s="485"/>
      <c r="K125" s="485"/>
      <c r="L125" s="485"/>
      <c r="M125" s="485"/>
      <c r="N125" s="485"/>
      <c r="O125" s="485"/>
      <c r="P125" s="485"/>
      <c r="Q125" s="485"/>
      <c r="R125" s="485"/>
      <c r="S125" s="485"/>
      <c r="T125" s="485"/>
      <c r="U125" s="485"/>
      <c r="V125" s="485"/>
      <c r="W125" s="485"/>
      <c r="X125" s="485"/>
      <c r="Y125" s="485"/>
      <c r="Z125" s="485"/>
      <c r="AA125" s="485"/>
      <c r="AB125" s="485"/>
      <c r="AC125" s="485"/>
      <c r="AD125" s="485"/>
      <c r="AE125" s="485"/>
      <c r="AF125" s="485"/>
      <c r="AG125" s="485"/>
      <c r="AH125" s="485"/>
      <c r="AI125" s="485"/>
      <c r="AJ125" s="485"/>
      <c r="AK125" s="485"/>
      <c r="AL125" s="485"/>
    </row>
    <row r="126" spans="1:38" customFormat="1" ht="15.75" customHeight="1"/>
    <row r="127" spans="1:38" customFormat="1" ht="23.5">
      <c r="A127" s="486">
        <v>2021</v>
      </c>
      <c r="B127" s="486"/>
      <c r="C127" s="486"/>
      <c r="D127" s="486"/>
      <c r="E127" s="486"/>
      <c r="F127" s="486"/>
      <c r="G127" s="486"/>
      <c r="H127" s="486"/>
      <c r="I127" s="486"/>
      <c r="J127" s="486"/>
      <c r="K127" s="486"/>
      <c r="L127" s="486"/>
      <c r="M127" s="486"/>
      <c r="N127" s="486"/>
      <c r="O127" s="486"/>
      <c r="P127" s="486"/>
      <c r="Q127" s="486"/>
      <c r="R127" s="486"/>
      <c r="S127" s="486"/>
      <c r="T127" s="486"/>
      <c r="U127" s="486"/>
      <c r="V127" s="486"/>
      <c r="W127" s="486"/>
      <c r="X127" s="486"/>
      <c r="Y127" s="486"/>
      <c r="Z127" s="486"/>
      <c r="AA127" s="486"/>
      <c r="AB127" s="486"/>
      <c r="AC127" s="486"/>
      <c r="AD127" s="486"/>
      <c r="AE127" s="486"/>
      <c r="AF127" s="486"/>
      <c r="AG127" s="486"/>
      <c r="AH127" s="486"/>
      <c r="AI127" s="486"/>
      <c r="AJ127" s="486"/>
      <c r="AK127" s="486"/>
      <c r="AL127" s="486"/>
    </row>
    <row r="128" spans="1:38" customFormat="1" ht="15.75" customHeight="1"/>
    <row r="129" spans="1:38" customFormat="1" ht="16.5">
      <c r="A129" s="519" t="s">
        <v>108</v>
      </c>
      <c r="B129" s="519"/>
      <c r="C129" s="519"/>
      <c r="D129" s="519"/>
      <c r="E129" s="519"/>
      <c r="F129" s="519"/>
      <c r="G129" s="519"/>
      <c r="H129" s="519"/>
      <c r="I129" s="519"/>
      <c r="J129" s="519"/>
      <c r="K129" s="519"/>
      <c r="L129" s="519"/>
      <c r="M129" s="519"/>
      <c r="N129" s="519"/>
      <c r="O129" s="519"/>
      <c r="P129" s="519"/>
      <c r="Q129" s="519"/>
      <c r="R129" s="519"/>
      <c r="S129" s="519"/>
      <c r="T129" s="519"/>
      <c r="U129" s="519"/>
      <c r="V129" s="519"/>
      <c r="W129" s="519"/>
      <c r="X129" s="519"/>
      <c r="Y129" s="519"/>
      <c r="Z129" s="519"/>
      <c r="AA129" s="519"/>
      <c r="AB129" s="519"/>
      <c r="AC129" s="519"/>
      <c r="AD129" s="519"/>
      <c r="AE129" s="519"/>
      <c r="AF129" s="519"/>
      <c r="AG129" s="519"/>
      <c r="AH129" s="519"/>
      <c r="AI129" s="519"/>
      <c r="AJ129" s="519"/>
      <c r="AK129" s="519"/>
      <c r="AL129" s="519"/>
    </row>
    <row r="130" spans="1:38" customFormat="1" ht="14.5">
      <c r="A130" s="520" t="s">
        <v>25</v>
      </c>
      <c r="B130" s="521" t="s">
        <v>26</v>
      </c>
      <c r="C130" s="521" t="s">
        <v>125</v>
      </c>
      <c r="D130" s="521"/>
      <c r="E130" s="521"/>
      <c r="F130" s="521"/>
      <c r="G130" s="521"/>
      <c r="H130" s="521"/>
      <c r="I130" s="521"/>
      <c r="J130" s="521"/>
      <c r="K130" s="521"/>
      <c r="L130" s="521"/>
      <c r="M130" s="522" t="s">
        <v>28</v>
      </c>
      <c r="N130" s="522"/>
      <c r="O130" s="522"/>
      <c r="P130" s="522"/>
      <c r="Q130" s="522"/>
      <c r="R130" s="522"/>
      <c r="S130" s="522"/>
      <c r="T130" s="522"/>
      <c r="U130" s="522"/>
      <c r="V130" s="522"/>
      <c r="W130" s="522"/>
      <c r="X130" s="522"/>
      <c r="Y130" s="522"/>
      <c r="Z130" s="522"/>
      <c r="AA130" s="522"/>
      <c r="AB130" s="522"/>
      <c r="AC130" s="522"/>
      <c r="AD130" s="522"/>
      <c r="AE130" s="522"/>
      <c r="AF130" s="522"/>
      <c r="AG130" s="522"/>
      <c r="AH130" s="522"/>
      <c r="AI130" s="522"/>
      <c r="AJ130" s="522"/>
      <c r="AK130" s="522"/>
      <c r="AL130" s="522"/>
    </row>
    <row r="131" spans="1:38" customFormat="1" ht="14.5">
      <c r="A131" s="520"/>
      <c r="B131" s="521"/>
      <c r="C131" s="523" t="s">
        <v>26</v>
      </c>
      <c r="D131" s="523"/>
      <c r="E131" s="521" t="s">
        <v>27</v>
      </c>
      <c r="F131" s="521"/>
      <c r="G131" s="521"/>
      <c r="H131" s="521"/>
      <c r="I131" s="521"/>
      <c r="J131" s="521"/>
      <c r="K131" s="521"/>
      <c r="L131" s="521"/>
      <c r="M131" s="523" t="s">
        <v>26</v>
      </c>
      <c r="N131" s="523"/>
      <c r="O131" s="522" t="s">
        <v>27</v>
      </c>
      <c r="P131" s="522"/>
      <c r="Q131" s="522"/>
      <c r="R131" s="522"/>
      <c r="S131" s="522"/>
      <c r="T131" s="522"/>
      <c r="U131" s="522"/>
      <c r="V131" s="522"/>
      <c r="W131" s="522"/>
      <c r="X131" s="522"/>
      <c r="Y131" s="522"/>
      <c r="Z131" s="522"/>
      <c r="AA131" s="522"/>
      <c r="AB131" s="522"/>
      <c r="AC131" s="522"/>
      <c r="AD131" s="522"/>
      <c r="AE131" s="522"/>
      <c r="AF131" s="522"/>
      <c r="AG131" s="522"/>
      <c r="AH131" s="522"/>
      <c r="AI131" s="522"/>
      <c r="AJ131" s="522"/>
      <c r="AK131" s="522"/>
      <c r="AL131" s="522"/>
    </row>
    <row r="132" spans="1:38" customFormat="1" ht="14.5">
      <c r="A132" s="520"/>
      <c r="B132" s="521"/>
      <c r="C132" s="521"/>
      <c r="D132" s="523"/>
      <c r="E132" s="523" t="s">
        <v>86</v>
      </c>
      <c r="F132" s="523"/>
      <c r="G132" s="523" t="s">
        <v>87</v>
      </c>
      <c r="H132" s="523"/>
      <c r="I132" s="523" t="s">
        <v>25</v>
      </c>
      <c r="J132" s="523"/>
      <c r="K132" s="523" t="s">
        <v>107</v>
      </c>
      <c r="L132" s="523"/>
      <c r="M132" s="523"/>
      <c r="N132" s="523"/>
      <c r="O132" s="521" t="s">
        <v>89</v>
      </c>
      <c r="P132" s="521"/>
      <c r="Q132" s="521"/>
      <c r="R132" s="521"/>
      <c r="S132" s="521"/>
      <c r="T132" s="521"/>
      <c r="U132" s="521"/>
      <c r="V132" s="521"/>
      <c r="W132" s="521"/>
      <c r="X132" s="521"/>
      <c r="Y132" s="521"/>
      <c r="Z132" s="521"/>
      <c r="AA132" s="521"/>
      <c r="AB132" s="521"/>
      <c r="AC132" s="521"/>
      <c r="AD132" s="521"/>
      <c r="AE132" s="521"/>
      <c r="AF132" s="521"/>
      <c r="AG132" s="522" t="s">
        <v>90</v>
      </c>
      <c r="AH132" s="522"/>
      <c r="AI132" s="522"/>
      <c r="AJ132" s="522"/>
      <c r="AK132" s="522"/>
      <c r="AL132" s="522"/>
    </row>
    <row r="133" spans="1:38" customFormat="1" ht="14.5">
      <c r="A133" s="520"/>
      <c r="B133" s="521"/>
      <c r="C133" s="521"/>
      <c r="D133" s="523"/>
      <c r="E133" s="523"/>
      <c r="F133" s="523"/>
      <c r="G133" s="523"/>
      <c r="H133" s="523"/>
      <c r="I133" s="523"/>
      <c r="J133" s="523"/>
      <c r="K133" s="523"/>
      <c r="L133" s="523"/>
      <c r="M133" s="523"/>
      <c r="N133" s="523"/>
      <c r="O133" s="523" t="s">
        <v>91</v>
      </c>
      <c r="P133" s="523"/>
      <c r="Q133" s="523" t="s">
        <v>92</v>
      </c>
      <c r="R133" s="523"/>
      <c r="S133" s="523" t="s">
        <v>93</v>
      </c>
      <c r="T133" s="523"/>
      <c r="U133" s="523" t="s">
        <v>94</v>
      </c>
      <c r="V133" s="523"/>
      <c r="W133" s="523" t="s">
        <v>95</v>
      </c>
      <c r="X133" s="523"/>
      <c r="Y133" s="523" t="s">
        <v>96</v>
      </c>
      <c r="Z133" s="523"/>
      <c r="AA133" s="523" t="s">
        <v>109</v>
      </c>
      <c r="AB133" s="523"/>
      <c r="AC133" s="523" t="s">
        <v>98</v>
      </c>
      <c r="AD133" s="523"/>
      <c r="AE133" s="523" t="s">
        <v>99</v>
      </c>
      <c r="AF133" s="523"/>
      <c r="AG133" s="523" t="s">
        <v>100</v>
      </c>
      <c r="AH133" s="523"/>
      <c r="AI133" s="523" t="s">
        <v>101</v>
      </c>
      <c r="AJ133" s="523"/>
      <c r="AK133" s="525" t="s">
        <v>110</v>
      </c>
      <c r="AL133" s="525"/>
    </row>
    <row r="134" spans="1:38" customFormat="1" ht="29">
      <c r="A134" s="520"/>
      <c r="B134" s="243" t="s">
        <v>36</v>
      </c>
      <c r="C134" s="244" t="s">
        <v>36</v>
      </c>
      <c r="D134" s="245" t="s">
        <v>38</v>
      </c>
      <c r="E134" s="246" t="s">
        <v>36</v>
      </c>
      <c r="F134" s="245" t="s">
        <v>38</v>
      </c>
      <c r="G134" s="246" t="s">
        <v>36</v>
      </c>
      <c r="H134" s="245" t="s">
        <v>38</v>
      </c>
      <c r="I134" s="246" t="s">
        <v>36</v>
      </c>
      <c r="J134" s="245" t="s">
        <v>38</v>
      </c>
      <c r="K134" s="247" t="s">
        <v>36</v>
      </c>
      <c r="L134" s="248" t="s">
        <v>38</v>
      </c>
      <c r="M134" s="246" t="s">
        <v>36</v>
      </c>
      <c r="N134" s="245" t="s">
        <v>38</v>
      </c>
      <c r="O134" s="246" t="s">
        <v>36</v>
      </c>
      <c r="P134" s="245" t="s">
        <v>38</v>
      </c>
      <c r="Q134" s="247" t="s">
        <v>36</v>
      </c>
      <c r="R134" s="248" t="s">
        <v>38</v>
      </c>
      <c r="S134" s="246" t="s">
        <v>36</v>
      </c>
      <c r="T134" s="245" t="s">
        <v>38</v>
      </c>
      <c r="U134" s="247" t="s">
        <v>36</v>
      </c>
      <c r="V134" s="248" t="s">
        <v>38</v>
      </c>
      <c r="W134" s="247" t="s">
        <v>36</v>
      </c>
      <c r="X134" s="248" t="s">
        <v>38</v>
      </c>
      <c r="Y134" s="247" t="s">
        <v>36</v>
      </c>
      <c r="Z134" s="248" t="s">
        <v>38</v>
      </c>
      <c r="AA134" s="246" t="s">
        <v>36</v>
      </c>
      <c r="AB134" s="245" t="s">
        <v>38</v>
      </c>
      <c r="AC134" s="246" t="s">
        <v>36</v>
      </c>
      <c r="AD134" s="245" t="s">
        <v>38</v>
      </c>
      <c r="AE134" s="247" t="s">
        <v>36</v>
      </c>
      <c r="AF134" s="248" t="s">
        <v>38</v>
      </c>
      <c r="AG134" s="246" t="s">
        <v>36</v>
      </c>
      <c r="AH134" s="245" t="s">
        <v>38</v>
      </c>
      <c r="AI134" s="246" t="s">
        <v>36</v>
      </c>
      <c r="AJ134" s="245" t="s">
        <v>38</v>
      </c>
      <c r="AK134" s="247" t="s">
        <v>36</v>
      </c>
      <c r="AL134" s="249" t="s">
        <v>38</v>
      </c>
    </row>
    <row r="135" spans="1:38" customFormat="1" ht="14.5">
      <c r="A135" s="208" t="s">
        <v>39</v>
      </c>
      <c r="B135" s="192">
        <v>9081</v>
      </c>
      <c r="C135" s="193">
        <v>3880</v>
      </c>
      <c r="D135" s="285">
        <f t="shared" ref="D135:D153" si="23">C135/B135*100</f>
        <v>42.726571963440151</v>
      </c>
      <c r="E135" s="193">
        <v>448</v>
      </c>
      <c r="F135" s="250">
        <f t="shared" ref="F135:F153" si="24">E135/B135*100</f>
        <v>4.9333773813456672</v>
      </c>
      <c r="G135" s="251">
        <v>0</v>
      </c>
      <c r="H135" s="252">
        <f t="shared" ref="H135:H153" si="25">G135/B135*100</f>
        <v>0</v>
      </c>
      <c r="I135" s="193">
        <v>0</v>
      </c>
      <c r="J135" s="252">
        <f t="shared" ref="J135:J153" si="26">I135/B135*100</f>
        <v>0</v>
      </c>
      <c r="K135" s="193">
        <v>3432</v>
      </c>
      <c r="L135" s="285">
        <f t="shared" ref="L135:L153" si="27">K135/B135*100</f>
        <v>37.793194582094479</v>
      </c>
      <c r="M135" s="193">
        <v>5201</v>
      </c>
      <c r="N135" s="285">
        <f t="shared" ref="N135:N153" si="28">M135/B135*100</f>
        <v>57.273428036559849</v>
      </c>
      <c r="O135" s="193">
        <v>103</v>
      </c>
      <c r="P135" s="285">
        <f t="shared" ref="P135:P153" si="29">O135/B135*100</f>
        <v>1.1342363175861689</v>
      </c>
      <c r="Q135" s="193">
        <v>275</v>
      </c>
      <c r="R135" s="250">
        <f t="shared" ref="R135:R153" si="30">Q135/B135*100</f>
        <v>3.0283008479242377</v>
      </c>
      <c r="S135" s="251">
        <v>18</v>
      </c>
      <c r="T135" s="252">
        <f t="shared" ref="T135:T153" si="31">S135/B135*100</f>
        <v>0.19821605550049554</v>
      </c>
      <c r="U135" s="193">
        <v>1584</v>
      </c>
      <c r="V135" s="250">
        <f t="shared" ref="V135:V153" si="32">U135/B135*100</f>
        <v>17.443012884043608</v>
      </c>
      <c r="W135" s="251">
        <v>1847</v>
      </c>
      <c r="X135" s="252">
        <f t="shared" ref="X135:X153" si="33">W135/B135*100</f>
        <v>20.339169694967516</v>
      </c>
      <c r="Y135" s="193">
        <v>0</v>
      </c>
      <c r="Z135" s="250">
        <f t="shared" ref="Z135:Z153" si="34">Y135/B135*100</f>
        <v>0</v>
      </c>
      <c r="AA135" s="251">
        <v>40</v>
      </c>
      <c r="AB135" s="252">
        <f t="shared" ref="AB135:AB153" si="35">AA135/B135*100</f>
        <v>0.44048012333443454</v>
      </c>
      <c r="AC135" s="193">
        <v>1</v>
      </c>
      <c r="AD135" s="252">
        <f t="shared" ref="AD135:AD153" si="36">AC135/B135*100</f>
        <v>1.1012003083360864E-2</v>
      </c>
      <c r="AE135" s="193">
        <v>1143</v>
      </c>
      <c r="AF135" s="250">
        <f t="shared" ref="AF135:AF153" si="37">AE135/B135*100</f>
        <v>12.586719524281467</v>
      </c>
      <c r="AG135" s="251">
        <v>23</v>
      </c>
      <c r="AH135" s="250">
        <f t="shared" ref="AH135:AH153" si="38">AG135/B135*100</f>
        <v>0.25327607091729987</v>
      </c>
      <c r="AI135" s="251">
        <v>123</v>
      </c>
      <c r="AJ135" s="252">
        <f t="shared" ref="AJ135:AJ153" si="39">AI135/B135*100</f>
        <v>1.354476379253386</v>
      </c>
      <c r="AK135" s="255">
        <v>44</v>
      </c>
      <c r="AL135" s="286">
        <f t="shared" ref="AL135:AL153" si="40">AK135/B135*100</f>
        <v>0.484528135667878</v>
      </c>
    </row>
    <row r="136" spans="1:38" customFormat="1" ht="14.5">
      <c r="A136" s="212" t="s">
        <v>40</v>
      </c>
      <c r="B136" s="195">
        <v>8960</v>
      </c>
      <c r="C136" s="196">
        <v>2429</v>
      </c>
      <c r="D136" s="287">
        <f t="shared" si="23"/>
        <v>27.109375000000004</v>
      </c>
      <c r="E136" s="196">
        <v>627</v>
      </c>
      <c r="F136" s="257">
        <f t="shared" si="24"/>
        <v>6.9977678571428577</v>
      </c>
      <c r="G136" s="258">
        <v>0</v>
      </c>
      <c r="H136" s="259">
        <f t="shared" si="25"/>
        <v>0</v>
      </c>
      <c r="I136" s="196">
        <v>7</v>
      </c>
      <c r="J136" s="259">
        <f t="shared" si="26"/>
        <v>7.8125E-2</v>
      </c>
      <c r="K136" s="196">
        <v>1795</v>
      </c>
      <c r="L136" s="287">
        <f t="shared" si="27"/>
        <v>20.033482142857142</v>
      </c>
      <c r="M136" s="196">
        <v>6531</v>
      </c>
      <c r="N136" s="287">
        <f t="shared" si="28"/>
        <v>72.890625</v>
      </c>
      <c r="O136" s="196">
        <v>362</v>
      </c>
      <c r="P136" s="287">
        <f t="shared" si="29"/>
        <v>4.0401785714285721</v>
      </c>
      <c r="Q136" s="196">
        <v>341</v>
      </c>
      <c r="R136" s="257">
        <f t="shared" si="30"/>
        <v>3.8058035714285712</v>
      </c>
      <c r="S136" s="258">
        <v>226</v>
      </c>
      <c r="T136" s="259">
        <f t="shared" si="31"/>
        <v>2.5223214285714288</v>
      </c>
      <c r="U136" s="196">
        <v>1403</v>
      </c>
      <c r="V136" s="257">
        <f t="shared" si="32"/>
        <v>15.658482142857144</v>
      </c>
      <c r="W136" s="258">
        <v>2615</v>
      </c>
      <c r="X136" s="259">
        <f t="shared" si="33"/>
        <v>29.185267857142854</v>
      </c>
      <c r="Y136" s="196">
        <v>1</v>
      </c>
      <c r="Z136" s="257">
        <f t="shared" si="34"/>
        <v>1.1160714285714286E-2</v>
      </c>
      <c r="AA136" s="258">
        <v>4</v>
      </c>
      <c r="AB136" s="259">
        <f t="shared" si="35"/>
        <v>4.4642857142857144E-2</v>
      </c>
      <c r="AC136" s="196">
        <v>8</v>
      </c>
      <c r="AD136" s="259">
        <f t="shared" si="36"/>
        <v>8.9285714285714288E-2</v>
      </c>
      <c r="AE136" s="196">
        <v>1118</v>
      </c>
      <c r="AF136" s="257">
        <f t="shared" si="37"/>
        <v>12.477678571428571</v>
      </c>
      <c r="AG136" s="258">
        <v>19</v>
      </c>
      <c r="AH136" s="257">
        <f t="shared" si="38"/>
        <v>0.21205357142857142</v>
      </c>
      <c r="AI136" s="258">
        <v>121</v>
      </c>
      <c r="AJ136" s="259">
        <f t="shared" si="39"/>
        <v>1.3504464285714286</v>
      </c>
      <c r="AK136" s="196">
        <v>313</v>
      </c>
      <c r="AL136" s="197">
        <f t="shared" si="40"/>
        <v>3.4933035714285716</v>
      </c>
    </row>
    <row r="137" spans="1:38" customFormat="1" ht="14.5">
      <c r="A137" s="208" t="s">
        <v>75</v>
      </c>
      <c r="B137" s="192">
        <v>2718</v>
      </c>
      <c r="C137" s="193">
        <v>295</v>
      </c>
      <c r="D137" s="285">
        <f t="shared" si="23"/>
        <v>10.853568800588668</v>
      </c>
      <c r="E137" s="193">
        <v>276</v>
      </c>
      <c r="F137" s="262">
        <f t="shared" si="24"/>
        <v>10.154525386313466</v>
      </c>
      <c r="G137" s="263">
        <v>0</v>
      </c>
      <c r="H137" s="264">
        <f t="shared" si="25"/>
        <v>0</v>
      </c>
      <c r="I137" s="193">
        <v>19</v>
      </c>
      <c r="J137" s="264">
        <f t="shared" si="26"/>
        <v>0.69904341427520245</v>
      </c>
      <c r="K137" s="193">
        <v>0</v>
      </c>
      <c r="L137" s="285">
        <f t="shared" si="27"/>
        <v>0</v>
      </c>
      <c r="M137" s="193">
        <v>2423</v>
      </c>
      <c r="N137" s="285">
        <f t="shared" si="28"/>
        <v>89.146431199411339</v>
      </c>
      <c r="O137" s="193">
        <v>51</v>
      </c>
      <c r="P137" s="285">
        <f t="shared" si="29"/>
        <v>1.8763796909492272</v>
      </c>
      <c r="Q137" s="193">
        <v>537</v>
      </c>
      <c r="R137" s="262">
        <f t="shared" si="30"/>
        <v>19.757174392935983</v>
      </c>
      <c r="S137" s="263">
        <v>4</v>
      </c>
      <c r="T137" s="264">
        <f t="shared" si="31"/>
        <v>0.14716703458425312</v>
      </c>
      <c r="U137" s="193">
        <v>250</v>
      </c>
      <c r="V137" s="262">
        <f t="shared" si="32"/>
        <v>9.1979396615158215</v>
      </c>
      <c r="W137" s="263">
        <v>65</v>
      </c>
      <c r="X137" s="264">
        <f t="shared" si="33"/>
        <v>2.3914643119941132</v>
      </c>
      <c r="Y137" s="193">
        <v>5</v>
      </c>
      <c r="Z137" s="262">
        <f t="shared" si="34"/>
        <v>0.18395879323031641</v>
      </c>
      <c r="AA137" s="263">
        <v>3</v>
      </c>
      <c r="AB137" s="264">
        <f t="shared" si="35"/>
        <v>0.11037527593818984</v>
      </c>
      <c r="AC137" s="193">
        <v>3</v>
      </c>
      <c r="AD137" s="264">
        <f t="shared" si="36"/>
        <v>0.11037527593818984</v>
      </c>
      <c r="AE137" s="193">
        <v>1502</v>
      </c>
      <c r="AF137" s="262">
        <f t="shared" si="37"/>
        <v>55.261221486387043</v>
      </c>
      <c r="AG137" s="263">
        <v>1</v>
      </c>
      <c r="AH137" s="262">
        <f t="shared" si="38"/>
        <v>3.679175864606328E-2</v>
      </c>
      <c r="AI137" s="263">
        <v>1</v>
      </c>
      <c r="AJ137" s="264">
        <f t="shared" si="39"/>
        <v>3.679175864606328E-2</v>
      </c>
      <c r="AK137" s="193">
        <v>1</v>
      </c>
      <c r="AL137" s="194">
        <f t="shared" si="40"/>
        <v>3.679175864606328E-2</v>
      </c>
    </row>
    <row r="138" spans="1:38" customFormat="1" ht="14.5">
      <c r="A138" s="212" t="s">
        <v>42</v>
      </c>
      <c r="B138" s="195">
        <v>1578</v>
      </c>
      <c r="C138" s="196">
        <v>782</v>
      </c>
      <c r="D138" s="287">
        <f t="shared" si="23"/>
        <v>49.556400506970846</v>
      </c>
      <c r="E138" s="196">
        <v>6</v>
      </c>
      <c r="F138" s="257">
        <f t="shared" si="24"/>
        <v>0.38022813688212925</v>
      </c>
      <c r="G138" s="258">
        <v>0</v>
      </c>
      <c r="H138" s="259">
        <f t="shared" si="25"/>
        <v>0</v>
      </c>
      <c r="I138" s="196">
        <v>1</v>
      </c>
      <c r="J138" s="259">
        <f t="shared" si="26"/>
        <v>6.3371356147021538E-2</v>
      </c>
      <c r="K138" s="196">
        <v>775</v>
      </c>
      <c r="L138" s="287">
        <f t="shared" si="27"/>
        <v>49.112801013941699</v>
      </c>
      <c r="M138" s="196">
        <v>796</v>
      </c>
      <c r="N138" s="287">
        <f t="shared" si="28"/>
        <v>50.443599493029147</v>
      </c>
      <c r="O138" s="196">
        <v>78</v>
      </c>
      <c r="P138" s="287">
        <f t="shared" si="29"/>
        <v>4.9429657794676807</v>
      </c>
      <c r="Q138" s="196">
        <v>142</v>
      </c>
      <c r="R138" s="257">
        <f t="shared" si="30"/>
        <v>8.99873257287706</v>
      </c>
      <c r="S138" s="258">
        <v>53</v>
      </c>
      <c r="T138" s="259">
        <f t="shared" si="31"/>
        <v>3.3586818757921417</v>
      </c>
      <c r="U138" s="196">
        <v>157</v>
      </c>
      <c r="V138" s="257">
        <f t="shared" si="32"/>
        <v>9.9493029150823826</v>
      </c>
      <c r="W138" s="258">
        <v>17</v>
      </c>
      <c r="X138" s="259">
        <f t="shared" si="33"/>
        <v>1.0773130544993663</v>
      </c>
      <c r="Y138" s="196">
        <v>0</v>
      </c>
      <c r="Z138" s="257">
        <f t="shared" si="34"/>
        <v>0</v>
      </c>
      <c r="AA138" s="258">
        <v>0</v>
      </c>
      <c r="AB138" s="259">
        <f t="shared" si="35"/>
        <v>0</v>
      </c>
      <c r="AC138" s="196">
        <v>0</v>
      </c>
      <c r="AD138" s="259">
        <f t="shared" si="36"/>
        <v>0</v>
      </c>
      <c r="AE138" s="196">
        <v>284</v>
      </c>
      <c r="AF138" s="257">
        <f t="shared" si="37"/>
        <v>17.99746514575412</v>
      </c>
      <c r="AG138" s="258">
        <v>12</v>
      </c>
      <c r="AH138" s="257">
        <f t="shared" si="38"/>
        <v>0.76045627376425851</v>
      </c>
      <c r="AI138" s="258">
        <v>50</v>
      </c>
      <c r="AJ138" s="259">
        <f t="shared" si="39"/>
        <v>3.1685678073510775</v>
      </c>
      <c r="AK138" s="196">
        <v>3</v>
      </c>
      <c r="AL138" s="197">
        <f t="shared" si="40"/>
        <v>0.19011406844106463</v>
      </c>
    </row>
    <row r="139" spans="1:38" customFormat="1" ht="14.5">
      <c r="A139" s="208" t="s">
        <v>43</v>
      </c>
      <c r="B139" s="192">
        <v>448</v>
      </c>
      <c r="C139" s="193">
        <v>97</v>
      </c>
      <c r="D139" s="285">
        <f t="shared" si="23"/>
        <v>21.651785714285715</v>
      </c>
      <c r="E139" s="193">
        <v>97</v>
      </c>
      <c r="F139" s="262">
        <f t="shared" si="24"/>
        <v>21.651785714285715</v>
      </c>
      <c r="G139" s="263">
        <v>0</v>
      </c>
      <c r="H139" s="264">
        <f t="shared" si="25"/>
        <v>0</v>
      </c>
      <c r="I139" s="193">
        <v>0</v>
      </c>
      <c r="J139" s="264">
        <f t="shared" si="26"/>
        <v>0</v>
      </c>
      <c r="K139" s="193">
        <v>0</v>
      </c>
      <c r="L139" s="285">
        <f t="shared" si="27"/>
        <v>0</v>
      </c>
      <c r="M139" s="193">
        <v>351</v>
      </c>
      <c r="N139" s="285">
        <f t="shared" si="28"/>
        <v>78.348214285714292</v>
      </c>
      <c r="O139" s="193">
        <v>28</v>
      </c>
      <c r="P139" s="285">
        <f t="shared" si="29"/>
        <v>6.25</v>
      </c>
      <c r="Q139" s="193">
        <v>55</v>
      </c>
      <c r="R139" s="262">
        <f t="shared" si="30"/>
        <v>12.276785714285714</v>
      </c>
      <c r="S139" s="263">
        <v>14</v>
      </c>
      <c r="T139" s="264">
        <f t="shared" si="31"/>
        <v>3.125</v>
      </c>
      <c r="U139" s="193">
        <v>86</v>
      </c>
      <c r="V139" s="262">
        <f t="shared" si="32"/>
        <v>19.196428571428573</v>
      </c>
      <c r="W139" s="263">
        <v>19</v>
      </c>
      <c r="X139" s="264">
        <f t="shared" si="33"/>
        <v>4.2410714285714288</v>
      </c>
      <c r="Y139" s="193">
        <v>0</v>
      </c>
      <c r="Z139" s="262">
        <f t="shared" si="34"/>
        <v>0</v>
      </c>
      <c r="AA139" s="263">
        <v>2</v>
      </c>
      <c r="AB139" s="264">
        <f t="shared" si="35"/>
        <v>0.4464285714285714</v>
      </c>
      <c r="AC139" s="193">
        <v>1</v>
      </c>
      <c r="AD139" s="264">
        <f t="shared" si="36"/>
        <v>0.2232142857142857</v>
      </c>
      <c r="AE139" s="193">
        <v>117</v>
      </c>
      <c r="AF139" s="262">
        <f t="shared" si="37"/>
        <v>26.116071428571431</v>
      </c>
      <c r="AG139" s="263">
        <v>2</v>
      </c>
      <c r="AH139" s="262">
        <f t="shared" si="38"/>
        <v>0.4464285714285714</v>
      </c>
      <c r="AI139" s="263">
        <v>7</v>
      </c>
      <c r="AJ139" s="264">
        <f t="shared" si="39"/>
        <v>1.5625</v>
      </c>
      <c r="AK139" s="193">
        <v>20</v>
      </c>
      <c r="AL139" s="194">
        <f t="shared" si="40"/>
        <v>4.4642857142857144</v>
      </c>
    </row>
    <row r="140" spans="1:38" customFormat="1" ht="14.5">
      <c r="A140" s="212" t="s">
        <v>44</v>
      </c>
      <c r="B140" s="195">
        <v>1143</v>
      </c>
      <c r="C140" s="196">
        <v>10</v>
      </c>
      <c r="D140" s="287">
        <f t="shared" si="23"/>
        <v>0.87489063867016625</v>
      </c>
      <c r="E140" s="196">
        <v>8</v>
      </c>
      <c r="F140" s="257">
        <f t="shared" si="24"/>
        <v>0.69991251093613305</v>
      </c>
      <c r="G140" s="258">
        <v>0</v>
      </c>
      <c r="H140" s="259">
        <f t="shared" si="25"/>
        <v>0</v>
      </c>
      <c r="I140" s="196">
        <v>2</v>
      </c>
      <c r="J140" s="259">
        <f t="shared" si="26"/>
        <v>0.17497812773403326</v>
      </c>
      <c r="K140" s="196">
        <v>0</v>
      </c>
      <c r="L140" s="287">
        <f t="shared" si="27"/>
        <v>0</v>
      </c>
      <c r="M140" s="196">
        <v>1133</v>
      </c>
      <c r="N140" s="287">
        <f t="shared" si="28"/>
        <v>99.125109361329834</v>
      </c>
      <c r="O140" s="196">
        <v>26</v>
      </c>
      <c r="P140" s="287">
        <f t="shared" si="29"/>
        <v>2.2747156605424323</v>
      </c>
      <c r="Q140" s="196">
        <v>258</v>
      </c>
      <c r="R140" s="257">
        <f t="shared" si="30"/>
        <v>22.57217847769029</v>
      </c>
      <c r="S140" s="258">
        <v>44</v>
      </c>
      <c r="T140" s="259">
        <f t="shared" si="31"/>
        <v>3.849518810148731</v>
      </c>
      <c r="U140" s="196">
        <v>158</v>
      </c>
      <c r="V140" s="257">
        <f t="shared" si="32"/>
        <v>13.823272090988626</v>
      </c>
      <c r="W140" s="258">
        <v>28</v>
      </c>
      <c r="X140" s="259">
        <f t="shared" si="33"/>
        <v>2.4496937882764653</v>
      </c>
      <c r="Y140" s="196">
        <v>1</v>
      </c>
      <c r="Z140" s="257">
        <f t="shared" si="34"/>
        <v>8.7489063867016631E-2</v>
      </c>
      <c r="AA140" s="258">
        <v>2</v>
      </c>
      <c r="AB140" s="259">
        <f t="shared" si="35"/>
        <v>0.17497812773403326</v>
      </c>
      <c r="AC140" s="196">
        <v>0</v>
      </c>
      <c r="AD140" s="259">
        <f t="shared" si="36"/>
        <v>0</v>
      </c>
      <c r="AE140" s="196">
        <v>377</v>
      </c>
      <c r="AF140" s="257">
        <f t="shared" si="37"/>
        <v>32.983377077865264</v>
      </c>
      <c r="AG140" s="258">
        <v>15</v>
      </c>
      <c r="AH140" s="257">
        <f t="shared" si="38"/>
        <v>1.3123359580052494</v>
      </c>
      <c r="AI140" s="258">
        <v>164</v>
      </c>
      <c r="AJ140" s="259">
        <f t="shared" si="39"/>
        <v>14.348206474190725</v>
      </c>
      <c r="AK140" s="196">
        <v>60</v>
      </c>
      <c r="AL140" s="197">
        <f t="shared" si="40"/>
        <v>5.2493438320209975</v>
      </c>
    </row>
    <row r="141" spans="1:38" customFormat="1" ht="14.5">
      <c r="A141" s="208" t="s">
        <v>45</v>
      </c>
      <c r="B141" s="192">
        <v>4210</v>
      </c>
      <c r="C141" s="193">
        <v>1726</v>
      </c>
      <c r="D141" s="285">
        <f t="shared" si="23"/>
        <v>40.997624703087887</v>
      </c>
      <c r="E141" s="193">
        <v>381</v>
      </c>
      <c r="F141" s="262">
        <f t="shared" si="24"/>
        <v>9.0498812351543947</v>
      </c>
      <c r="G141" s="263">
        <v>0</v>
      </c>
      <c r="H141" s="264">
        <f t="shared" si="25"/>
        <v>0</v>
      </c>
      <c r="I141" s="193">
        <v>1</v>
      </c>
      <c r="J141" s="264">
        <f t="shared" si="26"/>
        <v>2.3752969121140142E-2</v>
      </c>
      <c r="K141" s="193">
        <v>1344</v>
      </c>
      <c r="L141" s="285">
        <f t="shared" si="27"/>
        <v>31.923990498812348</v>
      </c>
      <c r="M141" s="193">
        <v>2484</v>
      </c>
      <c r="N141" s="285">
        <f t="shared" si="28"/>
        <v>59.002375296912113</v>
      </c>
      <c r="O141" s="193">
        <v>109</v>
      </c>
      <c r="P141" s="285">
        <f t="shared" si="29"/>
        <v>2.5890736342042757</v>
      </c>
      <c r="Q141" s="193">
        <v>246</v>
      </c>
      <c r="R141" s="262">
        <f t="shared" si="30"/>
        <v>5.843230403800475</v>
      </c>
      <c r="S141" s="263">
        <v>38</v>
      </c>
      <c r="T141" s="264">
        <f t="shared" si="31"/>
        <v>0.90261282660332542</v>
      </c>
      <c r="U141" s="193">
        <v>714</v>
      </c>
      <c r="V141" s="262">
        <f t="shared" si="32"/>
        <v>16.959619952494062</v>
      </c>
      <c r="W141" s="263">
        <v>462</v>
      </c>
      <c r="X141" s="264">
        <f t="shared" si="33"/>
        <v>10.973871733966746</v>
      </c>
      <c r="Y141" s="193">
        <v>4</v>
      </c>
      <c r="Z141" s="262">
        <f t="shared" si="34"/>
        <v>9.5011876484560567E-2</v>
      </c>
      <c r="AA141" s="263">
        <v>30</v>
      </c>
      <c r="AB141" s="264">
        <f t="shared" si="35"/>
        <v>0.71258907363420432</v>
      </c>
      <c r="AC141" s="193">
        <v>0</v>
      </c>
      <c r="AD141" s="264">
        <f t="shared" si="36"/>
        <v>0</v>
      </c>
      <c r="AE141" s="193">
        <v>789</v>
      </c>
      <c r="AF141" s="262">
        <f t="shared" si="37"/>
        <v>18.741092636579573</v>
      </c>
      <c r="AG141" s="263">
        <v>5</v>
      </c>
      <c r="AH141" s="262">
        <f t="shared" si="38"/>
        <v>0.11876484560570072</v>
      </c>
      <c r="AI141" s="263">
        <v>38</v>
      </c>
      <c r="AJ141" s="264">
        <f t="shared" si="39"/>
        <v>0.90261282660332542</v>
      </c>
      <c r="AK141" s="193">
        <v>49</v>
      </c>
      <c r="AL141" s="194">
        <f t="shared" si="40"/>
        <v>1.1638954869358671</v>
      </c>
    </row>
    <row r="142" spans="1:38" customFormat="1" ht="14.5">
      <c r="A142" s="212" t="s">
        <v>46</v>
      </c>
      <c r="B142" s="195">
        <v>956</v>
      </c>
      <c r="C142" s="196">
        <v>126</v>
      </c>
      <c r="D142" s="287">
        <f t="shared" si="23"/>
        <v>13.179916317991633</v>
      </c>
      <c r="E142" s="196">
        <v>1</v>
      </c>
      <c r="F142" s="257">
        <f t="shared" si="24"/>
        <v>0.10460251046025104</v>
      </c>
      <c r="G142" s="258">
        <v>0</v>
      </c>
      <c r="H142" s="259">
        <f t="shared" si="25"/>
        <v>0</v>
      </c>
      <c r="I142" s="196">
        <v>2</v>
      </c>
      <c r="J142" s="259">
        <f t="shared" si="26"/>
        <v>0.20920502092050208</v>
      </c>
      <c r="K142" s="196">
        <v>123</v>
      </c>
      <c r="L142" s="287">
        <f t="shared" si="27"/>
        <v>12.866108786610878</v>
      </c>
      <c r="M142" s="196">
        <v>830</v>
      </c>
      <c r="N142" s="287">
        <f t="shared" si="28"/>
        <v>86.820083682008359</v>
      </c>
      <c r="O142" s="196">
        <v>89</v>
      </c>
      <c r="P142" s="287">
        <f t="shared" si="29"/>
        <v>9.3096234309623416</v>
      </c>
      <c r="Q142" s="196">
        <v>254</v>
      </c>
      <c r="R142" s="257">
        <f t="shared" si="30"/>
        <v>26.569037656903767</v>
      </c>
      <c r="S142" s="258">
        <v>84</v>
      </c>
      <c r="T142" s="259">
        <f t="shared" si="31"/>
        <v>8.7866108786610866</v>
      </c>
      <c r="U142" s="196">
        <v>120</v>
      </c>
      <c r="V142" s="257">
        <f t="shared" si="32"/>
        <v>12.552301255230125</v>
      </c>
      <c r="W142" s="258">
        <v>16</v>
      </c>
      <c r="X142" s="259">
        <f t="shared" si="33"/>
        <v>1.6736401673640167</v>
      </c>
      <c r="Y142" s="196">
        <v>0</v>
      </c>
      <c r="Z142" s="257">
        <f t="shared" si="34"/>
        <v>0</v>
      </c>
      <c r="AA142" s="258">
        <v>0</v>
      </c>
      <c r="AB142" s="259">
        <f t="shared" si="35"/>
        <v>0</v>
      </c>
      <c r="AC142" s="196">
        <v>0</v>
      </c>
      <c r="AD142" s="259">
        <f t="shared" si="36"/>
        <v>0</v>
      </c>
      <c r="AE142" s="196">
        <v>205</v>
      </c>
      <c r="AF142" s="257">
        <f t="shared" si="37"/>
        <v>21.443514644351463</v>
      </c>
      <c r="AG142" s="258">
        <v>0</v>
      </c>
      <c r="AH142" s="257">
        <f t="shared" si="38"/>
        <v>0</v>
      </c>
      <c r="AI142" s="258">
        <v>19</v>
      </c>
      <c r="AJ142" s="259">
        <f t="shared" si="39"/>
        <v>1.9874476987447698</v>
      </c>
      <c r="AK142" s="196">
        <v>43</v>
      </c>
      <c r="AL142" s="197">
        <f t="shared" si="40"/>
        <v>4.497907949790795</v>
      </c>
    </row>
    <row r="143" spans="1:38" customFormat="1" ht="14.5">
      <c r="A143" s="208" t="s">
        <v>47</v>
      </c>
      <c r="B143" s="192">
        <v>5139</v>
      </c>
      <c r="C143" s="193">
        <v>1654</v>
      </c>
      <c r="D143" s="285">
        <f t="shared" si="23"/>
        <v>32.185250048647596</v>
      </c>
      <c r="E143" s="193">
        <v>253</v>
      </c>
      <c r="F143" s="262">
        <f t="shared" si="24"/>
        <v>4.9231367970422264</v>
      </c>
      <c r="G143" s="263">
        <v>1</v>
      </c>
      <c r="H143" s="264">
        <f t="shared" si="25"/>
        <v>1.945903872348706E-2</v>
      </c>
      <c r="I143" s="193">
        <v>0</v>
      </c>
      <c r="J143" s="264">
        <f t="shared" si="26"/>
        <v>0</v>
      </c>
      <c r="K143" s="193">
        <v>1400</v>
      </c>
      <c r="L143" s="285">
        <f t="shared" si="27"/>
        <v>27.242654212881884</v>
      </c>
      <c r="M143" s="193">
        <v>3485</v>
      </c>
      <c r="N143" s="285">
        <f t="shared" si="28"/>
        <v>67.814749951352411</v>
      </c>
      <c r="O143" s="193">
        <v>214</v>
      </c>
      <c r="P143" s="285">
        <f t="shared" si="29"/>
        <v>4.1642342868262308</v>
      </c>
      <c r="Q143" s="193">
        <v>379</v>
      </c>
      <c r="R143" s="262">
        <f t="shared" si="30"/>
        <v>7.3749756762015952</v>
      </c>
      <c r="S143" s="263">
        <v>413</v>
      </c>
      <c r="T143" s="264">
        <f t="shared" si="31"/>
        <v>8.0365829928001542</v>
      </c>
      <c r="U143" s="193">
        <v>1070</v>
      </c>
      <c r="V143" s="262">
        <f t="shared" si="32"/>
        <v>20.821171434131152</v>
      </c>
      <c r="W143" s="263">
        <v>551</v>
      </c>
      <c r="X143" s="264">
        <f t="shared" si="33"/>
        <v>10.721930336641369</v>
      </c>
      <c r="Y143" s="193">
        <v>1</v>
      </c>
      <c r="Z143" s="262">
        <f t="shared" si="34"/>
        <v>1.945903872348706E-2</v>
      </c>
      <c r="AA143" s="263">
        <v>40</v>
      </c>
      <c r="AB143" s="264">
        <f t="shared" si="35"/>
        <v>0.77836154893948239</v>
      </c>
      <c r="AC143" s="193">
        <v>1</v>
      </c>
      <c r="AD143" s="264">
        <f t="shared" si="36"/>
        <v>1.945903872348706E-2</v>
      </c>
      <c r="AE143" s="193">
        <v>717</v>
      </c>
      <c r="AF143" s="262">
        <f t="shared" si="37"/>
        <v>13.952130764740222</v>
      </c>
      <c r="AG143" s="263">
        <v>14</v>
      </c>
      <c r="AH143" s="262">
        <f t="shared" si="38"/>
        <v>0.27242654212881884</v>
      </c>
      <c r="AI143" s="263">
        <v>17</v>
      </c>
      <c r="AJ143" s="264">
        <f t="shared" si="39"/>
        <v>0.33080365829928005</v>
      </c>
      <c r="AK143" s="193">
        <v>68</v>
      </c>
      <c r="AL143" s="194">
        <f t="shared" si="40"/>
        <v>1.3232146331971202</v>
      </c>
    </row>
    <row r="144" spans="1:38" customFormat="1" ht="14.5">
      <c r="A144" s="212" t="s">
        <v>103</v>
      </c>
      <c r="B144" s="195">
        <v>10538</v>
      </c>
      <c r="C144" s="196">
        <v>2488</v>
      </c>
      <c r="D144" s="287">
        <f t="shared" si="23"/>
        <v>23.609793129626112</v>
      </c>
      <c r="E144" s="196">
        <v>2163</v>
      </c>
      <c r="F144" s="257">
        <f t="shared" si="24"/>
        <v>20.525716454735242</v>
      </c>
      <c r="G144" s="258">
        <v>1</v>
      </c>
      <c r="H144" s="259">
        <f t="shared" si="25"/>
        <v>9.4894666919719105E-3</v>
      </c>
      <c r="I144" s="196">
        <v>2</v>
      </c>
      <c r="J144" s="259">
        <f t="shared" si="26"/>
        <v>1.8978933383943821E-2</v>
      </c>
      <c r="K144" s="196">
        <v>322</v>
      </c>
      <c r="L144" s="287">
        <f t="shared" si="27"/>
        <v>3.0556082748149556</v>
      </c>
      <c r="M144" s="196">
        <v>8050</v>
      </c>
      <c r="N144" s="287">
        <f t="shared" si="28"/>
        <v>76.390206870373888</v>
      </c>
      <c r="O144" s="196">
        <v>862</v>
      </c>
      <c r="P144" s="287">
        <f t="shared" si="29"/>
        <v>8.1799202884797868</v>
      </c>
      <c r="Q144" s="196">
        <v>1341</v>
      </c>
      <c r="R144" s="257">
        <f t="shared" si="30"/>
        <v>12.725374833934334</v>
      </c>
      <c r="S144" s="258">
        <v>460</v>
      </c>
      <c r="T144" s="259">
        <f t="shared" si="31"/>
        <v>4.3651546783070785</v>
      </c>
      <c r="U144" s="196">
        <v>1664</v>
      </c>
      <c r="V144" s="257">
        <f t="shared" si="32"/>
        <v>15.79047257544126</v>
      </c>
      <c r="W144" s="258">
        <v>2544</v>
      </c>
      <c r="X144" s="259">
        <f t="shared" si="33"/>
        <v>24.141203264376543</v>
      </c>
      <c r="Y144" s="196">
        <v>6</v>
      </c>
      <c r="Z144" s="257">
        <f t="shared" si="34"/>
        <v>5.6936800151831467E-2</v>
      </c>
      <c r="AA144" s="258">
        <v>61</v>
      </c>
      <c r="AB144" s="259">
        <f t="shared" si="35"/>
        <v>0.57885746821028661</v>
      </c>
      <c r="AC144" s="196">
        <v>2</v>
      </c>
      <c r="AD144" s="259">
        <f t="shared" si="36"/>
        <v>1.8978933383943821E-2</v>
      </c>
      <c r="AE144" s="196">
        <v>891</v>
      </c>
      <c r="AF144" s="257">
        <f t="shared" si="37"/>
        <v>8.4551148225469728</v>
      </c>
      <c r="AG144" s="258">
        <v>26</v>
      </c>
      <c r="AH144" s="257">
        <f t="shared" si="38"/>
        <v>0.24672613399126969</v>
      </c>
      <c r="AI144" s="258">
        <v>81</v>
      </c>
      <c r="AJ144" s="259">
        <f t="shared" si="39"/>
        <v>0.7686468020497248</v>
      </c>
      <c r="AK144" s="196">
        <v>112</v>
      </c>
      <c r="AL144" s="197">
        <f t="shared" si="40"/>
        <v>1.062820269500854</v>
      </c>
    </row>
    <row r="145" spans="1:38" customFormat="1" ht="14.5">
      <c r="A145" s="208" t="s">
        <v>49</v>
      </c>
      <c r="B145" s="192">
        <v>2492</v>
      </c>
      <c r="C145" s="193">
        <v>1227</v>
      </c>
      <c r="D145" s="285">
        <f t="shared" si="23"/>
        <v>49.237560192616371</v>
      </c>
      <c r="E145" s="193">
        <v>260</v>
      </c>
      <c r="F145" s="262">
        <f t="shared" si="24"/>
        <v>10.433386837881219</v>
      </c>
      <c r="G145" s="263">
        <v>2</v>
      </c>
      <c r="H145" s="264">
        <f t="shared" si="25"/>
        <v>8.0256821829855537E-2</v>
      </c>
      <c r="I145" s="193">
        <v>0</v>
      </c>
      <c r="J145" s="264">
        <f t="shared" si="26"/>
        <v>0</v>
      </c>
      <c r="K145" s="193">
        <v>965</v>
      </c>
      <c r="L145" s="285">
        <f t="shared" si="27"/>
        <v>38.723916532905292</v>
      </c>
      <c r="M145" s="193">
        <v>1265</v>
      </c>
      <c r="N145" s="285">
        <f t="shared" si="28"/>
        <v>50.762439807383629</v>
      </c>
      <c r="O145" s="193">
        <v>7</v>
      </c>
      <c r="P145" s="285">
        <f t="shared" si="29"/>
        <v>0.2808988764044944</v>
      </c>
      <c r="Q145" s="193">
        <v>70</v>
      </c>
      <c r="R145" s="262">
        <f t="shared" si="30"/>
        <v>2.8089887640449436</v>
      </c>
      <c r="S145" s="263">
        <v>11</v>
      </c>
      <c r="T145" s="264">
        <f t="shared" si="31"/>
        <v>0.44141252006420545</v>
      </c>
      <c r="U145" s="193">
        <v>402</v>
      </c>
      <c r="V145" s="262">
        <f t="shared" si="32"/>
        <v>16.131621187800963</v>
      </c>
      <c r="W145" s="263">
        <v>644</v>
      </c>
      <c r="X145" s="264">
        <f t="shared" si="33"/>
        <v>25.842696629213485</v>
      </c>
      <c r="Y145" s="193">
        <v>0</v>
      </c>
      <c r="Z145" s="262">
        <f t="shared" si="34"/>
        <v>0</v>
      </c>
      <c r="AA145" s="263">
        <v>1</v>
      </c>
      <c r="AB145" s="264">
        <f t="shared" si="35"/>
        <v>4.0128410914927769E-2</v>
      </c>
      <c r="AC145" s="193">
        <v>0</v>
      </c>
      <c r="AD145" s="264">
        <f t="shared" si="36"/>
        <v>0</v>
      </c>
      <c r="AE145" s="193">
        <v>96</v>
      </c>
      <c r="AF145" s="262">
        <f t="shared" si="37"/>
        <v>3.8523274478330656</v>
      </c>
      <c r="AG145" s="263">
        <v>8</v>
      </c>
      <c r="AH145" s="262">
        <f t="shared" si="38"/>
        <v>0.32102728731942215</v>
      </c>
      <c r="AI145" s="263">
        <v>11</v>
      </c>
      <c r="AJ145" s="264">
        <f t="shared" si="39"/>
        <v>0.44141252006420545</v>
      </c>
      <c r="AK145" s="193">
        <v>15</v>
      </c>
      <c r="AL145" s="194">
        <f t="shared" si="40"/>
        <v>0.60192616372391661</v>
      </c>
    </row>
    <row r="146" spans="1:38" customFormat="1" ht="14.5">
      <c r="A146" s="212" t="s">
        <v>50</v>
      </c>
      <c r="B146" s="195">
        <v>471</v>
      </c>
      <c r="C146" s="196">
        <v>135</v>
      </c>
      <c r="D146" s="287">
        <f t="shared" si="23"/>
        <v>28.662420382165603</v>
      </c>
      <c r="E146" s="196">
        <v>8</v>
      </c>
      <c r="F146" s="257">
        <f t="shared" si="24"/>
        <v>1.6985138004246285</v>
      </c>
      <c r="G146" s="258">
        <v>4</v>
      </c>
      <c r="H146" s="259">
        <f t="shared" si="25"/>
        <v>0.84925690021231426</v>
      </c>
      <c r="I146" s="196">
        <v>0</v>
      </c>
      <c r="J146" s="259">
        <f t="shared" si="26"/>
        <v>0</v>
      </c>
      <c r="K146" s="196">
        <v>123</v>
      </c>
      <c r="L146" s="287">
        <f t="shared" si="27"/>
        <v>26.114649681528661</v>
      </c>
      <c r="M146" s="196">
        <v>336</v>
      </c>
      <c r="N146" s="287">
        <f t="shared" si="28"/>
        <v>71.337579617834393</v>
      </c>
      <c r="O146" s="196">
        <v>23</v>
      </c>
      <c r="P146" s="287">
        <f t="shared" si="29"/>
        <v>4.8832271762208075</v>
      </c>
      <c r="Q146" s="196">
        <v>33</v>
      </c>
      <c r="R146" s="257">
        <f t="shared" si="30"/>
        <v>7.0063694267515926</v>
      </c>
      <c r="S146" s="258">
        <v>0</v>
      </c>
      <c r="T146" s="259">
        <f t="shared" si="31"/>
        <v>0</v>
      </c>
      <c r="U146" s="196">
        <v>57</v>
      </c>
      <c r="V146" s="257">
        <f t="shared" si="32"/>
        <v>12.101910828025478</v>
      </c>
      <c r="W146" s="258">
        <v>198</v>
      </c>
      <c r="X146" s="259">
        <f t="shared" si="33"/>
        <v>42.038216560509554</v>
      </c>
      <c r="Y146" s="196">
        <v>0</v>
      </c>
      <c r="Z146" s="257">
        <f t="shared" si="34"/>
        <v>0</v>
      </c>
      <c r="AA146" s="258">
        <v>0</v>
      </c>
      <c r="AB146" s="259">
        <f t="shared" si="35"/>
        <v>0</v>
      </c>
      <c r="AC146" s="196">
        <v>0</v>
      </c>
      <c r="AD146" s="259">
        <f t="shared" si="36"/>
        <v>0</v>
      </c>
      <c r="AE146" s="196">
        <v>22</v>
      </c>
      <c r="AF146" s="257">
        <f t="shared" si="37"/>
        <v>4.6709129511677281</v>
      </c>
      <c r="AG146" s="258">
        <v>1</v>
      </c>
      <c r="AH146" s="257">
        <f t="shared" si="38"/>
        <v>0.21231422505307856</v>
      </c>
      <c r="AI146" s="258">
        <v>0</v>
      </c>
      <c r="AJ146" s="259">
        <f t="shared" si="39"/>
        <v>0</v>
      </c>
      <c r="AK146" s="196">
        <v>2</v>
      </c>
      <c r="AL146" s="197">
        <f t="shared" si="40"/>
        <v>0.42462845010615713</v>
      </c>
    </row>
    <row r="147" spans="1:38" customFormat="1" ht="14.5">
      <c r="A147" s="208" t="s">
        <v>51</v>
      </c>
      <c r="B147" s="192">
        <v>2358</v>
      </c>
      <c r="C147" s="193">
        <v>896</v>
      </c>
      <c r="D147" s="285">
        <f t="shared" si="23"/>
        <v>37.998303647158608</v>
      </c>
      <c r="E147" s="193">
        <v>233</v>
      </c>
      <c r="F147" s="262">
        <f t="shared" si="24"/>
        <v>9.8812553011026285</v>
      </c>
      <c r="G147" s="263">
        <v>0</v>
      </c>
      <c r="H147" s="264">
        <f t="shared" si="25"/>
        <v>0</v>
      </c>
      <c r="I147" s="193">
        <v>0</v>
      </c>
      <c r="J147" s="264">
        <f t="shared" si="26"/>
        <v>0</v>
      </c>
      <c r="K147" s="193">
        <v>663</v>
      </c>
      <c r="L147" s="285">
        <f t="shared" si="27"/>
        <v>28.117048346055977</v>
      </c>
      <c r="M147" s="193">
        <v>1462</v>
      </c>
      <c r="N147" s="285">
        <f t="shared" si="28"/>
        <v>62.001696352841392</v>
      </c>
      <c r="O147" s="193">
        <v>181</v>
      </c>
      <c r="P147" s="285">
        <f t="shared" si="29"/>
        <v>7.6759966072943175</v>
      </c>
      <c r="Q147" s="193">
        <v>437</v>
      </c>
      <c r="R147" s="262">
        <f t="shared" si="30"/>
        <v>18.532654792196777</v>
      </c>
      <c r="S147" s="263">
        <v>115</v>
      </c>
      <c r="T147" s="264">
        <f t="shared" si="31"/>
        <v>4.8770144189991518</v>
      </c>
      <c r="U147" s="193">
        <v>294</v>
      </c>
      <c r="V147" s="262">
        <f t="shared" si="32"/>
        <v>12.46819338422392</v>
      </c>
      <c r="W147" s="263">
        <v>40</v>
      </c>
      <c r="X147" s="264">
        <f t="shared" si="33"/>
        <v>1.6963528413910092</v>
      </c>
      <c r="Y147" s="193">
        <v>1</v>
      </c>
      <c r="Z147" s="262">
        <f t="shared" si="34"/>
        <v>4.2408821034775231E-2</v>
      </c>
      <c r="AA147" s="263">
        <v>4</v>
      </c>
      <c r="AB147" s="264">
        <f t="shared" si="35"/>
        <v>0.16963528413910092</v>
      </c>
      <c r="AC147" s="193">
        <v>0</v>
      </c>
      <c r="AD147" s="264">
        <f t="shared" si="36"/>
        <v>0</v>
      </c>
      <c r="AE147" s="193">
        <v>323</v>
      </c>
      <c r="AF147" s="262">
        <f t="shared" si="37"/>
        <v>13.6980491942324</v>
      </c>
      <c r="AG147" s="263">
        <v>10</v>
      </c>
      <c r="AH147" s="262">
        <f t="shared" si="38"/>
        <v>0.42408821034775229</v>
      </c>
      <c r="AI147" s="263">
        <v>26</v>
      </c>
      <c r="AJ147" s="264">
        <f t="shared" si="39"/>
        <v>1.1026293469041559</v>
      </c>
      <c r="AK147" s="193">
        <v>31</v>
      </c>
      <c r="AL147" s="194">
        <f t="shared" si="40"/>
        <v>1.3146734520780321</v>
      </c>
    </row>
    <row r="148" spans="1:38" customFormat="1" ht="14.5">
      <c r="A148" s="212" t="s">
        <v>52</v>
      </c>
      <c r="B148" s="195">
        <v>1411</v>
      </c>
      <c r="C148" s="196">
        <v>793</v>
      </c>
      <c r="D148" s="287">
        <f t="shared" si="23"/>
        <v>56.201275690999289</v>
      </c>
      <c r="E148" s="196">
        <v>71</v>
      </c>
      <c r="F148" s="257">
        <f t="shared" si="24"/>
        <v>5.0318922749822823</v>
      </c>
      <c r="G148" s="258">
        <v>0</v>
      </c>
      <c r="H148" s="259">
        <f t="shared" si="25"/>
        <v>0</v>
      </c>
      <c r="I148" s="196">
        <v>6</v>
      </c>
      <c r="J148" s="259">
        <f t="shared" si="26"/>
        <v>0.42523033309709424</v>
      </c>
      <c r="K148" s="196">
        <v>716</v>
      </c>
      <c r="L148" s="287">
        <f t="shared" si="27"/>
        <v>50.744153082919915</v>
      </c>
      <c r="M148" s="196">
        <v>618</v>
      </c>
      <c r="N148" s="287">
        <f t="shared" si="28"/>
        <v>43.798724309000711</v>
      </c>
      <c r="O148" s="196">
        <v>55</v>
      </c>
      <c r="P148" s="287">
        <f t="shared" si="29"/>
        <v>3.8979447200566972</v>
      </c>
      <c r="Q148" s="196">
        <v>183</v>
      </c>
      <c r="R148" s="257">
        <f t="shared" si="30"/>
        <v>12.969525159461377</v>
      </c>
      <c r="S148" s="258">
        <v>26</v>
      </c>
      <c r="T148" s="259">
        <f t="shared" si="31"/>
        <v>1.8426647767540751</v>
      </c>
      <c r="U148" s="196">
        <v>144</v>
      </c>
      <c r="V148" s="257">
        <f t="shared" si="32"/>
        <v>10.205527994330261</v>
      </c>
      <c r="W148" s="258">
        <v>32</v>
      </c>
      <c r="X148" s="259">
        <f t="shared" si="33"/>
        <v>2.2678951098511693</v>
      </c>
      <c r="Y148" s="196">
        <v>0</v>
      </c>
      <c r="Z148" s="257">
        <f t="shared" si="34"/>
        <v>0</v>
      </c>
      <c r="AA148" s="258">
        <v>2</v>
      </c>
      <c r="AB148" s="259">
        <f t="shared" si="35"/>
        <v>0.14174344436569808</v>
      </c>
      <c r="AC148" s="196">
        <v>0</v>
      </c>
      <c r="AD148" s="259">
        <f t="shared" si="36"/>
        <v>0</v>
      </c>
      <c r="AE148" s="196">
        <v>172</v>
      </c>
      <c r="AF148" s="257">
        <f t="shared" si="37"/>
        <v>12.189936215450036</v>
      </c>
      <c r="AG148" s="258">
        <v>0</v>
      </c>
      <c r="AH148" s="257">
        <f t="shared" si="38"/>
        <v>0</v>
      </c>
      <c r="AI148" s="258">
        <v>1</v>
      </c>
      <c r="AJ148" s="259">
        <f t="shared" si="39"/>
        <v>7.087172218284904E-2</v>
      </c>
      <c r="AK148" s="196">
        <v>3</v>
      </c>
      <c r="AL148" s="197">
        <f t="shared" si="40"/>
        <v>0.21261516654854712</v>
      </c>
    </row>
    <row r="149" spans="1:38" customFormat="1" ht="14.5">
      <c r="A149" s="208" t="s">
        <v>53</v>
      </c>
      <c r="B149" s="192">
        <v>1789</v>
      </c>
      <c r="C149" s="193">
        <v>397</v>
      </c>
      <c r="D149" s="288">
        <f t="shared" si="23"/>
        <v>22.191168250419231</v>
      </c>
      <c r="E149" s="193">
        <v>103</v>
      </c>
      <c r="F149" s="266">
        <f t="shared" si="24"/>
        <v>5.757406372275014</v>
      </c>
      <c r="G149" s="263">
        <v>3</v>
      </c>
      <c r="H149" s="267">
        <f t="shared" si="25"/>
        <v>0.16769144773616546</v>
      </c>
      <c r="I149" s="193">
        <v>9</v>
      </c>
      <c r="J149" s="267">
        <f t="shared" si="26"/>
        <v>0.50307434320849642</v>
      </c>
      <c r="K149" s="193">
        <v>282</v>
      </c>
      <c r="L149" s="288">
        <f t="shared" si="27"/>
        <v>15.762996087199552</v>
      </c>
      <c r="M149" s="193">
        <v>1392</v>
      </c>
      <c r="N149" s="288">
        <f t="shared" si="28"/>
        <v>77.808831749580776</v>
      </c>
      <c r="O149" s="193">
        <v>93</v>
      </c>
      <c r="P149" s="288">
        <f t="shared" si="29"/>
        <v>5.1984348798211286</v>
      </c>
      <c r="Q149" s="193">
        <v>208</v>
      </c>
      <c r="R149" s="266">
        <f t="shared" si="30"/>
        <v>11.626607043040806</v>
      </c>
      <c r="S149" s="263">
        <v>95</v>
      </c>
      <c r="T149" s="267">
        <f t="shared" si="31"/>
        <v>5.3102291783119062</v>
      </c>
      <c r="U149" s="193">
        <v>573</v>
      </c>
      <c r="V149" s="266">
        <f t="shared" si="32"/>
        <v>32.029066517607603</v>
      </c>
      <c r="W149" s="263">
        <v>24</v>
      </c>
      <c r="X149" s="267">
        <f t="shared" si="33"/>
        <v>1.3415315818893236</v>
      </c>
      <c r="Y149" s="193">
        <v>0</v>
      </c>
      <c r="Z149" s="266">
        <f t="shared" si="34"/>
        <v>0</v>
      </c>
      <c r="AA149" s="263">
        <v>14</v>
      </c>
      <c r="AB149" s="267">
        <f t="shared" si="35"/>
        <v>0.78256008943543875</v>
      </c>
      <c r="AC149" s="193">
        <v>0</v>
      </c>
      <c r="AD149" s="267">
        <f t="shared" si="36"/>
        <v>0</v>
      </c>
      <c r="AE149" s="193">
        <v>342</v>
      </c>
      <c r="AF149" s="266">
        <f t="shared" si="37"/>
        <v>19.116825041922862</v>
      </c>
      <c r="AG149" s="263">
        <v>9</v>
      </c>
      <c r="AH149" s="266">
        <f t="shared" si="38"/>
        <v>0.50307434320849642</v>
      </c>
      <c r="AI149" s="263">
        <v>9</v>
      </c>
      <c r="AJ149" s="267">
        <f t="shared" si="39"/>
        <v>0.50307434320849642</v>
      </c>
      <c r="AK149" s="193">
        <v>25</v>
      </c>
      <c r="AL149" s="198">
        <f t="shared" si="40"/>
        <v>1.3974287311347122</v>
      </c>
    </row>
    <row r="150" spans="1:38" customFormat="1" ht="14.5">
      <c r="A150" s="212" t="s">
        <v>54</v>
      </c>
      <c r="B150" s="195">
        <v>1335</v>
      </c>
      <c r="C150" s="196">
        <v>513</v>
      </c>
      <c r="D150" s="287">
        <f t="shared" si="23"/>
        <v>38.426966292134829</v>
      </c>
      <c r="E150" s="196">
        <v>45</v>
      </c>
      <c r="F150" s="257">
        <f t="shared" si="24"/>
        <v>3.3707865168539324</v>
      </c>
      <c r="G150" s="258">
        <v>0</v>
      </c>
      <c r="H150" s="259">
        <f t="shared" si="25"/>
        <v>0</v>
      </c>
      <c r="I150" s="196">
        <v>8</v>
      </c>
      <c r="J150" s="259">
        <f t="shared" si="26"/>
        <v>0.59925093632958804</v>
      </c>
      <c r="K150" s="196">
        <v>460</v>
      </c>
      <c r="L150" s="287">
        <f t="shared" si="27"/>
        <v>34.456928838951313</v>
      </c>
      <c r="M150" s="196">
        <v>822</v>
      </c>
      <c r="N150" s="287">
        <f t="shared" si="28"/>
        <v>61.573033707865164</v>
      </c>
      <c r="O150" s="196">
        <v>152</v>
      </c>
      <c r="P150" s="287">
        <f t="shared" si="29"/>
        <v>11.385767790262172</v>
      </c>
      <c r="Q150" s="196">
        <v>232</v>
      </c>
      <c r="R150" s="257">
        <f t="shared" si="30"/>
        <v>17.378277153558052</v>
      </c>
      <c r="S150" s="258">
        <v>93</v>
      </c>
      <c r="T150" s="259">
        <f t="shared" si="31"/>
        <v>6.9662921348314599</v>
      </c>
      <c r="U150" s="196">
        <v>189</v>
      </c>
      <c r="V150" s="257">
        <f t="shared" si="32"/>
        <v>14.157303370786517</v>
      </c>
      <c r="W150" s="258">
        <v>72</v>
      </c>
      <c r="X150" s="259">
        <f t="shared" si="33"/>
        <v>5.393258426966292</v>
      </c>
      <c r="Y150" s="196">
        <v>0</v>
      </c>
      <c r="Z150" s="257">
        <f t="shared" si="34"/>
        <v>0</v>
      </c>
      <c r="AA150" s="258">
        <v>1</v>
      </c>
      <c r="AB150" s="259">
        <f t="shared" si="35"/>
        <v>7.4906367041198504E-2</v>
      </c>
      <c r="AC150" s="196">
        <v>0</v>
      </c>
      <c r="AD150" s="259">
        <f t="shared" si="36"/>
        <v>0</v>
      </c>
      <c r="AE150" s="196">
        <v>69</v>
      </c>
      <c r="AF150" s="257">
        <f t="shared" si="37"/>
        <v>5.1685393258426959</v>
      </c>
      <c r="AG150" s="258">
        <v>4</v>
      </c>
      <c r="AH150" s="257">
        <f t="shared" si="38"/>
        <v>0.29962546816479402</v>
      </c>
      <c r="AI150" s="258">
        <v>3</v>
      </c>
      <c r="AJ150" s="259">
        <f t="shared" si="39"/>
        <v>0.22471910112359553</v>
      </c>
      <c r="AK150" s="196">
        <v>7</v>
      </c>
      <c r="AL150" s="197">
        <f t="shared" si="40"/>
        <v>0.52434456928838957</v>
      </c>
    </row>
    <row r="151" spans="1:38" customFormat="1" ht="14.5">
      <c r="A151" s="217" t="s">
        <v>55</v>
      </c>
      <c r="B151" s="199">
        <f>SUM(B135:B136,B139,B140,B141,B143,B144,B145,B146,B149)</f>
        <v>44271</v>
      </c>
      <c r="C151" s="200">
        <f>SUM(C135:C136,C139,C140,C141,C143,C144,C145,C146,C149)</f>
        <v>14043</v>
      </c>
      <c r="D151" s="290">
        <f t="shared" si="23"/>
        <v>31.72053940502812</v>
      </c>
      <c r="E151" s="200">
        <f>SUM(E135:E136,E139,E140,E141,E143,E144,E145,E146,E149)</f>
        <v>4348</v>
      </c>
      <c r="F151" s="271">
        <f t="shared" si="24"/>
        <v>9.8213277314720688</v>
      </c>
      <c r="G151" s="270">
        <f>SUM(G135:G136,G139,G140,G141,G143,G144,G145,G146,G149)</f>
        <v>11</v>
      </c>
      <c r="H151" s="269">
        <f t="shared" si="25"/>
        <v>2.4846965282013054E-2</v>
      </c>
      <c r="I151" s="200">
        <f>SUM(I135:I136,I139,I140,I141,I143,I144,I145,I146,I149)</f>
        <v>21</v>
      </c>
      <c r="J151" s="269">
        <f t="shared" si="26"/>
        <v>4.7435115538388563E-2</v>
      </c>
      <c r="K151" s="200">
        <f>SUM(K135:K136,K139,K140,K141,K143,K144,K145,K146,K149)</f>
        <v>9663</v>
      </c>
      <c r="L151" s="290">
        <f t="shared" si="27"/>
        <v>21.826929592735649</v>
      </c>
      <c r="M151" s="200">
        <f>SUM(M135:M136,M139,M140,M141,M143,M144,M145,M146,M149)</f>
        <v>30228</v>
      </c>
      <c r="N151" s="290">
        <f t="shared" si="28"/>
        <v>68.27946059497188</v>
      </c>
      <c r="O151" s="200">
        <f>SUM(O135:O136,O139,O140,O141,O143,O144,O145,O146,O149)</f>
        <v>1827</v>
      </c>
      <c r="P151" s="290">
        <f t="shared" si="29"/>
        <v>4.1268550518398044</v>
      </c>
      <c r="Q151" s="200">
        <f>SUM(Q135:Q136,Q139,Q140,Q141,Q143,Q144,Q145,Q146,Q149)</f>
        <v>3206</v>
      </c>
      <c r="R151" s="271">
        <f t="shared" si="30"/>
        <v>7.2417609721939877</v>
      </c>
      <c r="S151" s="270">
        <f>SUM(S135:S136,S139,S140,S141,S143,S144,S145,S146,S149)</f>
        <v>1319</v>
      </c>
      <c r="T151" s="269">
        <f t="shared" si="31"/>
        <v>2.9793770188159292</v>
      </c>
      <c r="U151" s="200">
        <f>SUM(U135:U136,U139,U140,U141,U143,U144,U145,U146,U149)</f>
        <v>7711</v>
      </c>
      <c r="V151" s="271">
        <f t="shared" si="32"/>
        <v>17.417722662691151</v>
      </c>
      <c r="W151" s="270">
        <f>SUM(W135:W136,W139,W140,W141,W143,W144,W145,W146,W149)</f>
        <v>8932</v>
      </c>
      <c r="X151" s="269">
        <f t="shared" si="33"/>
        <v>20.175735808994602</v>
      </c>
      <c r="Y151" s="200">
        <f>SUM(Y135:Y136,Y139,Y140,Y141,Y143,Y144,Y145,Y146,Y149)</f>
        <v>13</v>
      </c>
      <c r="Z151" s="271">
        <f t="shared" si="34"/>
        <v>2.9364595333288158E-2</v>
      </c>
      <c r="AA151" s="270">
        <f>SUM(AA135:AA136,AA139,AA140,AA141,AA143,AA144,AA145,AA146,AA149)</f>
        <v>194</v>
      </c>
      <c r="AB151" s="269">
        <f t="shared" si="35"/>
        <v>0.43821011497368484</v>
      </c>
      <c r="AC151" s="200">
        <f>SUM(AC135:AC136,AC139,AC140,AC141,AC143,AC144,AC145,AC146,AC149)</f>
        <v>13</v>
      </c>
      <c r="AD151" s="269">
        <f t="shared" si="36"/>
        <v>2.9364595333288158E-2</v>
      </c>
      <c r="AE151" s="200">
        <f>SUM(AE135:AE136,AE139,AE140,AE141,AE143,AE144,AE145,AE146,AE149)</f>
        <v>5612</v>
      </c>
      <c r="AF151" s="271">
        <f t="shared" si="37"/>
        <v>12.676469923877933</v>
      </c>
      <c r="AG151" s="270">
        <f>SUM(AG135:AG136,AG139,AG140,AG141,AG143,AG144,AG145,AG146,AG149)</f>
        <v>122</v>
      </c>
      <c r="AH151" s="271">
        <f t="shared" si="38"/>
        <v>0.27557543312778116</v>
      </c>
      <c r="AI151" s="270">
        <f>SUM(AI135:AI136,AI139,AI140,AI141,AI143,AI144,AI145,AI146,AI149)</f>
        <v>571</v>
      </c>
      <c r="AJ151" s="269">
        <f t="shared" si="39"/>
        <v>1.2897833796390412</v>
      </c>
      <c r="AK151" s="200">
        <f>SUM(AK135:AK136,AK139,AK140,AK141,AK143,AK144,AK145,AK146,AK149)</f>
        <v>708</v>
      </c>
      <c r="AL151" s="201">
        <f t="shared" si="40"/>
        <v>1.5992410381513857</v>
      </c>
    </row>
    <row r="152" spans="1:38" customFormat="1" ht="14.5">
      <c r="A152" s="221" t="s">
        <v>56</v>
      </c>
      <c r="B152" s="202">
        <f>SUM(B137,B138,B142,B147,B148,B150)</f>
        <v>10356</v>
      </c>
      <c r="C152" s="203">
        <f>SUM(C137,C138,C142,C147,C148,C150)</f>
        <v>3405</v>
      </c>
      <c r="D152" s="291">
        <f t="shared" si="23"/>
        <v>32.879490150637317</v>
      </c>
      <c r="E152" s="203">
        <f>SUM(E137,E138,E142,E147,E148,E150)</f>
        <v>632</v>
      </c>
      <c r="F152" s="276">
        <f t="shared" si="24"/>
        <v>6.1027423715720355</v>
      </c>
      <c r="G152" s="275">
        <f>SUM(G137,G138,G142,G147,G148,G150)</f>
        <v>0</v>
      </c>
      <c r="H152" s="274">
        <f t="shared" si="25"/>
        <v>0</v>
      </c>
      <c r="I152" s="203">
        <f>SUM(I137,I138,I142,I147,I148,I150)</f>
        <v>36</v>
      </c>
      <c r="J152" s="274">
        <f t="shared" si="26"/>
        <v>0.34762456546929316</v>
      </c>
      <c r="K152" s="203">
        <f>SUM(K137,K138,K142,K147,K148,K150)</f>
        <v>2737</v>
      </c>
      <c r="L152" s="291">
        <f t="shared" si="27"/>
        <v>26.429123213595986</v>
      </c>
      <c r="M152" s="203">
        <f>SUM(M137,M138,M142,M147,M148,M150)</f>
        <v>6951</v>
      </c>
      <c r="N152" s="291">
        <f t="shared" si="28"/>
        <v>67.120509849362691</v>
      </c>
      <c r="O152" s="203">
        <f>SUM(O137,O138,O142,O147,O148,O150)</f>
        <v>606</v>
      </c>
      <c r="P152" s="291">
        <f t="shared" si="29"/>
        <v>5.8516801853997684</v>
      </c>
      <c r="Q152" s="203">
        <f>SUM(Q137,Q138,Q142,Q147,Q148,Q150)</f>
        <v>1785</v>
      </c>
      <c r="R152" s="276">
        <f t="shared" si="30"/>
        <v>17.236384704519121</v>
      </c>
      <c r="S152" s="275">
        <f>SUM(S137,S138,S142,S147,S148,S150)</f>
        <v>375</v>
      </c>
      <c r="T152" s="274">
        <f t="shared" si="31"/>
        <v>3.6210892236384704</v>
      </c>
      <c r="U152" s="203">
        <f>SUM(U137,U138,U142,U147,U148,U150)</f>
        <v>1154</v>
      </c>
      <c r="V152" s="276">
        <f t="shared" si="32"/>
        <v>11.143298570876786</v>
      </c>
      <c r="W152" s="275">
        <f>SUM(W137,W138,W142,W147,W148,W150)</f>
        <v>242</v>
      </c>
      <c r="X152" s="274">
        <f t="shared" si="33"/>
        <v>2.3368095789880265</v>
      </c>
      <c r="Y152" s="203">
        <f>SUM(Y137,Y138,Y142,Y147,Y148,Y150)</f>
        <v>6</v>
      </c>
      <c r="Z152" s="276">
        <f t="shared" si="34"/>
        <v>5.7937427578215524E-2</v>
      </c>
      <c r="AA152" s="275">
        <f>SUM(AA137,AA138,AA142,AA147,AA148,AA150)</f>
        <v>10</v>
      </c>
      <c r="AB152" s="274">
        <f t="shared" si="35"/>
        <v>9.656237929702588E-2</v>
      </c>
      <c r="AC152" s="203">
        <f>SUM(AC137,AC138,AC142,AC147,AC148,AC150)</f>
        <v>3</v>
      </c>
      <c r="AD152" s="274">
        <f t="shared" si="36"/>
        <v>2.8968713789107762E-2</v>
      </c>
      <c r="AE152" s="203">
        <f>SUM(AE137,AE138,AE142,AE147,AE148,AE150)</f>
        <v>2555</v>
      </c>
      <c r="AF152" s="276">
        <f t="shared" si="37"/>
        <v>24.671687910390112</v>
      </c>
      <c r="AG152" s="275">
        <f>SUM(AG137,AG138,AG142,AG147,AG148,AG150)</f>
        <v>27</v>
      </c>
      <c r="AH152" s="276">
        <f t="shared" si="38"/>
        <v>0.26071842410196988</v>
      </c>
      <c r="AI152" s="275">
        <f>SUM(AI137,AI138,AI142,AI147,AI148,AI150)</f>
        <v>100</v>
      </c>
      <c r="AJ152" s="274">
        <f t="shared" si="39"/>
        <v>0.96562379297025869</v>
      </c>
      <c r="AK152" s="203">
        <f>SUM(AK137,AK138,AK142,AK147,AK148,AK150)</f>
        <v>88</v>
      </c>
      <c r="AL152" s="204">
        <f t="shared" si="40"/>
        <v>0.84974893781382776</v>
      </c>
    </row>
    <row r="153" spans="1:38" customFormat="1" ht="14.5">
      <c r="A153" s="225" t="s">
        <v>57</v>
      </c>
      <c r="B153" s="205">
        <v>54627</v>
      </c>
      <c r="C153" s="206">
        <v>17448</v>
      </c>
      <c r="D153" s="292">
        <f t="shared" si="23"/>
        <v>31.940249327255753</v>
      </c>
      <c r="E153" s="206">
        <v>4980</v>
      </c>
      <c r="F153" s="281">
        <f t="shared" si="24"/>
        <v>9.1163710253171502</v>
      </c>
      <c r="G153" s="280">
        <v>11</v>
      </c>
      <c r="H153" s="279">
        <f t="shared" si="25"/>
        <v>2.0136562505720615E-2</v>
      </c>
      <c r="I153" s="206">
        <v>57</v>
      </c>
      <c r="J153" s="279">
        <f t="shared" si="26"/>
        <v>0.10434400571146137</v>
      </c>
      <c r="K153" s="206">
        <v>12400</v>
      </c>
      <c r="L153" s="292">
        <f t="shared" si="27"/>
        <v>22.699397733721419</v>
      </c>
      <c r="M153" s="206">
        <v>37179</v>
      </c>
      <c r="N153" s="292">
        <f t="shared" si="28"/>
        <v>68.059750672744244</v>
      </c>
      <c r="O153" s="206">
        <v>2433</v>
      </c>
      <c r="P153" s="292">
        <f t="shared" si="29"/>
        <v>4.4538415069471142</v>
      </c>
      <c r="Q153" s="206">
        <v>4991</v>
      </c>
      <c r="R153" s="281">
        <f t="shared" si="30"/>
        <v>9.1365075878228712</v>
      </c>
      <c r="S153" s="280">
        <v>1694</v>
      </c>
      <c r="T153" s="279">
        <f t="shared" si="31"/>
        <v>3.1010306258809748</v>
      </c>
      <c r="U153" s="206">
        <v>8865</v>
      </c>
      <c r="V153" s="281">
        <f t="shared" si="32"/>
        <v>16.228238783019385</v>
      </c>
      <c r="W153" s="280">
        <v>9174</v>
      </c>
      <c r="X153" s="279">
        <f t="shared" si="33"/>
        <v>16.793893129770993</v>
      </c>
      <c r="Y153" s="206">
        <v>19</v>
      </c>
      <c r="Z153" s="281">
        <f t="shared" si="34"/>
        <v>3.4781335237153786E-2</v>
      </c>
      <c r="AA153" s="280">
        <v>204</v>
      </c>
      <c r="AB153" s="279">
        <f t="shared" si="35"/>
        <v>0.37344170465154591</v>
      </c>
      <c r="AC153" s="206">
        <v>16</v>
      </c>
      <c r="AD153" s="279">
        <f t="shared" si="36"/>
        <v>2.928954546286635E-2</v>
      </c>
      <c r="AE153" s="206">
        <v>8167</v>
      </c>
      <c r="AF153" s="281">
        <f t="shared" si="37"/>
        <v>14.950482362201841</v>
      </c>
      <c r="AG153" s="280">
        <v>149</v>
      </c>
      <c r="AH153" s="281">
        <f t="shared" si="38"/>
        <v>0.27275889212294285</v>
      </c>
      <c r="AI153" s="280">
        <v>671</v>
      </c>
      <c r="AJ153" s="279">
        <f t="shared" si="39"/>
        <v>1.2283303128489576</v>
      </c>
      <c r="AK153" s="206">
        <v>796</v>
      </c>
      <c r="AL153" s="207">
        <f t="shared" si="40"/>
        <v>1.4571548867776007</v>
      </c>
    </row>
    <row r="154" spans="1:38" customFormat="1" ht="14.5">
      <c r="A154" s="517" t="s">
        <v>58</v>
      </c>
      <c r="B154" s="517"/>
      <c r="C154" s="517"/>
      <c r="D154" s="517"/>
      <c r="E154" s="517"/>
      <c r="F154" s="517"/>
      <c r="G154" s="517"/>
      <c r="H154" s="517"/>
      <c r="I154" s="517"/>
      <c r="J154" s="517"/>
      <c r="K154" s="517"/>
      <c r="L154" s="517"/>
      <c r="M154" s="517"/>
      <c r="N154" s="517"/>
      <c r="O154" s="517"/>
      <c r="P154" s="517"/>
      <c r="Q154" s="517"/>
      <c r="R154" s="517"/>
      <c r="S154" s="517"/>
      <c r="T154" s="517"/>
      <c r="U154" s="517"/>
      <c r="V154" s="517"/>
      <c r="W154" s="517"/>
      <c r="X154" s="517"/>
      <c r="Y154" s="517"/>
      <c r="Z154" s="517"/>
      <c r="AA154" s="517"/>
      <c r="AB154" s="517"/>
      <c r="AC154" s="517"/>
      <c r="AD154" s="517"/>
      <c r="AE154" s="517"/>
      <c r="AF154" s="517"/>
      <c r="AG154" s="517"/>
      <c r="AH154" s="517"/>
      <c r="AI154" s="517"/>
      <c r="AJ154" s="517"/>
      <c r="AK154" s="517"/>
      <c r="AL154" s="517"/>
    </row>
    <row r="155" spans="1:38" customFormat="1" ht="14.5">
      <c r="A155" s="518" t="s">
        <v>132</v>
      </c>
      <c r="B155" s="518"/>
      <c r="C155" s="518"/>
      <c r="D155" s="518"/>
      <c r="E155" s="518"/>
      <c r="F155" s="518"/>
      <c r="G155" s="518"/>
      <c r="H155" s="518"/>
      <c r="I155" s="518"/>
      <c r="J155" s="518"/>
      <c r="K155" s="518"/>
      <c r="L155" s="518"/>
      <c r="M155" s="518"/>
      <c r="N155" s="518"/>
      <c r="O155" s="518"/>
      <c r="P155" s="518"/>
      <c r="Q155" s="518"/>
      <c r="R155" s="518"/>
      <c r="S155" s="518"/>
      <c r="T155" s="518"/>
      <c r="U155" s="518"/>
      <c r="V155" s="518"/>
      <c r="W155" s="518"/>
      <c r="X155" s="518"/>
      <c r="Y155" s="518"/>
      <c r="Z155" s="518"/>
      <c r="AA155" s="518"/>
      <c r="AB155" s="518"/>
      <c r="AC155" s="518"/>
      <c r="AD155" s="518"/>
      <c r="AE155" s="518"/>
      <c r="AF155" s="518"/>
      <c r="AG155" s="518"/>
      <c r="AH155" s="518"/>
      <c r="AI155" s="518"/>
      <c r="AJ155" s="518"/>
      <c r="AK155" s="518"/>
      <c r="AL155" s="518"/>
    </row>
    <row r="156" spans="1:38" customFormat="1" ht="15.75" customHeight="1">
      <c r="A156" s="485" t="s">
        <v>67</v>
      </c>
      <c r="B156" s="485"/>
      <c r="C156" s="485"/>
      <c r="D156" s="485"/>
      <c r="E156" s="485"/>
      <c r="F156" s="485"/>
      <c r="G156" s="485"/>
      <c r="H156" s="485"/>
      <c r="I156" s="485"/>
      <c r="J156" s="485"/>
      <c r="K156" s="485"/>
      <c r="L156" s="485"/>
      <c r="M156" s="485"/>
      <c r="N156" s="485"/>
      <c r="O156" s="485"/>
      <c r="P156" s="485"/>
      <c r="Q156" s="485"/>
      <c r="R156" s="485"/>
      <c r="S156" s="485"/>
      <c r="T156" s="485"/>
      <c r="U156" s="485"/>
      <c r="V156" s="485"/>
      <c r="W156" s="485"/>
      <c r="X156" s="485"/>
      <c r="Y156" s="485"/>
      <c r="Z156" s="485"/>
      <c r="AA156" s="485"/>
      <c r="AB156" s="485"/>
      <c r="AC156" s="485"/>
      <c r="AD156" s="485"/>
      <c r="AE156" s="485"/>
      <c r="AF156" s="485"/>
      <c r="AG156" s="485"/>
      <c r="AH156" s="485"/>
      <c r="AI156" s="485"/>
      <c r="AJ156" s="485"/>
      <c r="AK156" s="485"/>
      <c r="AL156" s="485"/>
    </row>
    <row r="157" spans="1:38" customFormat="1" ht="14.5"/>
    <row r="158" spans="1:38" customFormat="1" ht="23.5">
      <c r="A158" s="486">
        <v>2020</v>
      </c>
      <c r="B158" s="486"/>
      <c r="C158" s="486"/>
      <c r="D158" s="486"/>
      <c r="E158" s="486"/>
      <c r="F158" s="486"/>
      <c r="G158" s="486"/>
      <c r="H158" s="486"/>
      <c r="I158" s="486"/>
      <c r="J158" s="486"/>
      <c r="K158" s="486"/>
      <c r="L158" s="486"/>
      <c r="M158" s="486"/>
      <c r="N158" s="486"/>
      <c r="O158" s="486"/>
      <c r="P158" s="486"/>
      <c r="Q158" s="486"/>
      <c r="R158" s="486"/>
      <c r="S158" s="486"/>
      <c r="T158" s="486"/>
      <c r="U158" s="486"/>
      <c r="V158" s="486"/>
      <c r="W158" s="486"/>
      <c r="X158" s="486"/>
      <c r="Y158" s="486"/>
      <c r="Z158" s="486"/>
      <c r="AA158" s="486"/>
      <c r="AB158" s="486"/>
      <c r="AC158" s="486"/>
      <c r="AD158" s="486"/>
      <c r="AE158" s="486"/>
      <c r="AF158" s="486"/>
      <c r="AG158" s="486"/>
      <c r="AH158" s="486"/>
      <c r="AI158" s="486"/>
      <c r="AJ158" s="486"/>
      <c r="AK158" s="486"/>
      <c r="AL158" s="486"/>
    </row>
    <row r="159" spans="1:38" customFormat="1" ht="14.5"/>
    <row r="160" spans="1:38" customFormat="1" ht="16.5">
      <c r="A160" s="519" t="s">
        <v>111</v>
      </c>
      <c r="B160" s="519"/>
      <c r="C160" s="519"/>
      <c r="D160" s="519"/>
      <c r="E160" s="519"/>
      <c r="F160" s="519"/>
      <c r="G160" s="519"/>
      <c r="H160" s="519"/>
      <c r="I160" s="519"/>
      <c r="J160" s="519"/>
      <c r="K160" s="519"/>
      <c r="L160" s="519"/>
      <c r="M160" s="519"/>
      <c r="N160" s="519"/>
      <c r="O160" s="519"/>
      <c r="P160" s="519"/>
      <c r="Q160" s="519"/>
      <c r="R160" s="519"/>
      <c r="S160" s="519"/>
      <c r="T160" s="519"/>
      <c r="U160" s="519"/>
      <c r="V160" s="519"/>
      <c r="W160" s="519"/>
      <c r="X160" s="519"/>
      <c r="Y160" s="519"/>
      <c r="Z160" s="519"/>
      <c r="AA160" s="519"/>
      <c r="AB160" s="519"/>
      <c r="AC160" s="519"/>
      <c r="AD160" s="519"/>
      <c r="AE160" s="519"/>
      <c r="AF160" s="519"/>
      <c r="AG160" s="519"/>
      <c r="AH160" s="519"/>
      <c r="AI160" s="519"/>
      <c r="AJ160" s="519"/>
      <c r="AK160" s="519"/>
      <c r="AL160" s="519"/>
    </row>
    <row r="161" spans="1:38" customFormat="1" ht="14.5">
      <c r="A161" s="520" t="s">
        <v>25</v>
      </c>
      <c r="B161" s="521" t="s">
        <v>26</v>
      </c>
      <c r="C161" s="521" t="s">
        <v>125</v>
      </c>
      <c r="D161" s="521"/>
      <c r="E161" s="521"/>
      <c r="F161" s="521"/>
      <c r="G161" s="521"/>
      <c r="H161" s="521"/>
      <c r="I161" s="521"/>
      <c r="J161" s="521"/>
      <c r="K161" s="521"/>
      <c r="L161" s="521"/>
      <c r="M161" s="522" t="s">
        <v>28</v>
      </c>
      <c r="N161" s="522"/>
      <c r="O161" s="522"/>
      <c r="P161" s="522"/>
      <c r="Q161" s="522"/>
      <c r="R161" s="522"/>
      <c r="S161" s="522"/>
      <c r="T161" s="522"/>
      <c r="U161" s="522"/>
      <c r="V161" s="522"/>
      <c r="W161" s="522"/>
      <c r="X161" s="522"/>
      <c r="Y161" s="522"/>
      <c r="Z161" s="522"/>
      <c r="AA161" s="522"/>
      <c r="AB161" s="522"/>
      <c r="AC161" s="522"/>
      <c r="AD161" s="522"/>
      <c r="AE161" s="522"/>
      <c r="AF161" s="522"/>
      <c r="AG161" s="522"/>
      <c r="AH161" s="522"/>
      <c r="AI161" s="522"/>
      <c r="AJ161" s="522"/>
      <c r="AK161" s="522"/>
      <c r="AL161" s="522"/>
    </row>
    <row r="162" spans="1:38" customFormat="1" ht="14.5">
      <c r="A162" s="520"/>
      <c r="B162" s="521"/>
      <c r="C162" s="523" t="s">
        <v>26</v>
      </c>
      <c r="D162" s="523"/>
      <c r="E162" s="521" t="s">
        <v>27</v>
      </c>
      <c r="F162" s="521"/>
      <c r="G162" s="521"/>
      <c r="H162" s="521"/>
      <c r="I162" s="521"/>
      <c r="J162" s="521"/>
      <c r="K162" s="521"/>
      <c r="L162" s="521"/>
      <c r="M162" s="523" t="s">
        <v>26</v>
      </c>
      <c r="N162" s="523"/>
      <c r="O162" s="522" t="s">
        <v>27</v>
      </c>
      <c r="P162" s="522"/>
      <c r="Q162" s="522"/>
      <c r="R162" s="522"/>
      <c r="S162" s="522"/>
      <c r="T162" s="522"/>
      <c r="U162" s="522"/>
      <c r="V162" s="522"/>
      <c r="W162" s="522"/>
      <c r="X162" s="522"/>
      <c r="Y162" s="522"/>
      <c r="Z162" s="522"/>
      <c r="AA162" s="522"/>
      <c r="AB162" s="522"/>
      <c r="AC162" s="522"/>
      <c r="AD162" s="522"/>
      <c r="AE162" s="522"/>
      <c r="AF162" s="522"/>
      <c r="AG162" s="522"/>
      <c r="AH162" s="522"/>
      <c r="AI162" s="522"/>
      <c r="AJ162" s="522"/>
      <c r="AK162" s="522"/>
      <c r="AL162" s="522"/>
    </row>
    <row r="163" spans="1:38" customFormat="1" ht="14.5">
      <c r="A163" s="520"/>
      <c r="B163" s="521"/>
      <c r="C163" s="521"/>
      <c r="D163" s="523"/>
      <c r="E163" s="523" t="s">
        <v>86</v>
      </c>
      <c r="F163" s="523"/>
      <c r="G163" s="523" t="s">
        <v>87</v>
      </c>
      <c r="H163" s="523"/>
      <c r="I163" s="523" t="s">
        <v>25</v>
      </c>
      <c r="J163" s="523"/>
      <c r="K163" s="523" t="s">
        <v>107</v>
      </c>
      <c r="L163" s="523"/>
      <c r="M163" s="523"/>
      <c r="N163" s="523"/>
      <c r="O163" s="521" t="s">
        <v>89</v>
      </c>
      <c r="P163" s="521"/>
      <c r="Q163" s="521"/>
      <c r="R163" s="521"/>
      <c r="S163" s="521"/>
      <c r="T163" s="521"/>
      <c r="U163" s="521"/>
      <c r="V163" s="521"/>
      <c r="W163" s="521"/>
      <c r="X163" s="521"/>
      <c r="Y163" s="521"/>
      <c r="Z163" s="521"/>
      <c r="AA163" s="521"/>
      <c r="AB163" s="521"/>
      <c r="AC163" s="521"/>
      <c r="AD163" s="521"/>
      <c r="AE163" s="521"/>
      <c r="AF163" s="521"/>
      <c r="AG163" s="522" t="s">
        <v>90</v>
      </c>
      <c r="AH163" s="522"/>
      <c r="AI163" s="522"/>
      <c r="AJ163" s="522"/>
      <c r="AK163" s="522"/>
      <c r="AL163" s="522"/>
    </row>
    <row r="164" spans="1:38" customFormat="1" ht="14.5">
      <c r="A164" s="520"/>
      <c r="B164" s="521"/>
      <c r="C164" s="521"/>
      <c r="D164" s="523"/>
      <c r="E164" s="523"/>
      <c r="F164" s="523"/>
      <c r="G164" s="523"/>
      <c r="H164" s="523"/>
      <c r="I164" s="523"/>
      <c r="J164" s="523"/>
      <c r="K164" s="523"/>
      <c r="L164" s="523"/>
      <c r="M164" s="523"/>
      <c r="N164" s="523"/>
      <c r="O164" s="523" t="s">
        <v>91</v>
      </c>
      <c r="P164" s="523"/>
      <c r="Q164" s="523" t="s">
        <v>92</v>
      </c>
      <c r="R164" s="523"/>
      <c r="S164" s="523" t="s">
        <v>93</v>
      </c>
      <c r="T164" s="523"/>
      <c r="U164" s="523" t="s">
        <v>94</v>
      </c>
      <c r="V164" s="523"/>
      <c r="W164" s="523" t="s">
        <v>95</v>
      </c>
      <c r="X164" s="523"/>
      <c r="Y164" s="523" t="s">
        <v>96</v>
      </c>
      <c r="Z164" s="523"/>
      <c r="AA164" s="523" t="s">
        <v>109</v>
      </c>
      <c r="AB164" s="523"/>
      <c r="AC164" s="523" t="s">
        <v>98</v>
      </c>
      <c r="AD164" s="523"/>
      <c r="AE164" s="523" t="s">
        <v>99</v>
      </c>
      <c r="AF164" s="523"/>
      <c r="AG164" s="523" t="s">
        <v>100</v>
      </c>
      <c r="AH164" s="523"/>
      <c r="AI164" s="523" t="s">
        <v>101</v>
      </c>
      <c r="AJ164" s="523"/>
      <c r="AK164" s="525" t="s">
        <v>110</v>
      </c>
      <c r="AL164" s="525"/>
    </row>
    <row r="165" spans="1:38" customFormat="1" ht="29">
      <c r="A165" s="520"/>
      <c r="B165" s="243" t="s">
        <v>36</v>
      </c>
      <c r="C165" s="244" t="s">
        <v>36</v>
      </c>
      <c r="D165" s="245" t="s">
        <v>38</v>
      </c>
      <c r="E165" s="246" t="s">
        <v>36</v>
      </c>
      <c r="F165" s="245" t="s">
        <v>38</v>
      </c>
      <c r="G165" s="246" t="s">
        <v>36</v>
      </c>
      <c r="H165" s="245" t="s">
        <v>38</v>
      </c>
      <c r="I165" s="246" t="s">
        <v>36</v>
      </c>
      <c r="J165" s="245" t="s">
        <v>38</v>
      </c>
      <c r="K165" s="247" t="s">
        <v>36</v>
      </c>
      <c r="L165" s="248" t="s">
        <v>38</v>
      </c>
      <c r="M165" s="246" t="s">
        <v>36</v>
      </c>
      <c r="N165" s="245" t="s">
        <v>38</v>
      </c>
      <c r="O165" s="246" t="s">
        <v>36</v>
      </c>
      <c r="P165" s="245" t="s">
        <v>38</v>
      </c>
      <c r="Q165" s="247" t="s">
        <v>36</v>
      </c>
      <c r="R165" s="248" t="s">
        <v>38</v>
      </c>
      <c r="S165" s="246" t="s">
        <v>36</v>
      </c>
      <c r="T165" s="245" t="s">
        <v>38</v>
      </c>
      <c r="U165" s="247" t="s">
        <v>36</v>
      </c>
      <c r="V165" s="248" t="s">
        <v>38</v>
      </c>
      <c r="W165" s="247" t="s">
        <v>36</v>
      </c>
      <c r="X165" s="248" t="s">
        <v>38</v>
      </c>
      <c r="Y165" s="247" t="s">
        <v>36</v>
      </c>
      <c r="Z165" s="248" t="s">
        <v>38</v>
      </c>
      <c r="AA165" s="246" t="s">
        <v>36</v>
      </c>
      <c r="AB165" s="245" t="s">
        <v>38</v>
      </c>
      <c r="AC165" s="246" t="s">
        <v>36</v>
      </c>
      <c r="AD165" s="245" t="s">
        <v>38</v>
      </c>
      <c r="AE165" s="247" t="s">
        <v>36</v>
      </c>
      <c r="AF165" s="248" t="s">
        <v>38</v>
      </c>
      <c r="AG165" s="246" t="s">
        <v>36</v>
      </c>
      <c r="AH165" s="245" t="s">
        <v>38</v>
      </c>
      <c r="AI165" s="246" t="s">
        <v>36</v>
      </c>
      <c r="AJ165" s="245" t="s">
        <v>38</v>
      </c>
      <c r="AK165" s="247" t="s">
        <v>36</v>
      </c>
      <c r="AL165" s="249" t="s">
        <v>38</v>
      </c>
    </row>
    <row r="166" spans="1:38" customFormat="1" ht="14.5">
      <c r="A166" s="208" t="s">
        <v>39</v>
      </c>
      <c r="B166" s="192">
        <f t="shared" ref="B166:B184" si="41">SUM(C166,M166)</f>
        <v>8878</v>
      </c>
      <c r="C166" s="193">
        <v>3755</v>
      </c>
      <c r="D166" s="285">
        <f t="shared" ref="D166:D184" si="42">C166/B166*100</f>
        <v>42.295562063527818</v>
      </c>
      <c r="E166" s="193">
        <v>444</v>
      </c>
      <c r="F166" s="250">
        <f t="shared" ref="F166:F184" si="43">E166/B166*100</f>
        <v>5.0011263798152736</v>
      </c>
      <c r="G166" s="251">
        <v>0</v>
      </c>
      <c r="H166" s="252">
        <f t="shared" ref="H166:H184" si="44">G166/B166*100</f>
        <v>0</v>
      </c>
      <c r="I166" s="193">
        <v>0</v>
      </c>
      <c r="J166" s="252">
        <f t="shared" ref="J166:J184" si="45">I166/B166*100</f>
        <v>0</v>
      </c>
      <c r="K166" s="193">
        <v>3311</v>
      </c>
      <c r="L166" s="285">
        <f t="shared" ref="L166:L184" si="46">K166/B166*100</f>
        <v>37.294435683712543</v>
      </c>
      <c r="M166" s="193">
        <f t="shared" ref="M166:M184" si="47">SUM(O166,Q166,S166,U166,W166,Y166,AA166,AC166,AE166,AG166,AI166,AK166,)</f>
        <v>5123</v>
      </c>
      <c r="N166" s="285">
        <f t="shared" ref="N166:N184" si="48">M166/B166*100</f>
        <v>57.704437936472175</v>
      </c>
      <c r="O166" s="193">
        <v>95</v>
      </c>
      <c r="P166" s="285">
        <f t="shared" ref="P166:P184" si="49">O166/B166*100</f>
        <v>1.0700608245100247</v>
      </c>
      <c r="Q166" s="193">
        <v>281</v>
      </c>
      <c r="R166" s="250">
        <f t="shared" ref="R166:R184" si="50">Q166/B166*100</f>
        <v>3.1651272809191258</v>
      </c>
      <c r="S166" s="251">
        <v>14</v>
      </c>
      <c r="T166" s="252">
        <f t="shared" ref="T166:T184" si="51">S166/B166*100</f>
        <v>0.15769317413831943</v>
      </c>
      <c r="U166" s="193">
        <v>1572</v>
      </c>
      <c r="V166" s="250">
        <f t="shared" ref="V166:V184" si="52">U166/B166*100</f>
        <v>17.706690696102726</v>
      </c>
      <c r="W166" s="251">
        <v>1844</v>
      </c>
      <c r="X166" s="252">
        <f t="shared" ref="X166:X184" si="53">W166/B166*100</f>
        <v>20.770443793647217</v>
      </c>
      <c r="Y166" s="193">
        <v>0</v>
      </c>
      <c r="Z166" s="250">
        <f t="shared" ref="Z166:Z184" si="54">Y166/B166*100</f>
        <v>0</v>
      </c>
      <c r="AA166" s="251">
        <v>35</v>
      </c>
      <c r="AB166" s="252">
        <f t="shared" ref="AB166:AB184" si="55">AA166/B166*100</f>
        <v>0.39423293534579862</v>
      </c>
      <c r="AC166" s="193">
        <v>1</v>
      </c>
      <c r="AD166" s="252">
        <f t="shared" ref="AD166:AD184" si="56">AC166/B166*100</f>
        <v>1.1263798152737103E-2</v>
      </c>
      <c r="AE166" s="193">
        <v>1089</v>
      </c>
      <c r="AF166" s="250">
        <f t="shared" ref="AF166:AF184" si="57">AE166/B166*100</f>
        <v>12.266276188330705</v>
      </c>
      <c r="AG166" s="251">
        <v>23</v>
      </c>
      <c r="AH166" s="250">
        <f t="shared" ref="AH166:AH184" si="58">AG166/B166*100</f>
        <v>0.2590673575129534</v>
      </c>
      <c r="AI166" s="251">
        <v>130</v>
      </c>
      <c r="AJ166" s="252">
        <f t="shared" ref="AJ166:AJ184" si="59">AI166/B166*100</f>
        <v>1.4642937598558234</v>
      </c>
      <c r="AK166" s="255">
        <v>39</v>
      </c>
      <c r="AL166" s="286">
        <f t="shared" ref="AL166:AL184" si="60">AK166/B166*100</f>
        <v>0.43928812795674704</v>
      </c>
    </row>
    <row r="167" spans="1:38" customFormat="1" ht="14.5">
      <c r="A167" s="212" t="s">
        <v>40</v>
      </c>
      <c r="B167" s="195">
        <f t="shared" si="41"/>
        <v>8766</v>
      </c>
      <c r="C167" s="196">
        <v>2333</v>
      </c>
      <c r="D167" s="287">
        <f t="shared" si="42"/>
        <v>26.614191193246633</v>
      </c>
      <c r="E167" s="196">
        <v>603</v>
      </c>
      <c r="F167" s="257">
        <f t="shared" si="43"/>
        <v>6.8788501026694053</v>
      </c>
      <c r="G167" s="258">
        <v>0</v>
      </c>
      <c r="H167" s="259">
        <f t="shared" si="44"/>
        <v>0</v>
      </c>
      <c r="I167" s="196">
        <v>8</v>
      </c>
      <c r="J167" s="259">
        <f t="shared" si="45"/>
        <v>9.1261692904403377E-2</v>
      </c>
      <c r="K167" s="196">
        <v>1722</v>
      </c>
      <c r="L167" s="287">
        <f t="shared" si="46"/>
        <v>19.644079397672826</v>
      </c>
      <c r="M167" s="196">
        <f t="shared" si="47"/>
        <v>6433</v>
      </c>
      <c r="N167" s="287">
        <f t="shared" si="48"/>
        <v>73.38580880675336</v>
      </c>
      <c r="O167" s="196">
        <v>354</v>
      </c>
      <c r="P167" s="287">
        <f t="shared" si="49"/>
        <v>4.038329911019849</v>
      </c>
      <c r="Q167" s="196">
        <v>341</v>
      </c>
      <c r="R167" s="257">
        <f t="shared" si="50"/>
        <v>3.8900296600501942</v>
      </c>
      <c r="S167" s="258">
        <v>200</v>
      </c>
      <c r="T167" s="259">
        <f t="shared" si="51"/>
        <v>2.2815423226100844</v>
      </c>
      <c r="U167" s="196">
        <v>1366</v>
      </c>
      <c r="V167" s="257">
        <f t="shared" si="52"/>
        <v>15.582934063426876</v>
      </c>
      <c r="W167" s="258">
        <v>2621</v>
      </c>
      <c r="X167" s="259">
        <f t="shared" si="53"/>
        <v>29.899612137805153</v>
      </c>
      <c r="Y167" s="196">
        <v>1</v>
      </c>
      <c r="Z167" s="257">
        <f t="shared" si="54"/>
        <v>1.1407711613050422E-2</v>
      </c>
      <c r="AA167" s="258">
        <v>4</v>
      </c>
      <c r="AB167" s="259">
        <f t="shared" si="55"/>
        <v>4.5630846452201689E-2</v>
      </c>
      <c r="AC167" s="196">
        <v>8</v>
      </c>
      <c r="AD167" s="259">
        <f t="shared" si="56"/>
        <v>9.1261692904403377E-2</v>
      </c>
      <c r="AE167" s="196">
        <v>1096</v>
      </c>
      <c r="AF167" s="257">
        <f t="shared" si="57"/>
        <v>12.502851927903263</v>
      </c>
      <c r="AG167" s="258">
        <v>19</v>
      </c>
      <c r="AH167" s="257">
        <f t="shared" si="58"/>
        <v>0.21674652064795802</v>
      </c>
      <c r="AI167" s="258">
        <v>121</v>
      </c>
      <c r="AJ167" s="259">
        <f t="shared" si="59"/>
        <v>1.380333105179101</v>
      </c>
      <c r="AK167" s="196">
        <v>302</v>
      </c>
      <c r="AL167" s="197">
        <f t="shared" si="60"/>
        <v>3.4451289071412274</v>
      </c>
    </row>
    <row r="168" spans="1:38" customFormat="1" ht="14.5">
      <c r="A168" s="208" t="s">
        <v>75</v>
      </c>
      <c r="B168" s="192">
        <f t="shared" si="41"/>
        <v>2663</v>
      </c>
      <c r="C168" s="193">
        <v>293</v>
      </c>
      <c r="D168" s="285">
        <f t="shared" si="42"/>
        <v>11.002628614344724</v>
      </c>
      <c r="E168" s="193">
        <v>274</v>
      </c>
      <c r="F168" s="262">
        <f t="shared" si="43"/>
        <v>10.289147577919639</v>
      </c>
      <c r="G168" s="263">
        <v>0</v>
      </c>
      <c r="H168" s="264">
        <f t="shared" si="44"/>
        <v>0</v>
      </c>
      <c r="I168" s="193">
        <v>19</v>
      </c>
      <c r="J168" s="264">
        <f t="shared" si="45"/>
        <v>0.71348103642508454</v>
      </c>
      <c r="K168" s="193">
        <v>0</v>
      </c>
      <c r="L168" s="285">
        <f t="shared" si="46"/>
        <v>0</v>
      </c>
      <c r="M168" s="193">
        <f t="shared" si="47"/>
        <v>2370</v>
      </c>
      <c r="N168" s="285">
        <f t="shared" si="48"/>
        <v>88.997371385655271</v>
      </c>
      <c r="O168" s="193">
        <v>50</v>
      </c>
      <c r="P168" s="285">
        <f t="shared" si="49"/>
        <v>1.877581674802854</v>
      </c>
      <c r="Q168" s="193">
        <v>524</v>
      </c>
      <c r="R168" s="262">
        <f t="shared" si="50"/>
        <v>19.677055951933909</v>
      </c>
      <c r="S168" s="263">
        <v>4</v>
      </c>
      <c r="T168" s="264">
        <f t="shared" si="51"/>
        <v>0.15020653398422831</v>
      </c>
      <c r="U168" s="193">
        <v>249</v>
      </c>
      <c r="V168" s="262">
        <f t="shared" si="52"/>
        <v>9.3503567405182118</v>
      </c>
      <c r="W168" s="263">
        <v>65</v>
      </c>
      <c r="X168" s="264">
        <f t="shared" si="53"/>
        <v>2.4408561772437101</v>
      </c>
      <c r="Y168" s="193">
        <v>5</v>
      </c>
      <c r="Z168" s="262">
        <f t="shared" si="54"/>
        <v>0.1877581674802854</v>
      </c>
      <c r="AA168" s="263">
        <v>4</v>
      </c>
      <c r="AB168" s="264">
        <f t="shared" si="55"/>
        <v>0.15020653398422831</v>
      </c>
      <c r="AC168" s="193">
        <v>3</v>
      </c>
      <c r="AD168" s="264">
        <f t="shared" si="56"/>
        <v>0.11265490048817123</v>
      </c>
      <c r="AE168" s="193">
        <v>1463</v>
      </c>
      <c r="AF168" s="262">
        <f t="shared" si="57"/>
        <v>54.93803980473151</v>
      </c>
      <c r="AG168" s="263">
        <v>1</v>
      </c>
      <c r="AH168" s="262">
        <f t="shared" si="58"/>
        <v>3.7551633496057078E-2</v>
      </c>
      <c r="AI168" s="263">
        <v>1</v>
      </c>
      <c r="AJ168" s="264">
        <f t="shared" si="59"/>
        <v>3.7551633496057078E-2</v>
      </c>
      <c r="AK168" s="193">
        <v>1</v>
      </c>
      <c r="AL168" s="194">
        <f t="shared" si="60"/>
        <v>3.7551633496057078E-2</v>
      </c>
    </row>
    <row r="169" spans="1:38" customFormat="1" ht="14.5">
      <c r="A169" s="212" t="s">
        <v>42</v>
      </c>
      <c r="B169" s="195">
        <f t="shared" si="41"/>
        <v>1565</v>
      </c>
      <c r="C169" s="196">
        <v>774</v>
      </c>
      <c r="D169" s="287">
        <f t="shared" si="42"/>
        <v>49.456869009584665</v>
      </c>
      <c r="E169" s="196">
        <v>3</v>
      </c>
      <c r="F169" s="257">
        <f t="shared" si="43"/>
        <v>0.19169329073482427</v>
      </c>
      <c r="G169" s="258">
        <v>0</v>
      </c>
      <c r="H169" s="259">
        <f t="shared" si="44"/>
        <v>0</v>
      </c>
      <c r="I169" s="196">
        <v>1</v>
      </c>
      <c r="J169" s="259">
        <f t="shared" si="45"/>
        <v>6.3897763578274758E-2</v>
      </c>
      <c r="K169" s="196">
        <v>770</v>
      </c>
      <c r="L169" s="287">
        <f t="shared" si="46"/>
        <v>49.201277955271564</v>
      </c>
      <c r="M169" s="196">
        <f t="shared" si="47"/>
        <v>791</v>
      </c>
      <c r="N169" s="287">
        <f t="shared" si="48"/>
        <v>50.543130990415328</v>
      </c>
      <c r="O169" s="196">
        <v>80</v>
      </c>
      <c r="P169" s="287">
        <f t="shared" si="49"/>
        <v>5.1118210862619806</v>
      </c>
      <c r="Q169" s="196">
        <v>140</v>
      </c>
      <c r="R169" s="257">
        <f t="shared" si="50"/>
        <v>8.9456869009584654</v>
      </c>
      <c r="S169" s="258">
        <v>53</v>
      </c>
      <c r="T169" s="259">
        <f t="shared" si="51"/>
        <v>3.3865814696485619</v>
      </c>
      <c r="U169" s="196">
        <v>154</v>
      </c>
      <c r="V169" s="257">
        <f t="shared" si="52"/>
        <v>9.8402555910543121</v>
      </c>
      <c r="W169" s="258">
        <v>16</v>
      </c>
      <c r="X169" s="259">
        <f t="shared" si="53"/>
        <v>1.0223642172523961</v>
      </c>
      <c r="Y169" s="196">
        <v>0</v>
      </c>
      <c r="Z169" s="257">
        <f t="shared" si="54"/>
        <v>0</v>
      </c>
      <c r="AA169" s="258">
        <v>0</v>
      </c>
      <c r="AB169" s="259">
        <f t="shared" si="55"/>
        <v>0</v>
      </c>
      <c r="AC169" s="196">
        <v>0</v>
      </c>
      <c r="AD169" s="259">
        <f t="shared" si="56"/>
        <v>0</v>
      </c>
      <c r="AE169" s="196">
        <v>282</v>
      </c>
      <c r="AF169" s="257">
        <f t="shared" si="57"/>
        <v>18.019169329073481</v>
      </c>
      <c r="AG169" s="258">
        <v>12</v>
      </c>
      <c r="AH169" s="257">
        <f t="shared" si="58"/>
        <v>0.76677316293929709</v>
      </c>
      <c r="AI169" s="258">
        <v>51</v>
      </c>
      <c r="AJ169" s="259">
        <f t="shared" si="59"/>
        <v>3.2587859424920129</v>
      </c>
      <c r="AK169" s="196">
        <v>3</v>
      </c>
      <c r="AL169" s="197">
        <f t="shared" si="60"/>
        <v>0.19169329073482427</v>
      </c>
    </row>
    <row r="170" spans="1:38" customFormat="1" ht="14.5">
      <c r="A170" s="208" t="s">
        <v>43</v>
      </c>
      <c r="B170" s="192">
        <f t="shared" si="41"/>
        <v>437</v>
      </c>
      <c r="C170" s="193">
        <v>97</v>
      </c>
      <c r="D170" s="285">
        <f t="shared" si="42"/>
        <v>22.196796338672769</v>
      </c>
      <c r="E170" s="193">
        <v>97</v>
      </c>
      <c r="F170" s="262">
        <f t="shared" si="43"/>
        <v>22.196796338672769</v>
      </c>
      <c r="G170" s="263">
        <v>0</v>
      </c>
      <c r="H170" s="264">
        <f t="shared" si="44"/>
        <v>0</v>
      </c>
      <c r="I170" s="193">
        <v>0</v>
      </c>
      <c r="J170" s="264">
        <f t="shared" si="45"/>
        <v>0</v>
      </c>
      <c r="K170" s="193">
        <v>0</v>
      </c>
      <c r="L170" s="285">
        <f t="shared" si="46"/>
        <v>0</v>
      </c>
      <c r="M170" s="193">
        <f t="shared" si="47"/>
        <v>340</v>
      </c>
      <c r="N170" s="285">
        <f t="shared" si="48"/>
        <v>77.803203661327231</v>
      </c>
      <c r="O170" s="193">
        <v>27</v>
      </c>
      <c r="P170" s="285">
        <f t="shared" si="49"/>
        <v>6.1784897025171626</v>
      </c>
      <c r="Q170" s="193">
        <v>54</v>
      </c>
      <c r="R170" s="262">
        <f t="shared" si="50"/>
        <v>12.356979405034325</v>
      </c>
      <c r="S170" s="263">
        <v>12</v>
      </c>
      <c r="T170" s="264">
        <f t="shared" si="51"/>
        <v>2.7459954233409611</v>
      </c>
      <c r="U170" s="193">
        <v>85</v>
      </c>
      <c r="V170" s="262">
        <f t="shared" si="52"/>
        <v>19.450800915331808</v>
      </c>
      <c r="W170" s="263">
        <v>18</v>
      </c>
      <c r="X170" s="264">
        <f t="shared" si="53"/>
        <v>4.1189931350114417</v>
      </c>
      <c r="Y170" s="193">
        <v>0</v>
      </c>
      <c r="Z170" s="262">
        <f t="shared" si="54"/>
        <v>0</v>
      </c>
      <c r="AA170" s="263">
        <v>2</v>
      </c>
      <c r="AB170" s="264">
        <f t="shared" si="55"/>
        <v>0.45766590389016021</v>
      </c>
      <c r="AC170" s="193">
        <v>1</v>
      </c>
      <c r="AD170" s="264">
        <f t="shared" si="56"/>
        <v>0.2288329519450801</v>
      </c>
      <c r="AE170" s="193">
        <v>126</v>
      </c>
      <c r="AF170" s="262">
        <f t="shared" si="57"/>
        <v>28.832951945080094</v>
      </c>
      <c r="AG170" s="263">
        <v>2</v>
      </c>
      <c r="AH170" s="262">
        <f t="shared" si="58"/>
        <v>0.45766590389016021</v>
      </c>
      <c r="AI170" s="263">
        <v>5</v>
      </c>
      <c r="AJ170" s="264">
        <f t="shared" si="59"/>
        <v>1.1441647597254003</v>
      </c>
      <c r="AK170" s="193">
        <v>8</v>
      </c>
      <c r="AL170" s="194">
        <f t="shared" si="60"/>
        <v>1.8306636155606408</v>
      </c>
    </row>
    <row r="171" spans="1:38" customFormat="1" ht="14.5">
      <c r="A171" s="212" t="s">
        <v>44</v>
      </c>
      <c r="B171" s="195">
        <f t="shared" si="41"/>
        <v>1126</v>
      </c>
      <c r="C171" s="196">
        <v>11</v>
      </c>
      <c r="D171" s="287">
        <f t="shared" si="42"/>
        <v>0.97690941385435182</v>
      </c>
      <c r="E171" s="196">
        <v>8</v>
      </c>
      <c r="F171" s="257">
        <f t="shared" si="43"/>
        <v>0.71047957371225579</v>
      </c>
      <c r="G171" s="258">
        <v>0</v>
      </c>
      <c r="H171" s="259">
        <f t="shared" si="44"/>
        <v>0</v>
      </c>
      <c r="I171" s="196">
        <v>2</v>
      </c>
      <c r="J171" s="259">
        <f t="shared" si="45"/>
        <v>0.17761989342806395</v>
      </c>
      <c r="K171" s="196">
        <v>1</v>
      </c>
      <c r="L171" s="287">
        <f t="shared" si="46"/>
        <v>8.8809946714031973E-2</v>
      </c>
      <c r="M171" s="196">
        <f t="shared" si="47"/>
        <v>1115</v>
      </c>
      <c r="N171" s="287">
        <f t="shared" si="48"/>
        <v>99.023090586145642</v>
      </c>
      <c r="O171" s="196">
        <v>25</v>
      </c>
      <c r="P171" s="287">
        <f t="shared" si="49"/>
        <v>2.2202486678507993</v>
      </c>
      <c r="Q171" s="196">
        <v>244</v>
      </c>
      <c r="R171" s="257">
        <f t="shared" si="50"/>
        <v>21.669626998223801</v>
      </c>
      <c r="S171" s="258">
        <v>42</v>
      </c>
      <c r="T171" s="259">
        <f t="shared" si="51"/>
        <v>3.7300177619893424</v>
      </c>
      <c r="U171" s="196">
        <v>158</v>
      </c>
      <c r="V171" s="257">
        <f t="shared" si="52"/>
        <v>14.031971580817052</v>
      </c>
      <c r="W171" s="258">
        <v>28</v>
      </c>
      <c r="X171" s="259">
        <f t="shared" si="53"/>
        <v>2.4866785079928952</v>
      </c>
      <c r="Y171" s="196">
        <v>1</v>
      </c>
      <c r="Z171" s="257">
        <f t="shared" si="54"/>
        <v>8.8809946714031973E-2</v>
      </c>
      <c r="AA171" s="258">
        <v>3</v>
      </c>
      <c r="AB171" s="259">
        <f t="shared" si="55"/>
        <v>0.26642984014209592</v>
      </c>
      <c r="AC171" s="196">
        <v>0</v>
      </c>
      <c r="AD171" s="259">
        <f t="shared" si="56"/>
        <v>0</v>
      </c>
      <c r="AE171" s="196">
        <v>387</v>
      </c>
      <c r="AF171" s="257">
        <f t="shared" si="57"/>
        <v>34.369449378330373</v>
      </c>
      <c r="AG171" s="258">
        <v>18</v>
      </c>
      <c r="AH171" s="257">
        <f t="shared" si="58"/>
        <v>1.5985790408525755</v>
      </c>
      <c r="AI171" s="258">
        <v>145</v>
      </c>
      <c r="AJ171" s="259">
        <f t="shared" si="59"/>
        <v>12.877442273534637</v>
      </c>
      <c r="AK171" s="196">
        <v>64</v>
      </c>
      <c r="AL171" s="197">
        <f t="shared" si="60"/>
        <v>5.6838365896980463</v>
      </c>
    </row>
    <row r="172" spans="1:38" customFormat="1" ht="14.5">
      <c r="A172" s="208" t="s">
        <v>45</v>
      </c>
      <c r="B172" s="192">
        <f t="shared" si="41"/>
        <v>4157</v>
      </c>
      <c r="C172" s="193">
        <v>1702</v>
      </c>
      <c r="D172" s="285">
        <f t="shared" si="42"/>
        <v>40.942987731537166</v>
      </c>
      <c r="E172" s="193">
        <v>379</v>
      </c>
      <c r="F172" s="262">
        <f t="shared" si="43"/>
        <v>9.1171517921578058</v>
      </c>
      <c r="G172" s="263">
        <v>0</v>
      </c>
      <c r="H172" s="264">
        <f t="shared" si="44"/>
        <v>0</v>
      </c>
      <c r="I172" s="193">
        <v>1</v>
      </c>
      <c r="J172" s="264">
        <f t="shared" si="45"/>
        <v>2.4055809477988934E-2</v>
      </c>
      <c r="K172" s="193">
        <v>1322</v>
      </c>
      <c r="L172" s="285">
        <f t="shared" si="46"/>
        <v>31.80178012990137</v>
      </c>
      <c r="M172" s="193">
        <f t="shared" si="47"/>
        <v>2455</v>
      </c>
      <c r="N172" s="285">
        <f t="shared" si="48"/>
        <v>59.057012268462842</v>
      </c>
      <c r="O172" s="193">
        <v>97</v>
      </c>
      <c r="P172" s="285">
        <f t="shared" si="49"/>
        <v>2.3334135193649264</v>
      </c>
      <c r="Q172" s="193">
        <v>234</v>
      </c>
      <c r="R172" s="262">
        <f t="shared" si="50"/>
        <v>5.6290594178494109</v>
      </c>
      <c r="S172" s="263">
        <v>39</v>
      </c>
      <c r="T172" s="264">
        <f t="shared" si="51"/>
        <v>0.93817656964156837</v>
      </c>
      <c r="U172" s="193">
        <v>712</v>
      </c>
      <c r="V172" s="262">
        <f t="shared" si="52"/>
        <v>17.127736348328121</v>
      </c>
      <c r="W172" s="263">
        <v>459</v>
      </c>
      <c r="X172" s="264">
        <f t="shared" si="53"/>
        <v>11.04161655039692</v>
      </c>
      <c r="Y172" s="193">
        <v>5</v>
      </c>
      <c r="Z172" s="262">
        <f t="shared" si="54"/>
        <v>0.12027904738994466</v>
      </c>
      <c r="AA172" s="263">
        <v>29</v>
      </c>
      <c r="AB172" s="264">
        <f t="shared" si="55"/>
        <v>0.69761847486167905</v>
      </c>
      <c r="AC172" s="193">
        <v>0</v>
      </c>
      <c r="AD172" s="264">
        <f t="shared" si="56"/>
        <v>0</v>
      </c>
      <c r="AE172" s="193">
        <v>776</v>
      </c>
      <c r="AF172" s="262">
        <f t="shared" si="57"/>
        <v>18.667308154919411</v>
      </c>
      <c r="AG172" s="263">
        <v>6</v>
      </c>
      <c r="AH172" s="262">
        <f t="shared" si="58"/>
        <v>0.14433485686793363</v>
      </c>
      <c r="AI172" s="263">
        <v>44</v>
      </c>
      <c r="AJ172" s="264">
        <f t="shared" si="59"/>
        <v>1.0584556170315131</v>
      </c>
      <c r="AK172" s="193">
        <v>54</v>
      </c>
      <c r="AL172" s="194">
        <f t="shared" si="60"/>
        <v>1.2990137118114025</v>
      </c>
    </row>
    <row r="173" spans="1:38" customFormat="1" ht="14.5">
      <c r="A173" s="212" t="s">
        <v>46</v>
      </c>
      <c r="B173" s="195">
        <f t="shared" si="41"/>
        <v>952</v>
      </c>
      <c r="C173" s="196">
        <v>124</v>
      </c>
      <c r="D173" s="287">
        <f t="shared" si="42"/>
        <v>13.025210084033615</v>
      </c>
      <c r="E173" s="196">
        <v>1</v>
      </c>
      <c r="F173" s="257">
        <f t="shared" si="43"/>
        <v>0.10504201680672269</v>
      </c>
      <c r="G173" s="258">
        <v>0</v>
      </c>
      <c r="H173" s="259">
        <f t="shared" si="44"/>
        <v>0</v>
      </c>
      <c r="I173" s="196">
        <v>2</v>
      </c>
      <c r="J173" s="259">
        <f t="shared" si="45"/>
        <v>0.21008403361344538</v>
      </c>
      <c r="K173" s="196">
        <v>121</v>
      </c>
      <c r="L173" s="287">
        <f t="shared" si="46"/>
        <v>12.710084033613445</v>
      </c>
      <c r="M173" s="196">
        <f t="shared" si="47"/>
        <v>828</v>
      </c>
      <c r="N173" s="287">
        <f t="shared" si="48"/>
        <v>86.974789915966383</v>
      </c>
      <c r="O173" s="196">
        <v>92</v>
      </c>
      <c r="P173" s="287">
        <f t="shared" si="49"/>
        <v>9.6638655462184886</v>
      </c>
      <c r="Q173" s="196">
        <v>254</v>
      </c>
      <c r="R173" s="257">
        <f t="shared" si="50"/>
        <v>26.680672268907564</v>
      </c>
      <c r="S173" s="258">
        <v>85</v>
      </c>
      <c r="T173" s="259">
        <f t="shared" si="51"/>
        <v>8.9285714285714288</v>
      </c>
      <c r="U173" s="196">
        <v>116</v>
      </c>
      <c r="V173" s="257">
        <f t="shared" si="52"/>
        <v>12.184873949579831</v>
      </c>
      <c r="W173" s="258">
        <v>16</v>
      </c>
      <c r="X173" s="259">
        <f t="shared" si="53"/>
        <v>1.680672268907563</v>
      </c>
      <c r="Y173" s="196">
        <v>0</v>
      </c>
      <c r="Z173" s="257">
        <f t="shared" si="54"/>
        <v>0</v>
      </c>
      <c r="AA173" s="258">
        <v>0</v>
      </c>
      <c r="AB173" s="259">
        <f t="shared" si="55"/>
        <v>0</v>
      </c>
      <c r="AC173" s="196">
        <v>0</v>
      </c>
      <c r="AD173" s="259">
        <f t="shared" si="56"/>
        <v>0</v>
      </c>
      <c r="AE173" s="196">
        <v>203</v>
      </c>
      <c r="AF173" s="257">
        <f t="shared" si="57"/>
        <v>21.323529411764707</v>
      </c>
      <c r="AG173" s="258">
        <v>0</v>
      </c>
      <c r="AH173" s="257">
        <f t="shared" si="58"/>
        <v>0</v>
      </c>
      <c r="AI173" s="258">
        <v>20</v>
      </c>
      <c r="AJ173" s="259">
        <f t="shared" si="59"/>
        <v>2.1008403361344539</v>
      </c>
      <c r="AK173" s="196">
        <v>42</v>
      </c>
      <c r="AL173" s="197">
        <f t="shared" si="60"/>
        <v>4.4117647058823533</v>
      </c>
    </row>
    <row r="174" spans="1:38" customFormat="1" ht="14.5">
      <c r="A174" s="208" t="s">
        <v>47</v>
      </c>
      <c r="B174" s="192">
        <f t="shared" si="41"/>
        <v>5045</v>
      </c>
      <c r="C174" s="193">
        <v>1623</v>
      </c>
      <c r="D174" s="285">
        <f t="shared" si="42"/>
        <v>32.170465807730423</v>
      </c>
      <c r="E174" s="193">
        <v>278</v>
      </c>
      <c r="F174" s="262">
        <f t="shared" si="43"/>
        <v>5.5104063429137762</v>
      </c>
      <c r="G174" s="263">
        <v>1</v>
      </c>
      <c r="H174" s="264">
        <f t="shared" si="44"/>
        <v>1.9821605550049554E-2</v>
      </c>
      <c r="I174" s="193">
        <v>0</v>
      </c>
      <c r="J174" s="264">
        <f t="shared" si="45"/>
        <v>0</v>
      </c>
      <c r="K174" s="193">
        <v>1344</v>
      </c>
      <c r="L174" s="285">
        <f t="shared" si="46"/>
        <v>26.640237859266602</v>
      </c>
      <c r="M174" s="193">
        <f t="shared" si="47"/>
        <v>3422</v>
      </c>
      <c r="N174" s="285">
        <f t="shared" si="48"/>
        <v>67.829534192269563</v>
      </c>
      <c r="O174" s="193">
        <v>208</v>
      </c>
      <c r="P174" s="285">
        <f t="shared" si="49"/>
        <v>4.1228939544103076</v>
      </c>
      <c r="Q174" s="193">
        <v>361</v>
      </c>
      <c r="R174" s="262">
        <f t="shared" si="50"/>
        <v>7.1555996035678886</v>
      </c>
      <c r="S174" s="263">
        <v>410</v>
      </c>
      <c r="T174" s="264">
        <f t="shared" si="51"/>
        <v>8.1268582755203163</v>
      </c>
      <c r="U174" s="193">
        <v>1051</v>
      </c>
      <c r="V174" s="262">
        <f t="shared" si="52"/>
        <v>20.832507433102084</v>
      </c>
      <c r="W174" s="263">
        <v>550</v>
      </c>
      <c r="X174" s="264">
        <f t="shared" si="53"/>
        <v>10.901883052527255</v>
      </c>
      <c r="Y174" s="193">
        <v>1</v>
      </c>
      <c r="Z174" s="262">
        <f t="shared" si="54"/>
        <v>1.9821605550049554E-2</v>
      </c>
      <c r="AA174" s="263">
        <v>40</v>
      </c>
      <c r="AB174" s="264">
        <f t="shared" si="55"/>
        <v>0.79286422200198214</v>
      </c>
      <c r="AC174" s="193">
        <v>1</v>
      </c>
      <c r="AD174" s="264">
        <f t="shared" si="56"/>
        <v>1.9821605550049554E-2</v>
      </c>
      <c r="AE174" s="193">
        <v>683</v>
      </c>
      <c r="AF174" s="262">
        <f t="shared" si="57"/>
        <v>13.538156590683844</v>
      </c>
      <c r="AG174" s="263">
        <v>15</v>
      </c>
      <c r="AH174" s="262">
        <f t="shared" si="58"/>
        <v>0.29732408325074333</v>
      </c>
      <c r="AI174" s="263">
        <v>25</v>
      </c>
      <c r="AJ174" s="264">
        <f t="shared" si="59"/>
        <v>0.49554013875123881</v>
      </c>
      <c r="AK174" s="193">
        <v>77</v>
      </c>
      <c r="AL174" s="194">
        <f t="shared" si="60"/>
        <v>1.5262636273538157</v>
      </c>
    </row>
    <row r="175" spans="1:38" customFormat="1" ht="14.5">
      <c r="A175" s="212" t="s">
        <v>103</v>
      </c>
      <c r="B175" s="195">
        <f t="shared" si="41"/>
        <v>10347</v>
      </c>
      <c r="C175" s="196">
        <v>2428</v>
      </c>
      <c r="D175" s="287">
        <f t="shared" si="42"/>
        <v>23.465738861505749</v>
      </c>
      <c r="E175" s="196">
        <v>2132</v>
      </c>
      <c r="F175" s="257">
        <f t="shared" si="43"/>
        <v>20.605006282014109</v>
      </c>
      <c r="G175" s="258">
        <v>1</v>
      </c>
      <c r="H175" s="259">
        <f t="shared" si="44"/>
        <v>9.6646370928771628E-3</v>
      </c>
      <c r="I175" s="196">
        <v>1</v>
      </c>
      <c r="J175" s="259">
        <f t="shared" si="45"/>
        <v>9.6646370928771628E-3</v>
      </c>
      <c r="K175" s="196">
        <v>294</v>
      </c>
      <c r="L175" s="287">
        <f t="shared" si="46"/>
        <v>2.8414033053058856</v>
      </c>
      <c r="M175" s="196">
        <f t="shared" si="47"/>
        <v>7919</v>
      </c>
      <c r="N175" s="287">
        <f t="shared" si="48"/>
        <v>76.534261138494259</v>
      </c>
      <c r="O175" s="196">
        <v>841</v>
      </c>
      <c r="P175" s="287">
        <f t="shared" si="49"/>
        <v>8.1279597951096925</v>
      </c>
      <c r="Q175" s="196">
        <v>1317</v>
      </c>
      <c r="R175" s="257">
        <f t="shared" si="50"/>
        <v>12.728327051319225</v>
      </c>
      <c r="S175" s="258">
        <v>429</v>
      </c>
      <c r="T175" s="259">
        <f t="shared" si="51"/>
        <v>4.1461293128443026</v>
      </c>
      <c r="U175" s="196">
        <v>1632</v>
      </c>
      <c r="V175" s="257">
        <f t="shared" si="52"/>
        <v>15.772687735575531</v>
      </c>
      <c r="W175" s="258">
        <v>2543</v>
      </c>
      <c r="X175" s="259">
        <f t="shared" si="53"/>
        <v>24.577172127186625</v>
      </c>
      <c r="Y175" s="196">
        <v>6</v>
      </c>
      <c r="Z175" s="257">
        <f t="shared" si="54"/>
        <v>5.7987822557262973E-2</v>
      </c>
      <c r="AA175" s="258">
        <v>78</v>
      </c>
      <c r="AB175" s="259">
        <f t="shared" si="55"/>
        <v>0.75384169324441874</v>
      </c>
      <c r="AC175" s="196">
        <v>1</v>
      </c>
      <c r="AD175" s="259">
        <f t="shared" si="56"/>
        <v>9.6646370928771628E-3</v>
      </c>
      <c r="AE175" s="196">
        <v>820</v>
      </c>
      <c r="AF175" s="257">
        <f t="shared" si="57"/>
        <v>7.9250024161592725</v>
      </c>
      <c r="AG175" s="258">
        <v>29</v>
      </c>
      <c r="AH175" s="257">
        <f t="shared" si="58"/>
        <v>0.28027447569343772</v>
      </c>
      <c r="AI175" s="258">
        <v>92</v>
      </c>
      <c r="AJ175" s="259">
        <f t="shared" si="59"/>
        <v>0.88914661254469907</v>
      </c>
      <c r="AK175" s="196">
        <v>131</v>
      </c>
      <c r="AL175" s="197">
        <f t="shared" si="60"/>
        <v>1.2660674591669081</v>
      </c>
    </row>
    <row r="176" spans="1:38" customFormat="1" ht="14.5">
      <c r="A176" s="208" t="s">
        <v>49</v>
      </c>
      <c r="B176" s="192">
        <f t="shared" si="41"/>
        <v>2470</v>
      </c>
      <c r="C176" s="193">
        <v>1197</v>
      </c>
      <c r="D176" s="285">
        <f t="shared" si="42"/>
        <v>48.46153846153846</v>
      </c>
      <c r="E176" s="193">
        <v>248</v>
      </c>
      <c r="F176" s="262">
        <f t="shared" si="43"/>
        <v>10.040485829959515</v>
      </c>
      <c r="G176" s="263">
        <v>2</v>
      </c>
      <c r="H176" s="264">
        <f t="shared" si="44"/>
        <v>8.0971659919028341E-2</v>
      </c>
      <c r="I176" s="193">
        <v>0</v>
      </c>
      <c r="J176" s="264">
        <f t="shared" si="45"/>
        <v>0</v>
      </c>
      <c r="K176" s="193">
        <v>947</v>
      </c>
      <c r="L176" s="285">
        <f t="shared" si="46"/>
        <v>38.340080971659916</v>
      </c>
      <c r="M176" s="193">
        <f t="shared" si="47"/>
        <v>1273</v>
      </c>
      <c r="N176" s="285">
        <f t="shared" si="48"/>
        <v>51.538461538461533</v>
      </c>
      <c r="O176" s="193">
        <v>6</v>
      </c>
      <c r="P176" s="285">
        <f t="shared" si="49"/>
        <v>0.24291497975708504</v>
      </c>
      <c r="Q176" s="193">
        <v>85</v>
      </c>
      <c r="R176" s="262">
        <f t="shared" si="50"/>
        <v>3.4412955465587043</v>
      </c>
      <c r="S176" s="263">
        <v>8</v>
      </c>
      <c r="T176" s="264">
        <f t="shared" si="51"/>
        <v>0.32388663967611336</v>
      </c>
      <c r="U176" s="193">
        <v>412</v>
      </c>
      <c r="V176" s="262">
        <f t="shared" si="52"/>
        <v>16.680161943319838</v>
      </c>
      <c r="W176" s="263">
        <v>653</v>
      </c>
      <c r="X176" s="264">
        <f t="shared" si="53"/>
        <v>26.437246963562757</v>
      </c>
      <c r="Y176" s="193">
        <v>0</v>
      </c>
      <c r="Z176" s="262">
        <f t="shared" si="54"/>
        <v>0</v>
      </c>
      <c r="AA176" s="263">
        <v>3</v>
      </c>
      <c r="AB176" s="264">
        <f t="shared" si="55"/>
        <v>0.12145748987854252</v>
      </c>
      <c r="AC176" s="193">
        <v>0</v>
      </c>
      <c r="AD176" s="264">
        <f t="shared" si="56"/>
        <v>0</v>
      </c>
      <c r="AE176" s="193">
        <v>79</v>
      </c>
      <c r="AF176" s="262">
        <f t="shared" si="57"/>
        <v>3.1983805668016196</v>
      </c>
      <c r="AG176" s="263">
        <v>6</v>
      </c>
      <c r="AH176" s="262">
        <f t="shared" si="58"/>
        <v>0.24291497975708504</v>
      </c>
      <c r="AI176" s="263">
        <v>10</v>
      </c>
      <c r="AJ176" s="264">
        <f t="shared" si="59"/>
        <v>0.40485829959514169</v>
      </c>
      <c r="AK176" s="193">
        <v>11</v>
      </c>
      <c r="AL176" s="194">
        <f t="shared" si="60"/>
        <v>0.44534412955465585</v>
      </c>
    </row>
    <row r="177" spans="1:38" customFormat="1" ht="14.5">
      <c r="A177" s="212" t="s">
        <v>50</v>
      </c>
      <c r="B177" s="195">
        <f t="shared" si="41"/>
        <v>470</v>
      </c>
      <c r="C177" s="196">
        <v>133</v>
      </c>
      <c r="D177" s="287">
        <f t="shared" si="42"/>
        <v>28.297872340425535</v>
      </c>
      <c r="E177" s="196">
        <v>0</v>
      </c>
      <c r="F177" s="257">
        <f t="shared" si="43"/>
        <v>0</v>
      </c>
      <c r="G177" s="258">
        <v>0</v>
      </c>
      <c r="H177" s="259">
        <f t="shared" si="44"/>
        <v>0</v>
      </c>
      <c r="I177" s="196">
        <v>0</v>
      </c>
      <c r="J177" s="259">
        <f t="shared" si="45"/>
        <v>0</v>
      </c>
      <c r="K177" s="196">
        <v>133</v>
      </c>
      <c r="L177" s="287">
        <f t="shared" si="46"/>
        <v>28.297872340425535</v>
      </c>
      <c r="M177" s="196">
        <f t="shared" si="47"/>
        <v>337</v>
      </c>
      <c r="N177" s="287">
        <f t="shared" si="48"/>
        <v>71.702127659574472</v>
      </c>
      <c r="O177" s="196">
        <v>23</v>
      </c>
      <c r="P177" s="287">
        <f t="shared" si="49"/>
        <v>4.8936170212765955</v>
      </c>
      <c r="Q177" s="196">
        <v>31</v>
      </c>
      <c r="R177" s="257">
        <f t="shared" si="50"/>
        <v>6.5957446808510634</v>
      </c>
      <c r="S177" s="258">
        <v>0</v>
      </c>
      <c r="T177" s="259">
        <f t="shared" si="51"/>
        <v>0</v>
      </c>
      <c r="U177" s="196">
        <v>56</v>
      </c>
      <c r="V177" s="257">
        <f t="shared" si="52"/>
        <v>11.914893617021278</v>
      </c>
      <c r="W177" s="258">
        <v>201</v>
      </c>
      <c r="X177" s="259">
        <f t="shared" si="53"/>
        <v>42.765957446808514</v>
      </c>
      <c r="Y177" s="196">
        <v>0</v>
      </c>
      <c r="Z177" s="257">
        <f t="shared" si="54"/>
        <v>0</v>
      </c>
      <c r="AA177" s="258">
        <v>0</v>
      </c>
      <c r="AB177" s="259">
        <f t="shared" si="55"/>
        <v>0</v>
      </c>
      <c r="AC177" s="196">
        <v>0</v>
      </c>
      <c r="AD177" s="259">
        <f t="shared" si="56"/>
        <v>0</v>
      </c>
      <c r="AE177" s="196">
        <v>22</v>
      </c>
      <c r="AF177" s="257">
        <f t="shared" si="57"/>
        <v>4.6808510638297873</v>
      </c>
      <c r="AG177" s="258">
        <v>0</v>
      </c>
      <c r="AH177" s="257">
        <f t="shared" si="58"/>
        <v>0</v>
      </c>
      <c r="AI177" s="258">
        <v>1</v>
      </c>
      <c r="AJ177" s="259">
        <f t="shared" si="59"/>
        <v>0.21276595744680851</v>
      </c>
      <c r="AK177" s="196">
        <v>3</v>
      </c>
      <c r="AL177" s="197">
        <f t="shared" si="60"/>
        <v>0.63829787234042545</v>
      </c>
    </row>
    <row r="178" spans="1:38" customFormat="1" ht="14.5">
      <c r="A178" s="208" t="s">
        <v>51</v>
      </c>
      <c r="B178" s="192">
        <f t="shared" si="41"/>
        <v>2348</v>
      </c>
      <c r="C178" s="193">
        <v>891</v>
      </c>
      <c r="D178" s="285">
        <f t="shared" si="42"/>
        <v>37.947189097103916</v>
      </c>
      <c r="E178" s="193">
        <v>226</v>
      </c>
      <c r="F178" s="262">
        <f t="shared" si="43"/>
        <v>9.6252129471890981</v>
      </c>
      <c r="G178" s="263">
        <v>8</v>
      </c>
      <c r="H178" s="264">
        <f t="shared" si="44"/>
        <v>0.34071550255536626</v>
      </c>
      <c r="I178" s="193">
        <v>0</v>
      </c>
      <c r="J178" s="264">
        <f t="shared" si="45"/>
        <v>0</v>
      </c>
      <c r="K178" s="193">
        <v>657</v>
      </c>
      <c r="L178" s="285">
        <f t="shared" si="46"/>
        <v>27.981260647359456</v>
      </c>
      <c r="M178" s="193">
        <f t="shared" si="47"/>
        <v>1457</v>
      </c>
      <c r="N178" s="285">
        <f t="shared" si="48"/>
        <v>62.052810902896084</v>
      </c>
      <c r="O178" s="193">
        <v>181</v>
      </c>
      <c r="P178" s="285">
        <f t="shared" si="49"/>
        <v>7.7086882453151624</v>
      </c>
      <c r="Q178" s="193">
        <v>415</v>
      </c>
      <c r="R178" s="262">
        <f t="shared" si="50"/>
        <v>17.674616695059626</v>
      </c>
      <c r="S178" s="263">
        <v>117</v>
      </c>
      <c r="T178" s="264">
        <f t="shared" si="51"/>
        <v>4.982964224872231</v>
      </c>
      <c r="U178" s="193">
        <v>278</v>
      </c>
      <c r="V178" s="262">
        <f t="shared" si="52"/>
        <v>11.839863713798977</v>
      </c>
      <c r="W178" s="263">
        <v>39</v>
      </c>
      <c r="X178" s="264">
        <f t="shared" si="53"/>
        <v>1.6609880749574104</v>
      </c>
      <c r="Y178" s="193">
        <v>1</v>
      </c>
      <c r="Z178" s="262">
        <f t="shared" si="54"/>
        <v>4.2589437819420782E-2</v>
      </c>
      <c r="AA178" s="263">
        <v>5</v>
      </c>
      <c r="AB178" s="264">
        <f t="shared" si="55"/>
        <v>0.21294718909710392</v>
      </c>
      <c r="AC178" s="193">
        <v>1</v>
      </c>
      <c r="AD178" s="264">
        <f t="shared" si="56"/>
        <v>4.2589437819420782E-2</v>
      </c>
      <c r="AE178" s="193">
        <v>369</v>
      </c>
      <c r="AF178" s="262">
        <f t="shared" si="57"/>
        <v>15.715502555366271</v>
      </c>
      <c r="AG178" s="263">
        <v>9</v>
      </c>
      <c r="AH178" s="262">
        <f t="shared" si="58"/>
        <v>0.38330494037478707</v>
      </c>
      <c r="AI178" s="263">
        <v>23</v>
      </c>
      <c r="AJ178" s="264">
        <f t="shared" si="59"/>
        <v>0.97955706984667812</v>
      </c>
      <c r="AK178" s="193">
        <v>19</v>
      </c>
      <c r="AL178" s="194">
        <f t="shared" si="60"/>
        <v>0.80919931856899485</v>
      </c>
    </row>
    <row r="179" spans="1:38" customFormat="1" ht="14.5">
      <c r="A179" s="212" t="s">
        <v>52</v>
      </c>
      <c r="B179" s="195">
        <f t="shared" si="41"/>
        <v>1414</v>
      </c>
      <c r="C179" s="196">
        <v>790</v>
      </c>
      <c r="D179" s="287">
        <f t="shared" si="42"/>
        <v>55.86987270155587</v>
      </c>
      <c r="E179" s="196">
        <v>71</v>
      </c>
      <c r="F179" s="257">
        <f t="shared" si="43"/>
        <v>5.0212164073550207</v>
      </c>
      <c r="G179" s="258">
        <v>0</v>
      </c>
      <c r="H179" s="259">
        <f t="shared" si="44"/>
        <v>0</v>
      </c>
      <c r="I179" s="196">
        <v>6</v>
      </c>
      <c r="J179" s="259">
        <f t="shared" si="45"/>
        <v>0.42432814710042432</v>
      </c>
      <c r="K179" s="196">
        <v>713</v>
      </c>
      <c r="L179" s="287">
        <f t="shared" si="46"/>
        <v>50.424328147100425</v>
      </c>
      <c r="M179" s="196">
        <f t="shared" si="47"/>
        <v>624</v>
      </c>
      <c r="N179" s="287">
        <f t="shared" si="48"/>
        <v>44.13012729844413</v>
      </c>
      <c r="O179" s="196">
        <v>58</v>
      </c>
      <c r="P179" s="287">
        <f t="shared" si="49"/>
        <v>4.1018387553041018</v>
      </c>
      <c r="Q179" s="196">
        <v>185</v>
      </c>
      <c r="R179" s="257">
        <f t="shared" si="50"/>
        <v>13.083451202263083</v>
      </c>
      <c r="S179" s="258">
        <v>26</v>
      </c>
      <c r="T179" s="259">
        <f t="shared" si="51"/>
        <v>1.8387553041018387</v>
      </c>
      <c r="U179" s="196">
        <v>144</v>
      </c>
      <c r="V179" s="257">
        <f t="shared" si="52"/>
        <v>10.183875530410184</v>
      </c>
      <c r="W179" s="258">
        <v>31</v>
      </c>
      <c r="X179" s="259">
        <f t="shared" si="53"/>
        <v>2.1923620933521923</v>
      </c>
      <c r="Y179" s="196">
        <v>0</v>
      </c>
      <c r="Z179" s="257">
        <f t="shared" si="54"/>
        <v>0</v>
      </c>
      <c r="AA179" s="258">
        <v>2</v>
      </c>
      <c r="AB179" s="259">
        <f t="shared" si="55"/>
        <v>0.14144271570014144</v>
      </c>
      <c r="AC179" s="196">
        <v>0</v>
      </c>
      <c r="AD179" s="259">
        <f t="shared" si="56"/>
        <v>0</v>
      </c>
      <c r="AE179" s="196">
        <v>177</v>
      </c>
      <c r="AF179" s="257">
        <f t="shared" si="57"/>
        <v>12.517680339462517</v>
      </c>
      <c r="AG179" s="258">
        <v>0</v>
      </c>
      <c r="AH179" s="257">
        <f t="shared" si="58"/>
        <v>0</v>
      </c>
      <c r="AI179" s="258">
        <v>1</v>
      </c>
      <c r="AJ179" s="259">
        <f t="shared" si="59"/>
        <v>7.0721357850070721E-2</v>
      </c>
      <c r="AK179" s="196">
        <v>0</v>
      </c>
      <c r="AL179" s="197">
        <f t="shared" si="60"/>
        <v>0</v>
      </c>
    </row>
    <row r="180" spans="1:38" customFormat="1" ht="14.5">
      <c r="A180" s="208" t="s">
        <v>53</v>
      </c>
      <c r="B180" s="192">
        <f t="shared" si="41"/>
        <v>1774</v>
      </c>
      <c r="C180" s="193">
        <v>394</v>
      </c>
      <c r="D180" s="288">
        <f t="shared" si="42"/>
        <v>22.209695603156707</v>
      </c>
      <c r="E180" s="193">
        <v>103</v>
      </c>
      <c r="F180" s="266">
        <f t="shared" si="43"/>
        <v>5.8060879368658398</v>
      </c>
      <c r="G180" s="263">
        <v>1</v>
      </c>
      <c r="H180" s="267">
        <f t="shared" si="44"/>
        <v>5.6369785794813977E-2</v>
      </c>
      <c r="I180" s="193">
        <v>10</v>
      </c>
      <c r="J180" s="267">
        <f t="shared" si="45"/>
        <v>0.56369785794813976</v>
      </c>
      <c r="K180" s="193">
        <v>280</v>
      </c>
      <c r="L180" s="288">
        <f t="shared" si="46"/>
        <v>15.783540022547914</v>
      </c>
      <c r="M180" s="193">
        <f t="shared" si="47"/>
        <v>1380</v>
      </c>
      <c r="N180" s="288">
        <f t="shared" si="48"/>
        <v>77.790304396843297</v>
      </c>
      <c r="O180" s="193">
        <v>95</v>
      </c>
      <c r="P180" s="288">
        <f t="shared" si="49"/>
        <v>5.3551296505073278</v>
      </c>
      <c r="Q180" s="193">
        <v>214</v>
      </c>
      <c r="R180" s="266">
        <f t="shared" si="50"/>
        <v>12.063134160090192</v>
      </c>
      <c r="S180" s="263">
        <v>91</v>
      </c>
      <c r="T180" s="267">
        <f t="shared" si="51"/>
        <v>5.1296505073280718</v>
      </c>
      <c r="U180" s="193">
        <v>585</v>
      </c>
      <c r="V180" s="266">
        <f t="shared" si="52"/>
        <v>32.976324689966177</v>
      </c>
      <c r="W180" s="263">
        <v>25</v>
      </c>
      <c r="X180" s="267">
        <f t="shared" si="53"/>
        <v>1.4092446448703495</v>
      </c>
      <c r="Y180" s="193">
        <v>0</v>
      </c>
      <c r="Z180" s="266">
        <f t="shared" si="54"/>
        <v>0</v>
      </c>
      <c r="AA180" s="263">
        <v>10</v>
      </c>
      <c r="AB180" s="267">
        <f t="shared" si="55"/>
        <v>0.56369785794813976</v>
      </c>
      <c r="AC180" s="193">
        <v>2</v>
      </c>
      <c r="AD180" s="267">
        <f t="shared" si="56"/>
        <v>0.11273957158962795</v>
      </c>
      <c r="AE180" s="193">
        <v>312</v>
      </c>
      <c r="AF180" s="266">
        <f t="shared" si="57"/>
        <v>17.587373167981962</v>
      </c>
      <c r="AG180" s="263">
        <v>5</v>
      </c>
      <c r="AH180" s="266">
        <f t="shared" si="58"/>
        <v>0.28184892897406988</v>
      </c>
      <c r="AI180" s="263">
        <v>11</v>
      </c>
      <c r="AJ180" s="267">
        <f t="shared" si="59"/>
        <v>0.62006764374295376</v>
      </c>
      <c r="AK180" s="193">
        <v>30</v>
      </c>
      <c r="AL180" s="198">
        <f t="shared" si="60"/>
        <v>1.6910935738444193</v>
      </c>
    </row>
    <row r="181" spans="1:38" customFormat="1" ht="14.5">
      <c r="A181" s="212" t="s">
        <v>54</v>
      </c>
      <c r="B181" s="195">
        <f t="shared" si="41"/>
        <v>1330</v>
      </c>
      <c r="C181" s="196">
        <v>502</v>
      </c>
      <c r="D181" s="287">
        <f t="shared" si="42"/>
        <v>37.744360902255643</v>
      </c>
      <c r="E181" s="196">
        <v>45</v>
      </c>
      <c r="F181" s="257">
        <f t="shared" si="43"/>
        <v>3.3834586466165413</v>
      </c>
      <c r="G181" s="258">
        <v>0</v>
      </c>
      <c r="H181" s="259">
        <f t="shared" si="44"/>
        <v>0</v>
      </c>
      <c r="I181" s="196">
        <v>8</v>
      </c>
      <c r="J181" s="259">
        <f t="shared" si="45"/>
        <v>0.60150375939849632</v>
      </c>
      <c r="K181" s="196">
        <v>449</v>
      </c>
      <c r="L181" s="287">
        <f t="shared" si="46"/>
        <v>33.7593984962406</v>
      </c>
      <c r="M181" s="196">
        <f t="shared" si="47"/>
        <v>828</v>
      </c>
      <c r="N181" s="287">
        <f t="shared" si="48"/>
        <v>62.255639097744364</v>
      </c>
      <c r="O181" s="196">
        <v>156</v>
      </c>
      <c r="P181" s="287">
        <f t="shared" si="49"/>
        <v>11.729323308270677</v>
      </c>
      <c r="Q181" s="196">
        <v>235</v>
      </c>
      <c r="R181" s="257">
        <f t="shared" si="50"/>
        <v>17.669172932330827</v>
      </c>
      <c r="S181" s="258">
        <v>93</v>
      </c>
      <c r="T181" s="259">
        <f t="shared" si="51"/>
        <v>6.9924812030075181</v>
      </c>
      <c r="U181" s="196">
        <v>187</v>
      </c>
      <c r="V181" s="257">
        <f t="shared" si="52"/>
        <v>14.06015037593985</v>
      </c>
      <c r="W181" s="258">
        <v>72</v>
      </c>
      <c r="X181" s="259">
        <f t="shared" si="53"/>
        <v>5.4135338345864659</v>
      </c>
      <c r="Y181" s="196">
        <v>0</v>
      </c>
      <c r="Z181" s="257">
        <f t="shared" si="54"/>
        <v>0</v>
      </c>
      <c r="AA181" s="258">
        <v>1</v>
      </c>
      <c r="AB181" s="259">
        <f t="shared" si="55"/>
        <v>7.518796992481204E-2</v>
      </c>
      <c r="AC181" s="196">
        <v>0</v>
      </c>
      <c r="AD181" s="259">
        <f t="shared" si="56"/>
        <v>0</v>
      </c>
      <c r="AE181" s="196">
        <v>69</v>
      </c>
      <c r="AF181" s="257">
        <f t="shared" si="57"/>
        <v>5.1879699248120303</v>
      </c>
      <c r="AG181" s="258">
        <v>5</v>
      </c>
      <c r="AH181" s="257">
        <f t="shared" si="58"/>
        <v>0.37593984962406013</v>
      </c>
      <c r="AI181" s="258">
        <v>3</v>
      </c>
      <c r="AJ181" s="259">
        <f t="shared" si="59"/>
        <v>0.22556390977443611</v>
      </c>
      <c r="AK181" s="196">
        <v>7</v>
      </c>
      <c r="AL181" s="197">
        <f t="shared" si="60"/>
        <v>0.52631578947368418</v>
      </c>
    </row>
    <row r="182" spans="1:38" customFormat="1" ht="14.5">
      <c r="A182" s="217" t="s">
        <v>55</v>
      </c>
      <c r="B182" s="199">
        <f t="shared" si="41"/>
        <v>43470</v>
      </c>
      <c r="C182" s="200">
        <v>13673</v>
      </c>
      <c r="D182" s="290">
        <f t="shared" si="42"/>
        <v>31.453876236484934</v>
      </c>
      <c r="E182" s="200">
        <v>4292</v>
      </c>
      <c r="F182" s="271">
        <f t="shared" si="43"/>
        <v>9.8734759604324811</v>
      </c>
      <c r="G182" s="270">
        <v>5</v>
      </c>
      <c r="H182" s="269">
        <f t="shared" si="44"/>
        <v>1.1502185415228893E-2</v>
      </c>
      <c r="I182" s="200">
        <v>22</v>
      </c>
      <c r="J182" s="269">
        <f t="shared" si="45"/>
        <v>5.0609615827007133E-2</v>
      </c>
      <c r="K182" s="200">
        <v>9354</v>
      </c>
      <c r="L182" s="290">
        <f t="shared" si="46"/>
        <v>21.518288474810213</v>
      </c>
      <c r="M182" s="200">
        <f t="shared" si="47"/>
        <v>29797</v>
      </c>
      <c r="N182" s="290">
        <f t="shared" si="48"/>
        <v>68.54612376351507</v>
      </c>
      <c r="O182" s="200">
        <v>1771</v>
      </c>
      <c r="P182" s="290">
        <f t="shared" si="49"/>
        <v>4.0740740740740744</v>
      </c>
      <c r="Q182" s="200">
        <v>3162</v>
      </c>
      <c r="R182" s="271">
        <f t="shared" si="50"/>
        <v>7.2739820565907527</v>
      </c>
      <c r="S182" s="270">
        <v>1245</v>
      </c>
      <c r="T182" s="269">
        <f t="shared" si="51"/>
        <v>2.8640441683919944</v>
      </c>
      <c r="U182" s="200">
        <v>7629</v>
      </c>
      <c r="V182" s="271">
        <f t="shared" si="52"/>
        <v>17.550034506556244</v>
      </c>
      <c r="W182" s="270">
        <v>8942</v>
      </c>
      <c r="X182" s="269">
        <f t="shared" si="53"/>
        <v>20.570508396595351</v>
      </c>
      <c r="Y182" s="200">
        <v>14</v>
      </c>
      <c r="Z182" s="271">
        <f t="shared" si="54"/>
        <v>3.2206119162640906E-2</v>
      </c>
      <c r="AA182" s="270">
        <v>204</v>
      </c>
      <c r="AB182" s="269">
        <f t="shared" si="55"/>
        <v>0.46928916494133888</v>
      </c>
      <c r="AC182" s="200">
        <v>14</v>
      </c>
      <c r="AD182" s="269">
        <f t="shared" si="56"/>
        <v>3.2206119162640906E-2</v>
      </c>
      <c r="AE182" s="200">
        <v>5390</v>
      </c>
      <c r="AF182" s="271">
        <f t="shared" si="57"/>
        <v>12.399355877616747</v>
      </c>
      <c r="AG182" s="270">
        <v>123</v>
      </c>
      <c r="AH182" s="271">
        <f t="shared" si="58"/>
        <v>0.28295376121463078</v>
      </c>
      <c r="AI182" s="270">
        <v>584</v>
      </c>
      <c r="AJ182" s="269">
        <f t="shared" si="59"/>
        <v>1.3434552564987348</v>
      </c>
      <c r="AK182" s="200">
        <v>719</v>
      </c>
      <c r="AL182" s="201">
        <f t="shared" si="60"/>
        <v>1.6540142627099148</v>
      </c>
    </row>
    <row r="183" spans="1:38" customFormat="1" ht="14.5">
      <c r="A183" s="221" t="s">
        <v>56</v>
      </c>
      <c r="B183" s="202">
        <f t="shared" si="41"/>
        <v>10272</v>
      </c>
      <c r="C183" s="203">
        <v>3374</v>
      </c>
      <c r="D183" s="291">
        <f t="shared" si="42"/>
        <v>32.846573208722738</v>
      </c>
      <c r="E183" s="203">
        <v>620</v>
      </c>
      <c r="F183" s="276">
        <f t="shared" si="43"/>
        <v>6.0358255451713392</v>
      </c>
      <c r="G183" s="275">
        <v>8</v>
      </c>
      <c r="H183" s="274">
        <f t="shared" si="44"/>
        <v>7.7881619937694699E-2</v>
      </c>
      <c r="I183" s="203">
        <v>36</v>
      </c>
      <c r="J183" s="274">
        <f t="shared" si="45"/>
        <v>0.35046728971962615</v>
      </c>
      <c r="K183" s="203">
        <v>2710</v>
      </c>
      <c r="L183" s="291">
        <f t="shared" si="46"/>
        <v>26.382398753894083</v>
      </c>
      <c r="M183" s="203">
        <f t="shared" si="47"/>
        <v>6898</v>
      </c>
      <c r="N183" s="291">
        <f t="shared" si="48"/>
        <v>67.153426791277255</v>
      </c>
      <c r="O183" s="203">
        <v>617</v>
      </c>
      <c r="P183" s="291">
        <f t="shared" si="49"/>
        <v>6.0066199376947047</v>
      </c>
      <c r="Q183" s="203">
        <v>1753</v>
      </c>
      <c r="R183" s="276">
        <f t="shared" si="50"/>
        <v>17.065809968847351</v>
      </c>
      <c r="S183" s="275">
        <v>378</v>
      </c>
      <c r="T183" s="274">
        <f t="shared" si="51"/>
        <v>3.6799065420560746</v>
      </c>
      <c r="U183" s="203">
        <v>1128</v>
      </c>
      <c r="V183" s="276">
        <f t="shared" si="52"/>
        <v>10.981308411214954</v>
      </c>
      <c r="W183" s="275">
        <v>239</v>
      </c>
      <c r="X183" s="274">
        <f t="shared" si="53"/>
        <v>2.3267133956386292</v>
      </c>
      <c r="Y183" s="203">
        <v>6</v>
      </c>
      <c r="Z183" s="276">
        <f t="shared" si="54"/>
        <v>5.8411214953271021E-2</v>
      </c>
      <c r="AA183" s="275">
        <v>12</v>
      </c>
      <c r="AB183" s="274">
        <f t="shared" si="55"/>
        <v>0.11682242990654204</v>
      </c>
      <c r="AC183" s="203">
        <v>4</v>
      </c>
      <c r="AD183" s="274">
        <f t="shared" si="56"/>
        <v>3.8940809968847349E-2</v>
      </c>
      <c r="AE183" s="203">
        <v>2563</v>
      </c>
      <c r="AF183" s="276">
        <f t="shared" si="57"/>
        <v>24.951323987538938</v>
      </c>
      <c r="AG183" s="275">
        <v>27</v>
      </c>
      <c r="AH183" s="276">
        <f t="shared" si="58"/>
        <v>0.26285046728971961</v>
      </c>
      <c r="AI183" s="275">
        <v>99</v>
      </c>
      <c r="AJ183" s="274">
        <f t="shared" si="59"/>
        <v>0.96378504672897192</v>
      </c>
      <c r="AK183" s="203">
        <v>72</v>
      </c>
      <c r="AL183" s="204">
        <f t="shared" si="60"/>
        <v>0.7009345794392523</v>
      </c>
    </row>
    <row r="184" spans="1:38" customFormat="1" ht="14.5">
      <c r="A184" s="225" t="s">
        <v>57</v>
      </c>
      <c r="B184" s="205">
        <f t="shared" si="41"/>
        <v>53742</v>
      </c>
      <c r="C184" s="206">
        <v>17047</v>
      </c>
      <c r="D184" s="292">
        <f t="shared" si="42"/>
        <v>31.720069963901604</v>
      </c>
      <c r="E184" s="206">
        <v>4912</v>
      </c>
      <c r="F184" s="281">
        <f t="shared" si="43"/>
        <v>9.1399650180491978</v>
      </c>
      <c r="G184" s="280">
        <v>13</v>
      </c>
      <c r="H184" s="279">
        <f t="shared" si="44"/>
        <v>2.4189646831156264E-2</v>
      </c>
      <c r="I184" s="206">
        <v>58</v>
      </c>
      <c r="J184" s="279">
        <f t="shared" si="45"/>
        <v>0.10792303970823564</v>
      </c>
      <c r="K184" s="206">
        <v>12064</v>
      </c>
      <c r="L184" s="292">
        <f t="shared" si="46"/>
        <v>22.447992259313011</v>
      </c>
      <c r="M184" s="206">
        <f t="shared" si="47"/>
        <v>36695</v>
      </c>
      <c r="N184" s="292">
        <f t="shared" si="48"/>
        <v>68.279930036098392</v>
      </c>
      <c r="O184" s="206">
        <v>2388</v>
      </c>
      <c r="P184" s="292">
        <f t="shared" si="49"/>
        <v>4.4434520486770124</v>
      </c>
      <c r="Q184" s="206">
        <v>4915</v>
      </c>
      <c r="R184" s="281">
        <f t="shared" si="50"/>
        <v>9.1455472442410031</v>
      </c>
      <c r="S184" s="280">
        <v>1623</v>
      </c>
      <c r="T184" s="279">
        <f t="shared" si="51"/>
        <v>3.0199843697666631</v>
      </c>
      <c r="U184" s="206">
        <v>8757</v>
      </c>
      <c r="V184" s="281">
        <f t="shared" si="52"/>
        <v>16.294518253879648</v>
      </c>
      <c r="W184" s="280">
        <v>9181</v>
      </c>
      <c r="X184" s="279">
        <f t="shared" si="53"/>
        <v>17.083472888988126</v>
      </c>
      <c r="Y184" s="206">
        <v>20</v>
      </c>
      <c r="Z184" s="281">
        <f t="shared" si="54"/>
        <v>3.7214841278701942E-2</v>
      </c>
      <c r="AA184" s="280">
        <v>216</v>
      </c>
      <c r="AB184" s="279">
        <f t="shared" si="55"/>
        <v>0.40192028580998101</v>
      </c>
      <c r="AC184" s="206">
        <v>18</v>
      </c>
      <c r="AD184" s="279">
        <f t="shared" si="56"/>
        <v>3.3493357150831751E-2</v>
      </c>
      <c r="AE184" s="206">
        <v>7953</v>
      </c>
      <c r="AF184" s="281">
        <f t="shared" si="57"/>
        <v>14.798481634475829</v>
      </c>
      <c r="AG184" s="280">
        <v>150</v>
      </c>
      <c r="AH184" s="281">
        <f t="shared" si="58"/>
        <v>0.27911130959026459</v>
      </c>
      <c r="AI184" s="280">
        <v>683</v>
      </c>
      <c r="AJ184" s="279">
        <f t="shared" si="59"/>
        <v>1.2708868296676714</v>
      </c>
      <c r="AK184" s="206">
        <v>791</v>
      </c>
      <c r="AL184" s="207">
        <f t="shared" si="60"/>
        <v>1.4718469725726619</v>
      </c>
    </row>
    <row r="185" spans="1:38" customFormat="1" ht="14.5">
      <c r="A185" s="517" t="s">
        <v>58</v>
      </c>
      <c r="B185" s="517"/>
      <c r="C185" s="517"/>
      <c r="D185" s="517"/>
      <c r="E185" s="517"/>
      <c r="F185" s="517"/>
      <c r="G185" s="517"/>
      <c r="H185" s="517"/>
      <c r="I185" s="517"/>
      <c r="J185" s="517"/>
      <c r="K185" s="517"/>
      <c r="L185" s="517"/>
      <c r="M185" s="517"/>
      <c r="N185" s="517"/>
      <c r="O185" s="517"/>
      <c r="P185" s="517"/>
      <c r="Q185" s="517"/>
      <c r="R185" s="517"/>
      <c r="S185" s="517"/>
      <c r="T185" s="517"/>
      <c r="U185" s="517"/>
      <c r="V185" s="517"/>
      <c r="W185" s="517"/>
      <c r="X185" s="517"/>
      <c r="Y185" s="517"/>
      <c r="Z185" s="517"/>
      <c r="AA185" s="517"/>
      <c r="AB185" s="517"/>
      <c r="AC185" s="517"/>
      <c r="AD185" s="517"/>
      <c r="AE185" s="517"/>
      <c r="AF185" s="517"/>
      <c r="AG185" s="517"/>
      <c r="AH185" s="517"/>
      <c r="AI185" s="517"/>
      <c r="AJ185" s="517"/>
      <c r="AK185" s="517"/>
      <c r="AL185" s="517"/>
    </row>
    <row r="186" spans="1:38" customFormat="1" ht="15.75" customHeight="1">
      <c r="A186" s="518" t="s">
        <v>132</v>
      </c>
      <c r="B186" s="518"/>
      <c r="C186" s="518"/>
      <c r="D186" s="518"/>
      <c r="E186" s="518"/>
      <c r="F186" s="518"/>
      <c r="G186" s="518"/>
      <c r="H186" s="518"/>
      <c r="I186" s="518"/>
      <c r="J186" s="518"/>
      <c r="K186" s="518"/>
      <c r="L186" s="518"/>
      <c r="M186" s="518"/>
      <c r="N186" s="518"/>
      <c r="O186" s="518"/>
      <c r="P186" s="518"/>
      <c r="Q186" s="518"/>
      <c r="R186" s="518"/>
      <c r="S186" s="518"/>
      <c r="T186" s="518"/>
      <c r="U186" s="518"/>
      <c r="V186" s="518"/>
      <c r="W186" s="518"/>
      <c r="X186" s="518"/>
      <c r="Y186" s="518"/>
      <c r="Z186" s="518"/>
      <c r="AA186" s="518"/>
      <c r="AB186" s="518"/>
      <c r="AC186" s="518"/>
      <c r="AD186" s="518"/>
      <c r="AE186" s="518"/>
      <c r="AF186" s="518"/>
      <c r="AG186" s="518"/>
      <c r="AH186" s="518"/>
      <c r="AI186" s="518"/>
      <c r="AJ186" s="518"/>
      <c r="AK186" s="518"/>
      <c r="AL186" s="518"/>
    </row>
    <row r="187" spans="1:38" customFormat="1" ht="15" customHeight="1">
      <c r="A187" s="485" t="s">
        <v>69</v>
      </c>
      <c r="B187" s="485"/>
      <c r="C187" s="485"/>
      <c r="D187" s="485"/>
      <c r="E187" s="485"/>
      <c r="F187" s="485"/>
      <c r="G187" s="485"/>
      <c r="H187" s="485"/>
      <c r="I187" s="485"/>
      <c r="J187" s="485"/>
      <c r="K187" s="485"/>
      <c r="L187" s="485"/>
      <c r="M187" s="485"/>
      <c r="N187" s="485"/>
      <c r="O187" s="485"/>
      <c r="P187" s="485"/>
      <c r="Q187" s="485"/>
      <c r="R187" s="485"/>
      <c r="S187" s="485"/>
      <c r="T187" s="485"/>
      <c r="U187" s="485"/>
      <c r="V187" s="485"/>
      <c r="W187" s="485"/>
      <c r="X187" s="485"/>
      <c r="Y187" s="485"/>
      <c r="Z187" s="485"/>
      <c r="AA187" s="485"/>
      <c r="AB187" s="485"/>
      <c r="AC187" s="485"/>
      <c r="AD187" s="485"/>
      <c r="AE187" s="485"/>
      <c r="AF187" s="485"/>
      <c r="AG187" s="485"/>
      <c r="AH187" s="485"/>
      <c r="AI187" s="485"/>
      <c r="AJ187" s="485"/>
      <c r="AK187" s="485"/>
      <c r="AL187" s="485"/>
    </row>
    <row r="188" spans="1:38" customFormat="1" ht="14.5"/>
    <row r="189" spans="1:38" customFormat="1" ht="23.5">
      <c r="A189" s="486">
        <v>2019</v>
      </c>
      <c r="B189" s="486"/>
      <c r="C189" s="486"/>
      <c r="D189" s="486"/>
      <c r="E189" s="486"/>
      <c r="F189" s="486"/>
      <c r="G189" s="486"/>
      <c r="H189" s="486"/>
      <c r="I189" s="486"/>
      <c r="J189" s="486"/>
      <c r="K189" s="486"/>
      <c r="L189" s="486"/>
      <c r="M189" s="486"/>
      <c r="N189" s="486"/>
      <c r="O189" s="486"/>
      <c r="P189" s="486"/>
      <c r="Q189" s="486"/>
      <c r="R189" s="486"/>
      <c r="S189" s="486"/>
      <c r="T189" s="486"/>
      <c r="U189" s="486"/>
      <c r="V189" s="486"/>
      <c r="W189" s="486"/>
      <c r="X189" s="486"/>
      <c r="Y189" s="486"/>
      <c r="Z189" s="486"/>
      <c r="AA189" s="486"/>
      <c r="AB189" s="486"/>
      <c r="AC189" s="486"/>
      <c r="AD189" s="486"/>
      <c r="AE189" s="486"/>
      <c r="AF189" s="486"/>
      <c r="AG189" s="486"/>
      <c r="AH189" s="486"/>
      <c r="AI189" s="486"/>
      <c r="AJ189" s="486"/>
      <c r="AK189" s="486"/>
      <c r="AL189" s="486"/>
    </row>
    <row r="190" spans="1:38" customFormat="1" ht="14.5"/>
    <row r="191" spans="1:38" customFormat="1" ht="16.5">
      <c r="A191" s="519" t="s">
        <v>112</v>
      </c>
      <c r="B191" s="519"/>
      <c r="C191" s="519"/>
      <c r="D191" s="519"/>
      <c r="E191" s="519"/>
      <c r="F191" s="519"/>
      <c r="G191" s="519"/>
      <c r="H191" s="519"/>
      <c r="I191" s="519"/>
      <c r="J191" s="519"/>
      <c r="K191" s="519"/>
      <c r="L191" s="519"/>
      <c r="M191" s="519"/>
      <c r="N191" s="519"/>
      <c r="O191" s="519"/>
      <c r="P191" s="519"/>
      <c r="Q191" s="519"/>
      <c r="R191" s="519"/>
      <c r="S191" s="519"/>
      <c r="T191" s="519"/>
      <c r="U191" s="519"/>
      <c r="V191" s="519"/>
      <c r="W191" s="519"/>
      <c r="X191" s="519"/>
      <c r="Y191" s="519"/>
      <c r="Z191" s="519"/>
      <c r="AA191" s="519"/>
      <c r="AB191" s="519"/>
      <c r="AC191" s="519"/>
      <c r="AD191" s="519"/>
      <c r="AE191" s="519"/>
      <c r="AF191" s="519"/>
      <c r="AG191" s="519"/>
      <c r="AH191" s="519"/>
      <c r="AI191" s="519"/>
      <c r="AJ191" s="519"/>
      <c r="AK191" s="519"/>
      <c r="AL191" s="519"/>
    </row>
    <row r="192" spans="1:38" customFormat="1" ht="14.5">
      <c r="A192" s="520" t="s">
        <v>25</v>
      </c>
      <c r="B192" s="521" t="s">
        <v>26</v>
      </c>
      <c r="C192" s="521" t="s">
        <v>125</v>
      </c>
      <c r="D192" s="521"/>
      <c r="E192" s="521"/>
      <c r="F192" s="521"/>
      <c r="G192" s="521"/>
      <c r="H192" s="521"/>
      <c r="I192" s="521"/>
      <c r="J192" s="521"/>
      <c r="K192" s="521"/>
      <c r="L192" s="521"/>
      <c r="M192" s="522" t="s">
        <v>28</v>
      </c>
      <c r="N192" s="522"/>
      <c r="O192" s="522"/>
      <c r="P192" s="522"/>
      <c r="Q192" s="522"/>
      <c r="R192" s="522"/>
      <c r="S192" s="522"/>
      <c r="T192" s="522"/>
      <c r="U192" s="522"/>
      <c r="V192" s="522"/>
      <c r="W192" s="522"/>
      <c r="X192" s="522"/>
      <c r="Y192" s="522"/>
      <c r="Z192" s="522"/>
      <c r="AA192" s="522"/>
      <c r="AB192" s="522"/>
      <c r="AC192" s="522"/>
      <c r="AD192" s="522"/>
      <c r="AE192" s="522"/>
      <c r="AF192" s="522"/>
      <c r="AG192" s="522"/>
      <c r="AH192" s="522"/>
      <c r="AI192" s="522"/>
      <c r="AJ192" s="522"/>
      <c r="AK192" s="522"/>
      <c r="AL192" s="522"/>
    </row>
    <row r="193" spans="1:38" customFormat="1" ht="14.5">
      <c r="A193" s="520"/>
      <c r="B193" s="521"/>
      <c r="C193" s="523" t="s">
        <v>26</v>
      </c>
      <c r="D193" s="523"/>
      <c r="E193" s="521" t="s">
        <v>27</v>
      </c>
      <c r="F193" s="521"/>
      <c r="G193" s="521"/>
      <c r="H193" s="521"/>
      <c r="I193" s="521"/>
      <c r="J193" s="521"/>
      <c r="K193" s="521"/>
      <c r="L193" s="521"/>
      <c r="M193" s="523" t="s">
        <v>26</v>
      </c>
      <c r="N193" s="523"/>
      <c r="O193" s="522" t="s">
        <v>27</v>
      </c>
      <c r="P193" s="522"/>
      <c r="Q193" s="522"/>
      <c r="R193" s="522"/>
      <c r="S193" s="522"/>
      <c r="T193" s="522"/>
      <c r="U193" s="522"/>
      <c r="V193" s="522"/>
      <c r="W193" s="522"/>
      <c r="X193" s="522"/>
      <c r="Y193" s="522"/>
      <c r="Z193" s="522"/>
      <c r="AA193" s="522"/>
      <c r="AB193" s="522"/>
      <c r="AC193" s="522"/>
      <c r="AD193" s="522"/>
      <c r="AE193" s="522"/>
      <c r="AF193" s="522"/>
      <c r="AG193" s="522"/>
      <c r="AH193" s="522"/>
      <c r="AI193" s="522"/>
      <c r="AJ193" s="522"/>
      <c r="AK193" s="522"/>
      <c r="AL193" s="522"/>
    </row>
    <row r="194" spans="1:38" customFormat="1" ht="14.5">
      <c r="A194" s="520"/>
      <c r="B194" s="521"/>
      <c r="C194" s="521"/>
      <c r="D194" s="523"/>
      <c r="E194" s="523" t="s">
        <v>86</v>
      </c>
      <c r="F194" s="523"/>
      <c r="G194" s="523" t="s">
        <v>87</v>
      </c>
      <c r="H194" s="523"/>
      <c r="I194" s="523" t="s">
        <v>25</v>
      </c>
      <c r="J194" s="523"/>
      <c r="K194" s="523" t="s">
        <v>107</v>
      </c>
      <c r="L194" s="523"/>
      <c r="M194" s="523"/>
      <c r="N194" s="523"/>
      <c r="O194" s="521" t="s">
        <v>89</v>
      </c>
      <c r="P194" s="521"/>
      <c r="Q194" s="521"/>
      <c r="R194" s="521"/>
      <c r="S194" s="521"/>
      <c r="T194" s="521"/>
      <c r="U194" s="521"/>
      <c r="V194" s="521"/>
      <c r="W194" s="521"/>
      <c r="X194" s="521"/>
      <c r="Y194" s="521"/>
      <c r="Z194" s="521"/>
      <c r="AA194" s="521"/>
      <c r="AB194" s="521"/>
      <c r="AC194" s="521"/>
      <c r="AD194" s="521"/>
      <c r="AE194" s="521"/>
      <c r="AF194" s="521"/>
      <c r="AG194" s="522" t="s">
        <v>90</v>
      </c>
      <c r="AH194" s="522"/>
      <c r="AI194" s="522"/>
      <c r="AJ194" s="522"/>
      <c r="AK194" s="522"/>
      <c r="AL194" s="522"/>
    </row>
    <row r="195" spans="1:38" customFormat="1" ht="14.5">
      <c r="A195" s="520"/>
      <c r="B195" s="521"/>
      <c r="C195" s="521"/>
      <c r="D195" s="523"/>
      <c r="E195" s="523"/>
      <c r="F195" s="523"/>
      <c r="G195" s="523"/>
      <c r="H195" s="523"/>
      <c r="I195" s="523"/>
      <c r="J195" s="523"/>
      <c r="K195" s="523"/>
      <c r="L195" s="523"/>
      <c r="M195" s="523"/>
      <c r="N195" s="523"/>
      <c r="O195" s="523" t="s">
        <v>91</v>
      </c>
      <c r="P195" s="523"/>
      <c r="Q195" s="523" t="s">
        <v>92</v>
      </c>
      <c r="R195" s="523"/>
      <c r="S195" s="524" t="s">
        <v>93</v>
      </c>
      <c r="T195" s="524"/>
      <c r="U195" s="523" t="s">
        <v>94</v>
      </c>
      <c r="V195" s="523"/>
      <c r="W195" s="523" t="s">
        <v>95</v>
      </c>
      <c r="X195" s="523"/>
      <c r="Y195" s="523" t="s">
        <v>96</v>
      </c>
      <c r="Z195" s="523"/>
      <c r="AA195" s="523" t="s">
        <v>109</v>
      </c>
      <c r="AB195" s="523"/>
      <c r="AC195" s="523" t="s">
        <v>98</v>
      </c>
      <c r="AD195" s="523"/>
      <c r="AE195" s="523" t="s">
        <v>99</v>
      </c>
      <c r="AF195" s="523"/>
      <c r="AG195" s="523" t="s">
        <v>100</v>
      </c>
      <c r="AH195" s="523"/>
      <c r="AI195" s="524" t="s">
        <v>101</v>
      </c>
      <c r="AJ195" s="524"/>
      <c r="AK195" s="525" t="s">
        <v>110</v>
      </c>
      <c r="AL195" s="525"/>
    </row>
    <row r="196" spans="1:38" customFormat="1" ht="29">
      <c r="A196" s="520"/>
      <c r="B196" s="243" t="s">
        <v>36</v>
      </c>
      <c r="C196" s="244" t="s">
        <v>36</v>
      </c>
      <c r="D196" s="245" t="s">
        <v>38</v>
      </c>
      <c r="E196" s="246" t="s">
        <v>36</v>
      </c>
      <c r="F196" s="245" t="s">
        <v>38</v>
      </c>
      <c r="G196" s="246" t="s">
        <v>36</v>
      </c>
      <c r="H196" s="245" t="s">
        <v>38</v>
      </c>
      <c r="I196" s="246" t="s">
        <v>36</v>
      </c>
      <c r="J196" s="248" t="s">
        <v>38</v>
      </c>
      <c r="K196" s="294" t="s">
        <v>36</v>
      </c>
      <c r="L196" s="248" t="s">
        <v>38</v>
      </c>
      <c r="M196" s="246" t="s">
        <v>36</v>
      </c>
      <c r="N196" s="245" t="s">
        <v>38</v>
      </c>
      <c r="O196" s="246" t="s">
        <v>36</v>
      </c>
      <c r="P196" s="245" t="s">
        <v>38</v>
      </c>
      <c r="Q196" s="247" t="s">
        <v>36</v>
      </c>
      <c r="R196" s="295" t="s">
        <v>38</v>
      </c>
      <c r="S196" s="246" t="s">
        <v>36</v>
      </c>
      <c r="T196" s="248" t="s">
        <v>38</v>
      </c>
      <c r="U196" s="294" t="s">
        <v>36</v>
      </c>
      <c r="V196" s="248" t="s">
        <v>38</v>
      </c>
      <c r="W196" s="247" t="s">
        <v>36</v>
      </c>
      <c r="X196" s="248" t="s">
        <v>38</v>
      </c>
      <c r="Y196" s="247" t="s">
        <v>36</v>
      </c>
      <c r="Z196" s="248" t="s">
        <v>38</v>
      </c>
      <c r="AA196" s="246" t="s">
        <v>36</v>
      </c>
      <c r="AB196" s="245" t="s">
        <v>38</v>
      </c>
      <c r="AC196" s="246" t="s">
        <v>36</v>
      </c>
      <c r="AD196" s="245" t="s">
        <v>38</v>
      </c>
      <c r="AE196" s="247" t="s">
        <v>36</v>
      </c>
      <c r="AF196" s="248" t="s">
        <v>38</v>
      </c>
      <c r="AG196" s="246" t="s">
        <v>36</v>
      </c>
      <c r="AH196" s="294" t="s">
        <v>38</v>
      </c>
      <c r="AI196" s="296" t="s">
        <v>36</v>
      </c>
      <c r="AJ196" s="297" t="s">
        <v>38</v>
      </c>
      <c r="AK196" s="294" t="s">
        <v>36</v>
      </c>
      <c r="AL196" s="249" t="s">
        <v>38</v>
      </c>
    </row>
    <row r="197" spans="1:38" customFormat="1" ht="14.5">
      <c r="A197" s="208" t="s">
        <v>39</v>
      </c>
      <c r="B197" s="209">
        <f t="shared" ref="B197:B215" si="61">SUM(C197,M197)</f>
        <v>8712</v>
      </c>
      <c r="C197" s="210">
        <v>3659</v>
      </c>
      <c r="D197" s="298">
        <f t="shared" ref="D197:D215" si="62">C197/B197*100</f>
        <v>41.999540863177224</v>
      </c>
      <c r="E197" s="210">
        <v>436</v>
      </c>
      <c r="F197" s="299">
        <f t="shared" ref="F197:F215" si="63">E197/B197*100</f>
        <v>5.0045913682277314</v>
      </c>
      <c r="G197" s="300">
        <v>0</v>
      </c>
      <c r="H197" s="301">
        <f t="shared" ref="H197:H215" si="64">G197/B197*100</f>
        <v>0</v>
      </c>
      <c r="I197" s="210">
        <v>0</v>
      </c>
      <c r="J197" s="301">
        <f t="shared" ref="J197:J215" si="65">I197/B197*100</f>
        <v>0</v>
      </c>
      <c r="K197" s="210">
        <v>3223</v>
      </c>
      <c r="L197" s="298">
        <f t="shared" ref="L197:L215" si="66">K197/B197*100</f>
        <v>36.994949494949495</v>
      </c>
      <c r="M197" s="210">
        <f t="shared" ref="M197:M215" si="67">SUM(O197,Q197,S197,U197,W197,Y197,AA197,AC197,AE197,AG197,AI197,AK197)</f>
        <v>5053</v>
      </c>
      <c r="N197" s="298">
        <f t="shared" ref="N197:N215" si="68">M197/B197*100</f>
        <v>58.000459136822769</v>
      </c>
      <c r="O197" s="210">
        <v>94</v>
      </c>
      <c r="P197" s="298">
        <f t="shared" ref="P197:P215" si="69">O197/B197*100</f>
        <v>1.078971533516988</v>
      </c>
      <c r="Q197" s="210">
        <v>266</v>
      </c>
      <c r="R197" s="299">
        <f t="shared" ref="R197:R215" si="70">Q197/B197*100</f>
        <v>3.0532598714416896</v>
      </c>
      <c r="S197" s="302">
        <v>14</v>
      </c>
      <c r="T197" s="301">
        <f t="shared" ref="T197:T215" si="71">S197/B197*100</f>
        <v>0.16069788797061524</v>
      </c>
      <c r="U197" s="210">
        <v>1563</v>
      </c>
      <c r="V197" s="299">
        <f t="shared" ref="V197:V215" si="72">U197/B197*100</f>
        <v>17.94077134986226</v>
      </c>
      <c r="W197" s="300">
        <v>1836</v>
      </c>
      <c r="X197" s="301">
        <f t="shared" ref="X197:X215" si="73">W197/B197*100</f>
        <v>21.074380165289256</v>
      </c>
      <c r="Y197" s="210">
        <v>0</v>
      </c>
      <c r="Z197" s="299">
        <f t="shared" ref="Z197:Z215" si="74">Y197/B197*100</f>
        <v>0</v>
      </c>
      <c r="AA197" s="300">
        <v>39</v>
      </c>
      <c r="AB197" s="301">
        <f t="shared" ref="AB197:AB215" si="75">AA197/B197*100</f>
        <v>0.44765840220385678</v>
      </c>
      <c r="AC197" s="210">
        <v>3</v>
      </c>
      <c r="AD197" s="301">
        <f t="shared" ref="AD197:AD215" si="76">AC197/B197*100</f>
        <v>3.4435261707988982E-2</v>
      </c>
      <c r="AE197" s="210">
        <v>1051</v>
      </c>
      <c r="AF197" s="299">
        <f t="shared" ref="AF197:AF215" si="77">AE197/B197*100</f>
        <v>12.063820018365472</v>
      </c>
      <c r="AG197" s="300">
        <v>24</v>
      </c>
      <c r="AH197" s="299">
        <f t="shared" ref="AH197:AH215" si="78">AG197/B197*100</f>
        <v>0.27548209366391185</v>
      </c>
      <c r="AI197" s="300">
        <v>126</v>
      </c>
      <c r="AJ197" s="301">
        <f t="shared" ref="AJ197:AJ215" si="79">AI197/B197*100</f>
        <v>1.4462809917355373</v>
      </c>
      <c r="AK197" s="303">
        <v>37</v>
      </c>
      <c r="AL197" s="304">
        <f t="shared" ref="AL197:AL215" si="80">AK197/B197*100</f>
        <v>0.42470156106519741</v>
      </c>
    </row>
    <row r="198" spans="1:38" customFormat="1" ht="14.5">
      <c r="A198" s="212" t="s">
        <v>40</v>
      </c>
      <c r="B198" s="213">
        <f t="shared" si="61"/>
        <v>8594</v>
      </c>
      <c r="C198" s="214">
        <v>2305</v>
      </c>
      <c r="D198" s="305">
        <f t="shared" si="62"/>
        <v>26.821037933441939</v>
      </c>
      <c r="E198" s="214">
        <v>611</v>
      </c>
      <c r="F198" s="306">
        <f t="shared" si="63"/>
        <v>7.1096113567605315</v>
      </c>
      <c r="G198" s="307">
        <v>0</v>
      </c>
      <c r="H198" s="308">
        <f t="shared" si="64"/>
        <v>0</v>
      </c>
      <c r="I198" s="214">
        <v>9</v>
      </c>
      <c r="J198" s="308">
        <f t="shared" si="65"/>
        <v>0.1047242262043286</v>
      </c>
      <c r="K198" s="214">
        <v>1685</v>
      </c>
      <c r="L198" s="305">
        <f t="shared" si="66"/>
        <v>19.606702350477075</v>
      </c>
      <c r="M198" s="214">
        <f t="shared" si="67"/>
        <v>6289</v>
      </c>
      <c r="N198" s="305">
        <f t="shared" si="68"/>
        <v>73.178962066558057</v>
      </c>
      <c r="O198" s="214">
        <v>345</v>
      </c>
      <c r="P198" s="305">
        <f t="shared" si="69"/>
        <v>4.0144286711659296</v>
      </c>
      <c r="Q198" s="214">
        <v>317</v>
      </c>
      <c r="R198" s="306">
        <f t="shared" si="70"/>
        <v>3.6886199674191293</v>
      </c>
      <c r="S198" s="307">
        <v>179</v>
      </c>
      <c r="T198" s="308">
        <f t="shared" si="71"/>
        <v>2.0828484989527576</v>
      </c>
      <c r="U198" s="214">
        <v>1321</v>
      </c>
      <c r="V198" s="306">
        <f t="shared" si="72"/>
        <v>15.371189201768676</v>
      </c>
      <c r="W198" s="307">
        <v>2607</v>
      </c>
      <c r="X198" s="308">
        <f t="shared" si="73"/>
        <v>30.33511752385385</v>
      </c>
      <c r="Y198" s="214">
        <v>1</v>
      </c>
      <c r="Z198" s="306">
        <f t="shared" si="74"/>
        <v>1.1636025133814289E-2</v>
      </c>
      <c r="AA198" s="307">
        <v>4</v>
      </c>
      <c r="AB198" s="308">
        <f t="shared" si="75"/>
        <v>4.6544100535257156E-2</v>
      </c>
      <c r="AC198" s="214">
        <v>8</v>
      </c>
      <c r="AD198" s="308">
        <f t="shared" si="76"/>
        <v>9.3088201070514312E-2</v>
      </c>
      <c r="AE198" s="214">
        <v>1088</v>
      </c>
      <c r="AF198" s="306">
        <f t="shared" si="77"/>
        <v>12.659995345589948</v>
      </c>
      <c r="AG198" s="307">
        <v>19</v>
      </c>
      <c r="AH198" s="306">
        <f t="shared" si="78"/>
        <v>0.22108447754247149</v>
      </c>
      <c r="AI198" s="307">
        <v>123</v>
      </c>
      <c r="AJ198" s="308">
        <f t="shared" si="79"/>
        <v>1.4312310914591575</v>
      </c>
      <c r="AK198" s="214">
        <v>277</v>
      </c>
      <c r="AL198" s="215">
        <f t="shared" si="80"/>
        <v>3.2231789620665579</v>
      </c>
    </row>
    <row r="199" spans="1:38" customFormat="1" ht="14.5">
      <c r="A199" s="208" t="s">
        <v>75</v>
      </c>
      <c r="B199" s="209">
        <f t="shared" si="61"/>
        <v>2600</v>
      </c>
      <c r="C199" s="210">
        <v>295</v>
      </c>
      <c r="D199" s="298">
        <f t="shared" si="62"/>
        <v>11.346153846153847</v>
      </c>
      <c r="E199" s="210">
        <v>276</v>
      </c>
      <c r="F199" s="309">
        <f t="shared" si="63"/>
        <v>10.615384615384615</v>
      </c>
      <c r="G199" s="302">
        <v>0</v>
      </c>
      <c r="H199" s="310">
        <f t="shared" si="64"/>
        <v>0</v>
      </c>
      <c r="I199" s="210">
        <v>19</v>
      </c>
      <c r="J199" s="310">
        <f t="shared" si="65"/>
        <v>0.73076923076923073</v>
      </c>
      <c r="K199" s="210">
        <v>0</v>
      </c>
      <c r="L199" s="298">
        <f t="shared" si="66"/>
        <v>0</v>
      </c>
      <c r="M199" s="210">
        <f t="shared" si="67"/>
        <v>2305</v>
      </c>
      <c r="N199" s="298">
        <f t="shared" si="68"/>
        <v>88.653846153846146</v>
      </c>
      <c r="O199" s="210">
        <v>51</v>
      </c>
      <c r="P199" s="298">
        <f t="shared" si="69"/>
        <v>1.9615384615384615</v>
      </c>
      <c r="Q199" s="210">
        <v>519</v>
      </c>
      <c r="R199" s="309">
        <f t="shared" si="70"/>
        <v>19.96153846153846</v>
      </c>
      <c r="S199" s="302">
        <v>4</v>
      </c>
      <c r="T199" s="310">
        <f t="shared" si="71"/>
        <v>0.15384615384615385</v>
      </c>
      <c r="U199" s="210">
        <v>250</v>
      </c>
      <c r="V199" s="309">
        <f t="shared" si="72"/>
        <v>9.6153846153846168</v>
      </c>
      <c r="W199" s="302">
        <v>65</v>
      </c>
      <c r="X199" s="310">
        <f t="shared" si="73"/>
        <v>2.5</v>
      </c>
      <c r="Y199" s="210">
        <v>5</v>
      </c>
      <c r="Z199" s="309">
        <f t="shared" si="74"/>
        <v>0.19230769230769232</v>
      </c>
      <c r="AA199" s="302">
        <v>3</v>
      </c>
      <c r="AB199" s="310">
        <f t="shared" si="75"/>
        <v>0.11538461538461539</v>
      </c>
      <c r="AC199" s="210">
        <v>3</v>
      </c>
      <c r="AD199" s="310">
        <f t="shared" si="76"/>
        <v>0.11538461538461539</v>
      </c>
      <c r="AE199" s="210">
        <v>1402</v>
      </c>
      <c r="AF199" s="309">
        <f t="shared" si="77"/>
        <v>53.92307692307692</v>
      </c>
      <c r="AG199" s="302">
        <v>1</v>
      </c>
      <c r="AH199" s="309">
        <f t="shared" si="78"/>
        <v>3.8461538461538464E-2</v>
      </c>
      <c r="AI199" s="302">
        <v>1</v>
      </c>
      <c r="AJ199" s="310">
        <f t="shared" si="79"/>
        <v>3.8461538461538464E-2</v>
      </c>
      <c r="AK199" s="210">
        <v>1</v>
      </c>
      <c r="AL199" s="211">
        <f t="shared" si="80"/>
        <v>3.8461538461538464E-2</v>
      </c>
    </row>
    <row r="200" spans="1:38" customFormat="1" ht="14.5">
      <c r="A200" s="212" t="s">
        <v>42</v>
      </c>
      <c r="B200" s="213">
        <f t="shared" si="61"/>
        <v>1538</v>
      </c>
      <c r="C200" s="214">
        <v>759</v>
      </c>
      <c r="D200" s="305">
        <f t="shared" si="62"/>
        <v>49.349804941482446</v>
      </c>
      <c r="E200" s="214">
        <v>3</v>
      </c>
      <c r="F200" s="306">
        <f t="shared" si="63"/>
        <v>0.1950585175552666</v>
      </c>
      <c r="G200" s="307">
        <v>0</v>
      </c>
      <c r="H200" s="308">
        <f t="shared" si="64"/>
        <v>0</v>
      </c>
      <c r="I200" s="214">
        <v>1</v>
      </c>
      <c r="J200" s="308">
        <f t="shared" si="65"/>
        <v>6.5019505851755532E-2</v>
      </c>
      <c r="K200" s="214">
        <v>755</v>
      </c>
      <c r="L200" s="305">
        <f t="shared" si="66"/>
        <v>49.089726918075421</v>
      </c>
      <c r="M200" s="214">
        <f t="shared" si="67"/>
        <v>779</v>
      </c>
      <c r="N200" s="305">
        <f t="shared" si="68"/>
        <v>50.650195058517554</v>
      </c>
      <c r="O200" s="214">
        <v>78</v>
      </c>
      <c r="P200" s="305">
        <f t="shared" si="69"/>
        <v>5.0715214564369306</v>
      </c>
      <c r="Q200" s="214">
        <v>159</v>
      </c>
      <c r="R200" s="306">
        <f t="shared" si="70"/>
        <v>10.338101430429129</v>
      </c>
      <c r="S200" s="307">
        <v>53</v>
      </c>
      <c r="T200" s="308">
        <f t="shared" si="71"/>
        <v>3.4460338101430428</v>
      </c>
      <c r="U200" s="214">
        <v>153</v>
      </c>
      <c r="V200" s="306">
        <f t="shared" si="72"/>
        <v>9.9479843953185956</v>
      </c>
      <c r="W200" s="307">
        <v>16</v>
      </c>
      <c r="X200" s="308">
        <f t="shared" si="73"/>
        <v>1.0403120936280885</v>
      </c>
      <c r="Y200" s="214">
        <v>0</v>
      </c>
      <c r="Z200" s="306">
        <f t="shared" si="74"/>
        <v>0</v>
      </c>
      <c r="AA200" s="307">
        <v>0</v>
      </c>
      <c r="AB200" s="308">
        <f t="shared" si="75"/>
        <v>0</v>
      </c>
      <c r="AC200" s="214">
        <v>0</v>
      </c>
      <c r="AD200" s="308">
        <f t="shared" si="76"/>
        <v>0</v>
      </c>
      <c r="AE200" s="214">
        <v>246</v>
      </c>
      <c r="AF200" s="306">
        <f t="shared" si="77"/>
        <v>15.994798439531859</v>
      </c>
      <c r="AG200" s="307">
        <v>15</v>
      </c>
      <c r="AH200" s="306">
        <f t="shared" si="78"/>
        <v>0.97529258777633299</v>
      </c>
      <c r="AI200" s="307">
        <v>56</v>
      </c>
      <c r="AJ200" s="308">
        <f t="shared" si="79"/>
        <v>3.6410923276983094</v>
      </c>
      <c r="AK200" s="214">
        <v>3</v>
      </c>
      <c r="AL200" s="215">
        <f t="shared" si="80"/>
        <v>0.1950585175552666</v>
      </c>
    </row>
    <row r="201" spans="1:38" customFormat="1" ht="14.5">
      <c r="A201" s="208" t="s">
        <v>43</v>
      </c>
      <c r="B201" s="209">
        <f t="shared" si="61"/>
        <v>431</v>
      </c>
      <c r="C201" s="210">
        <v>96</v>
      </c>
      <c r="D201" s="298">
        <f t="shared" si="62"/>
        <v>22.273781902552201</v>
      </c>
      <c r="E201" s="210">
        <v>96</v>
      </c>
      <c r="F201" s="309">
        <f t="shared" si="63"/>
        <v>22.273781902552201</v>
      </c>
      <c r="G201" s="302">
        <v>0</v>
      </c>
      <c r="H201" s="310">
        <f t="shared" si="64"/>
        <v>0</v>
      </c>
      <c r="I201" s="210">
        <v>0</v>
      </c>
      <c r="J201" s="310">
        <f t="shared" si="65"/>
        <v>0</v>
      </c>
      <c r="K201" s="210">
        <v>0</v>
      </c>
      <c r="L201" s="298">
        <f t="shared" si="66"/>
        <v>0</v>
      </c>
      <c r="M201" s="210">
        <f t="shared" si="67"/>
        <v>335</v>
      </c>
      <c r="N201" s="298">
        <f t="shared" si="68"/>
        <v>77.726218097447799</v>
      </c>
      <c r="O201" s="210">
        <v>23</v>
      </c>
      <c r="P201" s="298">
        <f t="shared" si="69"/>
        <v>5.3364269141531322</v>
      </c>
      <c r="Q201" s="210">
        <v>58</v>
      </c>
      <c r="R201" s="309">
        <f t="shared" si="70"/>
        <v>13.45707656612529</v>
      </c>
      <c r="S201" s="302">
        <v>12</v>
      </c>
      <c r="T201" s="310">
        <f t="shared" si="71"/>
        <v>2.7842227378190252</v>
      </c>
      <c r="U201" s="210">
        <v>85</v>
      </c>
      <c r="V201" s="309">
        <f t="shared" si="72"/>
        <v>19.721577726218097</v>
      </c>
      <c r="W201" s="302">
        <v>18</v>
      </c>
      <c r="X201" s="310">
        <f t="shared" si="73"/>
        <v>4.1763341067285378</v>
      </c>
      <c r="Y201" s="210">
        <v>0</v>
      </c>
      <c r="Z201" s="309">
        <f t="shared" si="74"/>
        <v>0</v>
      </c>
      <c r="AA201" s="302">
        <v>1</v>
      </c>
      <c r="AB201" s="310">
        <f t="shared" si="75"/>
        <v>0.23201856148491878</v>
      </c>
      <c r="AC201" s="210">
        <v>1</v>
      </c>
      <c r="AD201" s="310">
        <f t="shared" si="76"/>
        <v>0.23201856148491878</v>
      </c>
      <c r="AE201" s="210">
        <v>106</v>
      </c>
      <c r="AF201" s="309">
        <f t="shared" si="77"/>
        <v>24.593967517401392</v>
      </c>
      <c r="AG201" s="302">
        <v>1</v>
      </c>
      <c r="AH201" s="309">
        <f t="shared" si="78"/>
        <v>0.23201856148491878</v>
      </c>
      <c r="AI201" s="302">
        <v>11</v>
      </c>
      <c r="AJ201" s="310">
        <f t="shared" si="79"/>
        <v>2.5522041763341066</v>
      </c>
      <c r="AK201" s="210">
        <v>19</v>
      </c>
      <c r="AL201" s="211">
        <f t="shared" si="80"/>
        <v>4.4083526682134568</v>
      </c>
    </row>
    <row r="202" spans="1:38" customFormat="1" ht="14.5">
      <c r="A202" s="212" t="s">
        <v>44</v>
      </c>
      <c r="B202" s="213">
        <f t="shared" si="61"/>
        <v>1099</v>
      </c>
      <c r="C202" s="214">
        <v>9</v>
      </c>
      <c r="D202" s="305">
        <f t="shared" si="62"/>
        <v>0.81892629663330307</v>
      </c>
      <c r="E202" s="214">
        <v>7</v>
      </c>
      <c r="F202" s="306">
        <f t="shared" si="63"/>
        <v>0.63694267515923575</v>
      </c>
      <c r="G202" s="307">
        <v>0</v>
      </c>
      <c r="H202" s="308">
        <f t="shared" si="64"/>
        <v>0</v>
      </c>
      <c r="I202" s="214">
        <v>2</v>
      </c>
      <c r="J202" s="308">
        <f t="shared" si="65"/>
        <v>0.18198362147406735</v>
      </c>
      <c r="K202" s="214">
        <v>0</v>
      </c>
      <c r="L202" s="305">
        <f t="shared" si="66"/>
        <v>0</v>
      </c>
      <c r="M202" s="214">
        <f t="shared" si="67"/>
        <v>1090</v>
      </c>
      <c r="N202" s="305">
        <f t="shared" si="68"/>
        <v>99.181073703366692</v>
      </c>
      <c r="O202" s="214">
        <v>25</v>
      </c>
      <c r="P202" s="305">
        <f t="shared" si="69"/>
        <v>2.2747952684258417</v>
      </c>
      <c r="Q202" s="214">
        <v>239</v>
      </c>
      <c r="R202" s="306">
        <f t="shared" si="70"/>
        <v>21.747042766151043</v>
      </c>
      <c r="S202" s="307">
        <v>39</v>
      </c>
      <c r="T202" s="308">
        <f t="shared" si="71"/>
        <v>3.5486806187443132</v>
      </c>
      <c r="U202" s="214">
        <v>161</v>
      </c>
      <c r="V202" s="306">
        <f t="shared" si="72"/>
        <v>14.64968152866242</v>
      </c>
      <c r="W202" s="307">
        <v>28</v>
      </c>
      <c r="X202" s="308">
        <f t="shared" si="73"/>
        <v>2.547770700636943</v>
      </c>
      <c r="Y202" s="214">
        <v>1</v>
      </c>
      <c r="Z202" s="306">
        <f t="shared" si="74"/>
        <v>9.0991810737033677E-2</v>
      </c>
      <c r="AA202" s="307">
        <v>3</v>
      </c>
      <c r="AB202" s="308">
        <f t="shared" si="75"/>
        <v>0.27297543221110104</v>
      </c>
      <c r="AC202" s="214">
        <v>0</v>
      </c>
      <c r="AD202" s="308">
        <f t="shared" si="76"/>
        <v>0</v>
      </c>
      <c r="AE202" s="214">
        <v>378</v>
      </c>
      <c r="AF202" s="306">
        <f t="shared" si="77"/>
        <v>34.394904458598724</v>
      </c>
      <c r="AG202" s="307">
        <v>15</v>
      </c>
      <c r="AH202" s="306">
        <f t="shared" si="78"/>
        <v>1.3648771610555051</v>
      </c>
      <c r="AI202" s="307">
        <v>134</v>
      </c>
      <c r="AJ202" s="308">
        <f t="shared" si="79"/>
        <v>12.192902638762511</v>
      </c>
      <c r="AK202" s="214">
        <v>67</v>
      </c>
      <c r="AL202" s="215">
        <f t="shared" si="80"/>
        <v>6.0964513193812557</v>
      </c>
    </row>
    <row r="203" spans="1:38" customFormat="1" ht="14.5">
      <c r="A203" s="208" t="s">
        <v>45</v>
      </c>
      <c r="B203" s="209">
        <f t="shared" si="61"/>
        <v>4098</v>
      </c>
      <c r="C203" s="210">
        <v>1679</v>
      </c>
      <c r="D203" s="298">
        <f t="shared" si="62"/>
        <v>40.971205466081017</v>
      </c>
      <c r="E203" s="210">
        <v>420</v>
      </c>
      <c r="F203" s="309">
        <f t="shared" si="63"/>
        <v>10.248901903367496</v>
      </c>
      <c r="G203" s="302">
        <v>7</v>
      </c>
      <c r="H203" s="310">
        <f t="shared" si="64"/>
        <v>0.17081503172279161</v>
      </c>
      <c r="I203" s="210">
        <v>0</v>
      </c>
      <c r="J203" s="310">
        <f t="shared" si="65"/>
        <v>0</v>
      </c>
      <c r="K203" s="210">
        <v>1252</v>
      </c>
      <c r="L203" s="298">
        <f t="shared" si="66"/>
        <v>30.551488530990728</v>
      </c>
      <c r="M203" s="210">
        <f t="shared" si="67"/>
        <v>2419</v>
      </c>
      <c r="N203" s="298">
        <f t="shared" si="68"/>
        <v>59.028794533918983</v>
      </c>
      <c r="O203" s="210">
        <v>95</v>
      </c>
      <c r="P203" s="298">
        <f t="shared" si="69"/>
        <v>2.3182040019521719</v>
      </c>
      <c r="Q203" s="210">
        <v>228</v>
      </c>
      <c r="R203" s="309">
        <f t="shared" si="70"/>
        <v>5.5636896046852122</v>
      </c>
      <c r="S203" s="302">
        <v>33</v>
      </c>
      <c r="T203" s="310">
        <f t="shared" si="71"/>
        <v>0.80527086383601754</v>
      </c>
      <c r="U203" s="210">
        <v>711</v>
      </c>
      <c r="V203" s="309">
        <f t="shared" si="72"/>
        <v>17.349926793557831</v>
      </c>
      <c r="W203" s="302">
        <v>464</v>
      </c>
      <c r="X203" s="310">
        <f t="shared" si="73"/>
        <v>11.322596388482186</v>
      </c>
      <c r="Y203" s="210">
        <v>4</v>
      </c>
      <c r="Z203" s="309">
        <f t="shared" si="74"/>
        <v>9.760858955588092E-2</v>
      </c>
      <c r="AA203" s="302">
        <v>27</v>
      </c>
      <c r="AB203" s="310">
        <f t="shared" si="75"/>
        <v>0.65885797950219627</v>
      </c>
      <c r="AC203" s="210">
        <v>0</v>
      </c>
      <c r="AD203" s="310">
        <f t="shared" si="76"/>
        <v>0</v>
      </c>
      <c r="AE203" s="210">
        <v>755</v>
      </c>
      <c r="AF203" s="309">
        <f t="shared" si="77"/>
        <v>18.423621278672524</v>
      </c>
      <c r="AG203" s="302">
        <v>7</v>
      </c>
      <c r="AH203" s="309">
        <f t="shared" si="78"/>
        <v>0.17081503172279161</v>
      </c>
      <c r="AI203" s="302">
        <v>37</v>
      </c>
      <c r="AJ203" s="310">
        <f t="shared" si="79"/>
        <v>0.90287945339189846</v>
      </c>
      <c r="AK203" s="210">
        <v>58</v>
      </c>
      <c r="AL203" s="211">
        <f t="shared" si="80"/>
        <v>1.4153245485602732</v>
      </c>
    </row>
    <row r="204" spans="1:38" customFormat="1" ht="14.5">
      <c r="A204" s="212" t="s">
        <v>46</v>
      </c>
      <c r="B204" s="213">
        <f t="shared" si="61"/>
        <v>945</v>
      </c>
      <c r="C204" s="214">
        <v>126</v>
      </c>
      <c r="D204" s="305">
        <f t="shared" si="62"/>
        <v>13.333333333333334</v>
      </c>
      <c r="E204" s="214">
        <v>1</v>
      </c>
      <c r="F204" s="306">
        <f t="shared" si="63"/>
        <v>0.10582010582010583</v>
      </c>
      <c r="G204" s="307">
        <v>0</v>
      </c>
      <c r="H204" s="308">
        <f t="shared" si="64"/>
        <v>0</v>
      </c>
      <c r="I204" s="214">
        <v>2</v>
      </c>
      <c r="J204" s="308">
        <f t="shared" si="65"/>
        <v>0.21164021164021166</v>
      </c>
      <c r="K204" s="214">
        <v>123</v>
      </c>
      <c r="L204" s="305">
        <f t="shared" si="66"/>
        <v>13.015873015873018</v>
      </c>
      <c r="M204" s="214">
        <f t="shared" si="67"/>
        <v>819</v>
      </c>
      <c r="N204" s="305">
        <f t="shared" si="68"/>
        <v>86.666666666666671</v>
      </c>
      <c r="O204" s="214">
        <v>93</v>
      </c>
      <c r="P204" s="305">
        <f t="shared" si="69"/>
        <v>9.8412698412698418</v>
      </c>
      <c r="Q204" s="214">
        <v>244</v>
      </c>
      <c r="R204" s="306">
        <f t="shared" si="70"/>
        <v>25.82010582010582</v>
      </c>
      <c r="S204" s="307">
        <v>84</v>
      </c>
      <c r="T204" s="308">
        <f t="shared" si="71"/>
        <v>8.8888888888888893</v>
      </c>
      <c r="U204" s="214">
        <v>114</v>
      </c>
      <c r="V204" s="306">
        <f t="shared" si="72"/>
        <v>12.063492063492063</v>
      </c>
      <c r="W204" s="307">
        <v>15</v>
      </c>
      <c r="X204" s="308">
        <f t="shared" si="73"/>
        <v>1.5873015873015872</v>
      </c>
      <c r="Y204" s="214">
        <v>0</v>
      </c>
      <c r="Z204" s="306">
        <f t="shared" si="74"/>
        <v>0</v>
      </c>
      <c r="AA204" s="307">
        <v>0</v>
      </c>
      <c r="AB204" s="308">
        <f t="shared" si="75"/>
        <v>0</v>
      </c>
      <c r="AC204" s="214">
        <v>0</v>
      </c>
      <c r="AD204" s="308">
        <f t="shared" si="76"/>
        <v>0</v>
      </c>
      <c r="AE204" s="214">
        <v>206</v>
      </c>
      <c r="AF204" s="306">
        <f t="shared" si="77"/>
        <v>21.798941798941797</v>
      </c>
      <c r="AG204" s="307">
        <v>0</v>
      </c>
      <c r="AH204" s="306">
        <f t="shared" si="78"/>
        <v>0</v>
      </c>
      <c r="AI204" s="307">
        <v>22</v>
      </c>
      <c r="AJ204" s="308">
        <f t="shared" si="79"/>
        <v>2.3280423280423279</v>
      </c>
      <c r="AK204" s="214">
        <v>41</v>
      </c>
      <c r="AL204" s="215">
        <f t="shared" si="80"/>
        <v>4.3386243386243386</v>
      </c>
    </row>
    <row r="205" spans="1:38" customFormat="1" ht="14.5">
      <c r="A205" s="208" t="s">
        <v>47</v>
      </c>
      <c r="B205" s="209">
        <f t="shared" si="61"/>
        <v>4915</v>
      </c>
      <c r="C205" s="210">
        <v>1582</v>
      </c>
      <c r="D205" s="298">
        <f t="shared" si="62"/>
        <v>32.187182095625637</v>
      </c>
      <c r="E205" s="210">
        <v>266</v>
      </c>
      <c r="F205" s="309">
        <f t="shared" si="63"/>
        <v>5.4120040691759925</v>
      </c>
      <c r="G205" s="302">
        <v>17</v>
      </c>
      <c r="H205" s="310">
        <f t="shared" si="64"/>
        <v>0.34587995930824006</v>
      </c>
      <c r="I205" s="210">
        <v>0</v>
      </c>
      <c r="J205" s="310">
        <f t="shared" si="65"/>
        <v>0</v>
      </c>
      <c r="K205" s="210">
        <v>1299</v>
      </c>
      <c r="L205" s="298">
        <f t="shared" si="66"/>
        <v>26.429298067141403</v>
      </c>
      <c r="M205" s="210">
        <f t="shared" si="67"/>
        <v>3333</v>
      </c>
      <c r="N205" s="298">
        <f t="shared" si="68"/>
        <v>67.81281790437437</v>
      </c>
      <c r="O205" s="210">
        <v>200</v>
      </c>
      <c r="P205" s="298">
        <f t="shared" si="69"/>
        <v>4.0691759918616484</v>
      </c>
      <c r="Q205" s="210">
        <v>352</v>
      </c>
      <c r="R205" s="309">
        <f t="shared" si="70"/>
        <v>7.1617497456765005</v>
      </c>
      <c r="S205" s="302">
        <v>391</v>
      </c>
      <c r="T205" s="310">
        <f t="shared" si="71"/>
        <v>7.955239064089521</v>
      </c>
      <c r="U205" s="210">
        <v>1037</v>
      </c>
      <c r="V205" s="309">
        <f t="shared" si="72"/>
        <v>21.098677517802646</v>
      </c>
      <c r="W205" s="302">
        <v>529</v>
      </c>
      <c r="X205" s="310">
        <f t="shared" si="73"/>
        <v>10.76297049847406</v>
      </c>
      <c r="Y205" s="210">
        <v>1</v>
      </c>
      <c r="Z205" s="309">
        <f t="shared" si="74"/>
        <v>2.0345879959308241E-2</v>
      </c>
      <c r="AA205" s="302">
        <v>39</v>
      </c>
      <c r="AB205" s="310">
        <f t="shared" si="75"/>
        <v>0.79348931841302128</v>
      </c>
      <c r="AC205" s="210">
        <v>1</v>
      </c>
      <c r="AD205" s="310">
        <f t="shared" si="76"/>
        <v>2.0345879959308241E-2</v>
      </c>
      <c r="AE205" s="210">
        <v>651</v>
      </c>
      <c r="AF205" s="309">
        <f t="shared" si="77"/>
        <v>13.245167853509665</v>
      </c>
      <c r="AG205" s="302">
        <v>15</v>
      </c>
      <c r="AH205" s="309">
        <f t="shared" si="78"/>
        <v>0.3051881993896236</v>
      </c>
      <c r="AI205" s="302">
        <v>30</v>
      </c>
      <c r="AJ205" s="310">
        <f t="shared" si="79"/>
        <v>0.61037639877924721</v>
      </c>
      <c r="AK205" s="210">
        <v>87</v>
      </c>
      <c r="AL205" s="211">
        <f t="shared" si="80"/>
        <v>1.7700915564598168</v>
      </c>
    </row>
    <row r="206" spans="1:38" customFormat="1" ht="14.5">
      <c r="A206" s="212" t="s">
        <v>103</v>
      </c>
      <c r="B206" s="213">
        <f t="shared" si="61"/>
        <v>10162</v>
      </c>
      <c r="C206" s="214">
        <v>2375</v>
      </c>
      <c r="D206" s="305">
        <f t="shared" si="62"/>
        <v>23.371383585908287</v>
      </c>
      <c r="E206" s="214">
        <v>2096</v>
      </c>
      <c r="F206" s="306">
        <f t="shared" si="63"/>
        <v>20.625861050974219</v>
      </c>
      <c r="G206" s="307">
        <v>0</v>
      </c>
      <c r="H206" s="308">
        <f t="shared" si="64"/>
        <v>0</v>
      </c>
      <c r="I206" s="214">
        <v>2</v>
      </c>
      <c r="J206" s="308">
        <f t="shared" si="65"/>
        <v>1.9681165124975399E-2</v>
      </c>
      <c r="K206" s="214">
        <v>277</v>
      </c>
      <c r="L206" s="305">
        <f t="shared" si="66"/>
        <v>2.7258413698090926</v>
      </c>
      <c r="M206" s="214">
        <f t="shared" si="67"/>
        <v>7787</v>
      </c>
      <c r="N206" s="305">
        <f t="shared" si="68"/>
        <v>76.628616414091709</v>
      </c>
      <c r="O206" s="214">
        <v>802</v>
      </c>
      <c r="P206" s="305">
        <f t="shared" si="69"/>
        <v>7.8921472151151351</v>
      </c>
      <c r="Q206" s="214">
        <v>1302</v>
      </c>
      <c r="R206" s="306">
        <f t="shared" si="70"/>
        <v>12.812438496358986</v>
      </c>
      <c r="S206" s="307">
        <v>408</v>
      </c>
      <c r="T206" s="308">
        <f t="shared" si="71"/>
        <v>4.0149576854949816</v>
      </c>
      <c r="U206" s="214">
        <v>1618</v>
      </c>
      <c r="V206" s="306">
        <f t="shared" si="72"/>
        <v>15.922062586105099</v>
      </c>
      <c r="W206" s="307">
        <v>2559</v>
      </c>
      <c r="X206" s="308">
        <f t="shared" si="73"/>
        <v>25.182050777406022</v>
      </c>
      <c r="Y206" s="214">
        <v>5</v>
      </c>
      <c r="Z206" s="306">
        <f t="shared" si="74"/>
        <v>4.9202912812438493E-2</v>
      </c>
      <c r="AA206" s="307">
        <v>62</v>
      </c>
      <c r="AB206" s="308">
        <f t="shared" si="75"/>
        <v>0.61011611887423733</v>
      </c>
      <c r="AC206" s="214">
        <v>0</v>
      </c>
      <c r="AD206" s="308">
        <f t="shared" si="76"/>
        <v>0</v>
      </c>
      <c r="AE206" s="214">
        <v>796</v>
      </c>
      <c r="AF206" s="306">
        <f t="shared" si="77"/>
        <v>7.8331037197402082</v>
      </c>
      <c r="AG206" s="307">
        <v>24</v>
      </c>
      <c r="AH206" s="306">
        <f t="shared" si="78"/>
        <v>0.23617398149970481</v>
      </c>
      <c r="AI206" s="307">
        <v>96</v>
      </c>
      <c r="AJ206" s="308">
        <f t="shared" si="79"/>
        <v>0.94469592599881924</v>
      </c>
      <c r="AK206" s="214">
        <v>115</v>
      </c>
      <c r="AL206" s="215">
        <f t="shared" si="80"/>
        <v>1.1316669946860853</v>
      </c>
    </row>
    <row r="207" spans="1:38" customFormat="1" ht="14.5">
      <c r="A207" s="208" t="s">
        <v>49</v>
      </c>
      <c r="B207" s="209">
        <f t="shared" si="61"/>
        <v>2457</v>
      </c>
      <c r="C207" s="210">
        <v>1176</v>
      </c>
      <c r="D207" s="298">
        <f t="shared" si="62"/>
        <v>47.863247863247864</v>
      </c>
      <c r="E207" s="210">
        <v>227</v>
      </c>
      <c r="F207" s="309">
        <f t="shared" si="63"/>
        <v>9.2389092389092387</v>
      </c>
      <c r="G207" s="302">
        <v>2</v>
      </c>
      <c r="H207" s="310">
        <f t="shared" si="64"/>
        <v>8.1400081400081398E-2</v>
      </c>
      <c r="I207" s="210">
        <v>2</v>
      </c>
      <c r="J207" s="310">
        <f t="shared" si="65"/>
        <v>8.1400081400081398E-2</v>
      </c>
      <c r="K207" s="210">
        <v>945</v>
      </c>
      <c r="L207" s="298">
        <f t="shared" si="66"/>
        <v>38.461538461538467</v>
      </c>
      <c r="M207" s="210">
        <f t="shared" si="67"/>
        <v>1281</v>
      </c>
      <c r="N207" s="298">
        <f t="shared" si="68"/>
        <v>52.136752136752143</v>
      </c>
      <c r="O207" s="210">
        <v>6</v>
      </c>
      <c r="P207" s="298">
        <f t="shared" si="69"/>
        <v>0.24420024420024419</v>
      </c>
      <c r="Q207" s="210">
        <v>92</v>
      </c>
      <c r="R207" s="309">
        <f t="shared" si="70"/>
        <v>3.7444037444037446</v>
      </c>
      <c r="S207" s="302">
        <v>8</v>
      </c>
      <c r="T207" s="310">
        <f t="shared" si="71"/>
        <v>0.32560032560032559</v>
      </c>
      <c r="U207" s="210">
        <v>396</v>
      </c>
      <c r="V207" s="309">
        <f t="shared" si="72"/>
        <v>16.117216117216117</v>
      </c>
      <c r="W207" s="302">
        <v>659</v>
      </c>
      <c r="X207" s="310">
        <f t="shared" si="73"/>
        <v>26.821326821326817</v>
      </c>
      <c r="Y207" s="210">
        <v>0</v>
      </c>
      <c r="Z207" s="309">
        <f t="shared" si="74"/>
        <v>0</v>
      </c>
      <c r="AA207" s="302">
        <v>2</v>
      </c>
      <c r="AB207" s="310">
        <f t="shared" si="75"/>
        <v>8.1400081400081398E-2</v>
      </c>
      <c r="AC207" s="210">
        <v>0</v>
      </c>
      <c r="AD207" s="310">
        <f t="shared" si="76"/>
        <v>0</v>
      </c>
      <c r="AE207" s="210">
        <v>86</v>
      </c>
      <c r="AF207" s="309">
        <f t="shared" si="77"/>
        <v>3.5002035002035004</v>
      </c>
      <c r="AG207" s="302">
        <v>5</v>
      </c>
      <c r="AH207" s="309">
        <f t="shared" si="78"/>
        <v>0.20350020350020348</v>
      </c>
      <c r="AI207" s="302">
        <v>12</v>
      </c>
      <c r="AJ207" s="310">
        <f t="shared" si="79"/>
        <v>0.48840048840048839</v>
      </c>
      <c r="AK207" s="210">
        <v>15</v>
      </c>
      <c r="AL207" s="211">
        <f t="shared" si="80"/>
        <v>0.61050061050061055</v>
      </c>
    </row>
    <row r="208" spans="1:38" customFormat="1" ht="14.5">
      <c r="A208" s="212" t="s">
        <v>50</v>
      </c>
      <c r="B208" s="213">
        <f t="shared" si="61"/>
        <v>464</v>
      </c>
      <c r="C208" s="214">
        <v>132</v>
      </c>
      <c r="D208" s="305">
        <f t="shared" si="62"/>
        <v>28.448275862068968</v>
      </c>
      <c r="E208" s="214">
        <v>0</v>
      </c>
      <c r="F208" s="306">
        <f t="shared" si="63"/>
        <v>0</v>
      </c>
      <c r="G208" s="307">
        <v>0</v>
      </c>
      <c r="H208" s="308">
        <f t="shared" si="64"/>
        <v>0</v>
      </c>
      <c r="I208" s="214">
        <v>0</v>
      </c>
      <c r="J208" s="308">
        <f t="shared" si="65"/>
        <v>0</v>
      </c>
      <c r="K208" s="214">
        <v>132</v>
      </c>
      <c r="L208" s="305">
        <f t="shared" si="66"/>
        <v>28.448275862068968</v>
      </c>
      <c r="M208" s="214">
        <f t="shared" si="67"/>
        <v>332</v>
      </c>
      <c r="N208" s="305">
        <f t="shared" si="68"/>
        <v>71.551724137931032</v>
      </c>
      <c r="O208" s="214">
        <v>25</v>
      </c>
      <c r="P208" s="305">
        <f t="shared" si="69"/>
        <v>5.387931034482758</v>
      </c>
      <c r="Q208" s="214">
        <v>29</v>
      </c>
      <c r="R208" s="306">
        <f t="shared" si="70"/>
        <v>6.25</v>
      </c>
      <c r="S208" s="307">
        <v>0</v>
      </c>
      <c r="T208" s="308">
        <f t="shared" si="71"/>
        <v>0</v>
      </c>
      <c r="U208" s="214">
        <v>57</v>
      </c>
      <c r="V208" s="306">
        <f t="shared" si="72"/>
        <v>12.284482758620689</v>
      </c>
      <c r="W208" s="307">
        <v>201</v>
      </c>
      <c r="X208" s="308">
        <f t="shared" si="73"/>
        <v>43.318965517241381</v>
      </c>
      <c r="Y208" s="214">
        <v>0</v>
      </c>
      <c r="Z208" s="306">
        <f t="shared" si="74"/>
        <v>0</v>
      </c>
      <c r="AA208" s="307">
        <v>0</v>
      </c>
      <c r="AB208" s="308">
        <f t="shared" si="75"/>
        <v>0</v>
      </c>
      <c r="AC208" s="214">
        <v>0</v>
      </c>
      <c r="AD208" s="308">
        <f t="shared" si="76"/>
        <v>0</v>
      </c>
      <c r="AE208" s="214">
        <v>15</v>
      </c>
      <c r="AF208" s="306">
        <f t="shared" si="77"/>
        <v>3.2327586206896552</v>
      </c>
      <c r="AG208" s="307">
        <v>1</v>
      </c>
      <c r="AH208" s="306">
        <f t="shared" si="78"/>
        <v>0.21551724137931033</v>
      </c>
      <c r="AI208" s="307">
        <v>1</v>
      </c>
      <c r="AJ208" s="308">
        <f t="shared" si="79"/>
        <v>0.21551724137931033</v>
      </c>
      <c r="AK208" s="214">
        <v>3</v>
      </c>
      <c r="AL208" s="215">
        <f t="shared" si="80"/>
        <v>0.64655172413793105</v>
      </c>
    </row>
    <row r="209" spans="1:38" customFormat="1" ht="14.5">
      <c r="A209" s="208" t="s">
        <v>51</v>
      </c>
      <c r="B209" s="209">
        <f t="shared" si="61"/>
        <v>2341</v>
      </c>
      <c r="C209" s="210">
        <v>890</v>
      </c>
      <c r="D209" s="298">
        <f t="shared" si="62"/>
        <v>38.017941050832974</v>
      </c>
      <c r="E209" s="210">
        <v>287</v>
      </c>
      <c r="F209" s="309">
        <f t="shared" si="63"/>
        <v>12.259718069201195</v>
      </c>
      <c r="G209" s="302">
        <v>8</v>
      </c>
      <c r="H209" s="310">
        <f t="shared" si="64"/>
        <v>0.34173430158052115</v>
      </c>
      <c r="I209" s="210">
        <v>0</v>
      </c>
      <c r="J209" s="310">
        <f t="shared" si="65"/>
        <v>0</v>
      </c>
      <c r="K209" s="210">
        <v>595</v>
      </c>
      <c r="L209" s="298">
        <f t="shared" si="66"/>
        <v>25.416488680051259</v>
      </c>
      <c r="M209" s="210">
        <f t="shared" si="67"/>
        <v>1451</v>
      </c>
      <c r="N209" s="298">
        <f t="shared" si="68"/>
        <v>61.982058949167019</v>
      </c>
      <c r="O209" s="210">
        <v>181</v>
      </c>
      <c r="P209" s="298">
        <f t="shared" si="69"/>
        <v>7.7317385732592907</v>
      </c>
      <c r="Q209" s="210">
        <v>440</v>
      </c>
      <c r="R209" s="309">
        <f t="shared" si="70"/>
        <v>18.795386586928664</v>
      </c>
      <c r="S209" s="302">
        <v>113</v>
      </c>
      <c r="T209" s="310">
        <f t="shared" si="71"/>
        <v>4.8269970098248614</v>
      </c>
      <c r="U209" s="210">
        <v>277</v>
      </c>
      <c r="V209" s="309">
        <f t="shared" si="72"/>
        <v>11.832550192225545</v>
      </c>
      <c r="W209" s="302">
        <v>38</v>
      </c>
      <c r="X209" s="310">
        <f t="shared" si="73"/>
        <v>1.6232379325074753</v>
      </c>
      <c r="Y209" s="210">
        <v>1</v>
      </c>
      <c r="Z209" s="309">
        <f t="shared" si="74"/>
        <v>4.2716787697565144E-2</v>
      </c>
      <c r="AA209" s="302">
        <v>3</v>
      </c>
      <c r="AB209" s="310">
        <f t="shared" si="75"/>
        <v>0.12815036309269542</v>
      </c>
      <c r="AC209" s="210">
        <v>0</v>
      </c>
      <c r="AD209" s="310">
        <f t="shared" si="76"/>
        <v>0</v>
      </c>
      <c r="AE209" s="210">
        <v>337</v>
      </c>
      <c r="AF209" s="309">
        <f t="shared" si="77"/>
        <v>14.395557454079452</v>
      </c>
      <c r="AG209" s="302">
        <v>9</v>
      </c>
      <c r="AH209" s="309">
        <f t="shared" si="78"/>
        <v>0.3844510892780863</v>
      </c>
      <c r="AI209" s="302">
        <v>25</v>
      </c>
      <c r="AJ209" s="310">
        <f t="shared" si="79"/>
        <v>1.0679196924391285</v>
      </c>
      <c r="AK209" s="210">
        <v>27</v>
      </c>
      <c r="AL209" s="211">
        <f t="shared" si="80"/>
        <v>1.1533532678342588</v>
      </c>
    </row>
    <row r="210" spans="1:38" customFormat="1" ht="14.5">
      <c r="A210" s="212" t="s">
        <v>52</v>
      </c>
      <c r="B210" s="213">
        <f t="shared" si="61"/>
        <v>1418</v>
      </c>
      <c r="C210" s="214">
        <v>787</v>
      </c>
      <c r="D210" s="305">
        <f t="shared" si="62"/>
        <v>55.500705218617775</v>
      </c>
      <c r="E210" s="214">
        <v>71</v>
      </c>
      <c r="F210" s="306">
        <f t="shared" si="63"/>
        <v>5.0070521861777149</v>
      </c>
      <c r="G210" s="307">
        <v>0</v>
      </c>
      <c r="H210" s="308">
        <f t="shared" si="64"/>
        <v>0</v>
      </c>
      <c r="I210" s="214">
        <v>5</v>
      </c>
      <c r="J210" s="308">
        <f t="shared" si="65"/>
        <v>0.35260930888575459</v>
      </c>
      <c r="K210" s="214">
        <v>711</v>
      </c>
      <c r="L210" s="305">
        <f t="shared" si="66"/>
        <v>50.141043723554304</v>
      </c>
      <c r="M210" s="214">
        <f t="shared" si="67"/>
        <v>631</v>
      </c>
      <c r="N210" s="305">
        <f t="shared" si="68"/>
        <v>44.499294781382225</v>
      </c>
      <c r="O210" s="214">
        <v>62</v>
      </c>
      <c r="P210" s="305">
        <f t="shared" si="69"/>
        <v>4.3723554301833572</v>
      </c>
      <c r="Q210" s="214">
        <v>188</v>
      </c>
      <c r="R210" s="306">
        <f t="shared" si="70"/>
        <v>13.258110014104371</v>
      </c>
      <c r="S210" s="307">
        <v>26</v>
      </c>
      <c r="T210" s="308">
        <f t="shared" si="71"/>
        <v>1.8335684062059237</v>
      </c>
      <c r="U210" s="214">
        <v>141</v>
      </c>
      <c r="V210" s="306">
        <f t="shared" si="72"/>
        <v>9.9435825105782794</v>
      </c>
      <c r="W210" s="307">
        <v>30</v>
      </c>
      <c r="X210" s="308">
        <f t="shared" si="73"/>
        <v>2.1156558533145273</v>
      </c>
      <c r="Y210" s="214">
        <v>0</v>
      </c>
      <c r="Z210" s="306">
        <f t="shared" si="74"/>
        <v>0</v>
      </c>
      <c r="AA210" s="307">
        <v>3</v>
      </c>
      <c r="AB210" s="308">
        <f t="shared" si="75"/>
        <v>0.21156558533145275</v>
      </c>
      <c r="AC210" s="214">
        <v>0</v>
      </c>
      <c r="AD210" s="308">
        <f t="shared" si="76"/>
        <v>0</v>
      </c>
      <c r="AE210" s="214">
        <v>177</v>
      </c>
      <c r="AF210" s="306">
        <f t="shared" si="77"/>
        <v>12.482369534555712</v>
      </c>
      <c r="AG210" s="307">
        <v>0</v>
      </c>
      <c r="AH210" s="306">
        <f t="shared" si="78"/>
        <v>0</v>
      </c>
      <c r="AI210" s="307">
        <v>4</v>
      </c>
      <c r="AJ210" s="308">
        <f t="shared" si="79"/>
        <v>0.28208744710860367</v>
      </c>
      <c r="AK210" s="214">
        <v>0</v>
      </c>
      <c r="AL210" s="215">
        <f t="shared" si="80"/>
        <v>0</v>
      </c>
    </row>
    <row r="211" spans="1:38" customFormat="1" ht="14.5">
      <c r="A211" s="208" t="s">
        <v>53</v>
      </c>
      <c r="B211" s="209">
        <f t="shared" si="61"/>
        <v>1768</v>
      </c>
      <c r="C211" s="210">
        <v>395</v>
      </c>
      <c r="D211" s="311">
        <f t="shared" si="62"/>
        <v>22.341628959276019</v>
      </c>
      <c r="E211" s="210">
        <v>106</v>
      </c>
      <c r="F211" s="312">
        <f t="shared" si="63"/>
        <v>5.995475113122172</v>
      </c>
      <c r="G211" s="302">
        <v>1</v>
      </c>
      <c r="H211" s="313">
        <f t="shared" si="64"/>
        <v>5.6561085972850686E-2</v>
      </c>
      <c r="I211" s="210">
        <v>10</v>
      </c>
      <c r="J211" s="313">
        <f t="shared" si="65"/>
        <v>0.56561085972850678</v>
      </c>
      <c r="K211" s="210">
        <v>278</v>
      </c>
      <c r="L211" s="311">
        <f t="shared" si="66"/>
        <v>15.723981900452488</v>
      </c>
      <c r="M211" s="210">
        <f t="shared" si="67"/>
        <v>1373</v>
      </c>
      <c r="N211" s="311">
        <f t="shared" si="68"/>
        <v>77.658371040723978</v>
      </c>
      <c r="O211" s="210">
        <v>96</v>
      </c>
      <c r="P211" s="311">
        <f t="shared" si="69"/>
        <v>5.4298642533936654</v>
      </c>
      <c r="Q211" s="210">
        <v>209</v>
      </c>
      <c r="R211" s="312">
        <f t="shared" si="70"/>
        <v>11.821266968325791</v>
      </c>
      <c r="S211" s="302">
        <v>90</v>
      </c>
      <c r="T211" s="313">
        <f t="shared" si="71"/>
        <v>5.0904977375565608</v>
      </c>
      <c r="U211" s="210">
        <v>574</v>
      </c>
      <c r="V211" s="312">
        <f t="shared" si="72"/>
        <v>32.466063348416291</v>
      </c>
      <c r="W211" s="302">
        <v>25</v>
      </c>
      <c r="X211" s="313">
        <f t="shared" si="73"/>
        <v>1.4140271493212671</v>
      </c>
      <c r="Y211" s="210">
        <v>1</v>
      </c>
      <c r="Z211" s="312">
        <f t="shared" si="74"/>
        <v>5.6561085972850686E-2</v>
      </c>
      <c r="AA211" s="302">
        <v>17</v>
      </c>
      <c r="AB211" s="313">
        <f t="shared" si="75"/>
        <v>0.96153846153846156</v>
      </c>
      <c r="AC211" s="210">
        <v>2</v>
      </c>
      <c r="AD211" s="313">
        <f t="shared" si="76"/>
        <v>0.11312217194570137</v>
      </c>
      <c r="AE211" s="210">
        <v>317</v>
      </c>
      <c r="AF211" s="312">
        <f t="shared" si="77"/>
        <v>17.929864253393664</v>
      </c>
      <c r="AG211" s="302">
        <v>6</v>
      </c>
      <c r="AH211" s="312">
        <f t="shared" si="78"/>
        <v>0.33936651583710409</v>
      </c>
      <c r="AI211" s="302">
        <v>11</v>
      </c>
      <c r="AJ211" s="313">
        <f t="shared" si="79"/>
        <v>0.62217194570135748</v>
      </c>
      <c r="AK211" s="210">
        <v>25</v>
      </c>
      <c r="AL211" s="216">
        <f t="shared" si="80"/>
        <v>1.4140271493212671</v>
      </c>
    </row>
    <row r="212" spans="1:38" ht="15" customHeight="1">
      <c r="A212" s="212" t="s">
        <v>54</v>
      </c>
      <c r="B212" s="213">
        <f t="shared" si="61"/>
        <v>1328</v>
      </c>
      <c r="C212" s="214">
        <v>498</v>
      </c>
      <c r="D212" s="305">
        <f t="shared" si="62"/>
        <v>37.5</v>
      </c>
      <c r="E212" s="214">
        <v>45</v>
      </c>
      <c r="F212" s="306">
        <f t="shared" si="63"/>
        <v>3.3885542168674698</v>
      </c>
      <c r="G212" s="307">
        <v>0</v>
      </c>
      <c r="H212" s="308">
        <f t="shared" si="64"/>
        <v>0</v>
      </c>
      <c r="I212" s="214">
        <v>8</v>
      </c>
      <c r="J212" s="308">
        <f t="shared" si="65"/>
        <v>0.60240963855421692</v>
      </c>
      <c r="K212" s="214">
        <v>445</v>
      </c>
      <c r="L212" s="305">
        <f t="shared" si="66"/>
        <v>33.50903614457831</v>
      </c>
      <c r="M212" s="214">
        <f t="shared" si="67"/>
        <v>830</v>
      </c>
      <c r="N212" s="305">
        <f t="shared" si="68"/>
        <v>62.5</v>
      </c>
      <c r="O212" s="214">
        <v>159</v>
      </c>
      <c r="P212" s="305">
        <f t="shared" si="69"/>
        <v>11.97289156626506</v>
      </c>
      <c r="Q212" s="214">
        <v>232</v>
      </c>
      <c r="R212" s="306">
        <f t="shared" si="70"/>
        <v>17.46987951807229</v>
      </c>
      <c r="S212" s="307">
        <v>92</v>
      </c>
      <c r="T212" s="308">
        <f t="shared" si="71"/>
        <v>6.927710843373494</v>
      </c>
      <c r="U212" s="214">
        <v>189</v>
      </c>
      <c r="V212" s="306">
        <f t="shared" si="72"/>
        <v>14.231927710843372</v>
      </c>
      <c r="W212" s="307">
        <v>72</v>
      </c>
      <c r="X212" s="308">
        <f t="shared" si="73"/>
        <v>5.4216867469879517</v>
      </c>
      <c r="Y212" s="214">
        <v>0</v>
      </c>
      <c r="Z212" s="306">
        <f t="shared" si="74"/>
        <v>0</v>
      </c>
      <c r="AA212" s="307">
        <v>1</v>
      </c>
      <c r="AB212" s="308">
        <f t="shared" si="75"/>
        <v>7.5301204819277115E-2</v>
      </c>
      <c r="AC212" s="214">
        <v>0</v>
      </c>
      <c r="AD212" s="308">
        <f t="shared" si="76"/>
        <v>0</v>
      </c>
      <c r="AE212" s="214">
        <v>70</v>
      </c>
      <c r="AF212" s="306">
        <f t="shared" si="77"/>
        <v>5.2710843373493983</v>
      </c>
      <c r="AG212" s="307">
        <v>5</v>
      </c>
      <c r="AH212" s="306">
        <f t="shared" si="78"/>
        <v>0.37650602409638556</v>
      </c>
      <c r="AI212" s="307">
        <v>3</v>
      </c>
      <c r="AJ212" s="308">
        <f t="shared" si="79"/>
        <v>0.2259036144578313</v>
      </c>
      <c r="AK212" s="214">
        <v>7</v>
      </c>
      <c r="AL212" s="215">
        <f t="shared" si="80"/>
        <v>0.52710843373493976</v>
      </c>
    </row>
    <row r="213" spans="1:38" ht="15" customHeight="1">
      <c r="A213" s="217" t="s">
        <v>55</v>
      </c>
      <c r="B213" s="218">
        <f t="shared" si="61"/>
        <v>42700</v>
      </c>
      <c r="C213" s="219">
        <v>13408</v>
      </c>
      <c r="D213" s="314">
        <f t="shared" si="62"/>
        <v>31.400468384074941</v>
      </c>
      <c r="E213" s="219">
        <v>4265</v>
      </c>
      <c r="F213" s="315">
        <f t="shared" si="63"/>
        <v>9.9882903981264626</v>
      </c>
      <c r="G213" s="316">
        <v>27</v>
      </c>
      <c r="H213" s="317">
        <f t="shared" si="64"/>
        <v>6.323185011709602E-2</v>
      </c>
      <c r="I213" s="219">
        <v>25</v>
      </c>
      <c r="J213" s="317">
        <f t="shared" si="65"/>
        <v>5.8548009367681501E-2</v>
      </c>
      <c r="K213" s="219">
        <v>9091</v>
      </c>
      <c r="L213" s="314">
        <f t="shared" si="66"/>
        <v>21.2903981264637</v>
      </c>
      <c r="M213" s="219">
        <f t="shared" si="67"/>
        <v>29292</v>
      </c>
      <c r="N213" s="314">
        <f t="shared" si="68"/>
        <v>68.599531615925059</v>
      </c>
      <c r="O213" s="219">
        <v>1711</v>
      </c>
      <c r="P213" s="314">
        <f t="shared" si="69"/>
        <v>4.0070257611241216</v>
      </c>
      <c r="Q213" s="219">
        <v>3092</v>
      </c>
      <c r="R213" s="315">
        <f t="shared" si="70"/>
        <v>7.2412177985948487</v>
      </c>
      <c r="S213" s="316">
        <v>1174</v>
      </c>
      <c r="T213" s="317">
        <f t="shared" si="71"/>
        <v>2.7494145199063231</v>
      </c>
      <c r="U213" s="219">
        <v>7523</v>
      </c>
      <c r="V213" s="315">
        <f t="shared" si="72"/>
        <v>17.618266978922716</v>
      </c>
      <c r="W213" s="316">
        <v>8926</v>
      </c>
      <c r="X213" s="317">
        <f t="shared" si="73"/>
        <v>20.903981264637004</v>
      </c>
      <c r="Y213" s="219">
        <v>13</v>
      </c>
      <c r="Z213" s="315">
        <f t="shared" si="74"/>
        <v>3.0444964871194378E-2</v>
      </c>
      <c r="AA213" s="316">
        <v>194</v>
      </c>
      <c r="AB213" s="317">
        <f t="shared" si="75"/>
        <v>0.45433255269320849</v>
      </c>
      <c r="AC213" s="219">
        <v>15</v>
      </c>
      <c r="AD213" s="317">
        <f t="shared" si="76"/>
        <v>3.5128805620608897E-2</v>
      </c>
      <c r="AE213" s="219">
        <v>5243</v>
      </c>
      <c r="AF213" s="315">
        <f t="shared" si="77"/>
        <v>12.278688524590164</v>
      </c>
      <c r="AG213" s="316">
        <v>117</v>
      </c>
      <c r="AH213" s="315">
        <f t="shared" si="78"/>
        <v>0.27400468384074944</v>
      </c>
      <c r="AI213" s="316">
        <v>581</v>
      </c>
      <c r="AJ213" s="317">
        <f t="shared" si="79"/>
        <v>1.360655737704918</v>
      </c>
      <c r="AK213" s="219">
        <v>703</v>
      </c>
      <c r="AL213" s="220">
        <f t="shared" si="80"/>
        <v>1.6463700234192038</v>
      </c>
    </row>
    <row r="214" spans="1:38" ht="15" customHeight="1">
      <c r="A214" s="221" t="s">
        <v>56</v>
      </c>
      <c r="B214" s="222">
        <f t="shared" si="61"/>
        <v>10170</v>
      </c>
      <c r="C214" s="223">
        <v>3355</v>
      </c>
      <c r="D214" s="318">
        <f t="shared" si="62"/>
        <v>32.989183874139627</v>
      </c>
      <c r="E214" s="223">
        <v>683</v>
      </c>
      <c r="F214" s="319">
        <f t="shared" si="63"/>
        <v>6.7158308751229105</v>
      </c>
      <c r="G214" s="320">
        <v>8</v>
      </c>
      <c r="H214" s="321">
        <f t="shared" si="64"/>
        <v>7.8662733529990175E-2</v>
      </c>
      <c r="I214" s="223">
        <v>35</v>
      </c>
      <c r="J214" s="321">
        <f t="shared" si="65"/>
        <v>0.34414945919370699</v>
      </c>
      <c r="K214" s="223">
        <v>2629</v>
      </c>
      <c r="L214" s="318">
        <f t="shared" si="66"/>
        <v>25.850540806293022</v>
      </c>
      <c r="M214" s="223">
        <f t="shared" si="67"/>
        <v>6815</v>
      </c>
      <c r="N214" s="318">
        <f t="shared" si="68"/>
        <v>67.010816125860373</v>
      </c>
      <c r="O214" s="223">
        <v>624</v>
      </c>
      <c r="P214" s="318">
        <f t="shared" si="69"/>
        <v>6.1356932153392325</v>
      </c>
      <c r="Q214" s="223">
        <v>1782</v>
      </c>
      <c r="R214" s="319">
        <f t="shared" si="70"/>
        <v>17.522123893805311</v>
      </c>
      <c r="S214" s="320">
        <v>372</v>
      </c>
      <c r="T214" s="321">
        <f t="shared" si="71"/>
        <v>3.6578171091445428</v>
      </c>
      <c r="U214" s="223">
        <v>1124</v>
      </c>
      <c r="V214" s="319">
        <f t="shared" si="72"/>
        <v>11.052114060963618</v>
      </c>
      <c r="W214" s="320">
        <v>236</v>
      </c>
      <c r="X214" s="321">
        <f t="shared" si="73"/>
        <v>2.3205506391347099</v>
      </c>
      <c r="Y214" s="223">
        <v>6</v>
      </c>
      <c r="Z214" s="319">
        <f t="shared" si="74"/>
        <v>5.8997050147492625E-2</v>
      </c>
      <c r="AA214" s="320">
        <v>10</v>
      </c>
      <c r="AB214" s="321">
        <f t="shared" si="75"/>
        <v>9.8328416912487712E-2</v>
      </c>
      <c r="AC214" s="223">
        <v>3</v>
      </c>
      <c r="AD214" s="321">
        <f t="shared" si="76"/>
        <v>2.9498525073746312E-2</v>
      </c>
      <c r="AE214" s="223">
        <v>2438</v>
      </c>
      <c r="AF214" s="319">
        <f t="shared" si="77"/>
        <v>23.972468043264502</v>
      </c>
      <c r="AG214" s="320">
        <v>30</v>
      </c>
      <c r="AH214" s="319">
        <f t="shared" si="78"/>
        <v>0.29498525073746312</v>
      </c>
      <c r="AI214" s="320">
        <v>111</v>
      </c>
      <c r="AJ214" s="321">
        <f t="shared" si="79"/>
        <v>1.0914454277286136</v>
      </c>
      <c r="AK214" s="223">
        <v>79</v>
      </c>
      <c r="AL214" s="224">
        <f t="shared" si="80"/>
        <v>0.77679449360865294</v>
      </c>
    </row>
    <row r="215" spans="1:38" ht="15" customHeight="1">
      <c r="A215" s="225" t="s">
        <v>57</v>
      </c>
      <c r="B215" s="226">
        <f t="shared" si="61"/>
        <v>52870</v>
      </c>
      <c r="C215" s="227">
        <v>16763</v>
      </c>
      <c r="D215" s="322">
        <f t="shared" si="62"/>
        <v>31.706071496122561</v>
      </c>
      <c r="E215" s="227">
        <v>4948</v>
      </c>
      <c r="F215" s="323">
        <f t="shared" si="63"/>
        <v>9.358804615093625</v>
      </c>
      <c r="G215" s="324">
        <v>35</v>
      </c>
      <c r="H215" s="325">
        <f t="shared" si="64"/>
        <v>6.6200113485908832E-2</v>
      </c>
      <c r="I215" s="227">
        <v>60</v>
      </c>
      <c r="J215" s="325">
        <f t="shared" si="65"/>
        <v>0.11348590883298658</v>
      </c>
      <c r="K215" s="227">
        <v>11720</v>
      </c>
      <c r="L215" s="322">
        <f t="shared" si="66"/>
        <v>22.167580858710043</v>
      </c>
      <c r="M215" s="227">
        <f t="shared" si="67"/>
        <v>36107</v>
      </c>
      <c r="N215" s="322">
        <f t="shared" si="68"/>
        <v>68.293928503877439</v>
      </c>
      <c r="O215" s="227">
        <v>2335</v>
      </c>
      <c r="P215" s="322">
        <f t="shared" si="69"/>
        <v>4.4164932854170607</v>
      </c>
      <c r="Q215" s="227">
        <v>4874</v>
      </c>
      <c r="R215" s="323">
        <f t="shared" si="70"/>
        <v>9.2188386608662753</v>
      </c>
      <c r="S215" s="324">
        <v>1546</v>
      </c>
      <c r="T215" s="325">
        <f t="shared" si="71"/>
        <v>2.9241535842632871</v>
      </c>
      <c r="U215" s="227">
        <v>8647</v>
      </c>
      <c r="V215" s="323">
        <f t="shared" si="72"/>
        <v>16.35521089464725</v>
      </c>
      <c r="W215" s="324">
        <v>9162</v>
      </c>
      <c r="X215" s="325">
        <f t="shared" si="73"/>
        <v>17.329298278797051</v>
      </c>
      <c r="Y215" s="227">
        <v>19</v>
      </c>
      <c r="Z215" s="323">
        <f t="shared" si="74"/>
        <v>3.5937204463779078E-2</v>
      </c>
      <c r="AA215" s="324">
        <v>204</v>
      </c>
      <c r="AB215" s="325">
        <f t="shared" si="75"/>
        <v>0.38585209003215432</v>
      </c>
      <c r="AC215" s="227">
        <v>18</v>
      </c>
      <c r="AD215" s="325">
        <f t="shared" si="76"/>
        <v>3.4045772649895972E-2</v>
      </c>
      <c r="AE215" s="227">
        <v>7681</v>
      </c>
      <c r="AF215" s="323">
        <f t="shared" si="77"/>
        <v>14.528087762436165</v>
      </c>
      <c r="AG215" s="324">
        <v>147</v>
      </c>
      <c r="AH215" s="323">
        <f t="shared" si="78"/>
        <v>0.2780404766408171</v>
      </c>
      <c r="AI215" s="324">
        <v>692</v>
      </c>
      <c r="AJ215" s="325">
        <f t="shared" si="79"/>
        <v>1.3088708152071118</v>
      </c>
      <c r="AK215" s="227">
        <v>782</v>
      </c>
      <c r="AL215" s="228">
        <f t="shared" si="80"/>
        <v>1.4790996784565917</v>
      </c>
    </row>
    <row r="216" spans="1:38" ht="15" customHeight="1">
      <c r="A216" s="517" t="s">
        <v>58</v>
      </c>
      <c r="B216" s="517"/>
      <c r="C216" s="517"/>
      <c r="D216" s="517"/>
      <c r="E216" s="517"/>
      <c r="F216" s="517"/>
      <c r="G216" s="517"/>
      <c r="H216" s="517"/>
      <c r="I216" s="517"/>
      <c r="J216" s="517"/>
      <c r="K216" s="517"/>
      <c r="L216" s="517"/>
      <c r="M216" s="517"/>
      <c r="N216" s="517"/>
      <c r="O216" s="517"/>
      <c r="P216" s="517"/>
      <c r="Q216" s="517"/>
      <c r="R216" s="517"/>
      <c r="S216" s="517"/>
      <c r="T216" s="517"/>
      <c r="U216" s="517"/>
      <c r="V216" s="517"/>
      <c r="W216" s="517"/>
      <c r="X216" s="517"/>
      <c r="Y216" s="517"/>
      <c r="Z216" s="517"/>
      <c r="AA216" s="517"/>
      <c r="AB216" s="517"/>
      <c r="AC216" s="517"/>
      <c r="AD216" s="517"/>
      <c r="AE216" s="517"/>
      <c r="AF216" s="517"/>
      <c r="AG216" s="517"/>
      <c r="AH216" s="517"/>
      <c r="AI216" s="517"/>
      <c r="AJ216" s="517"/>
      <c r="AK216" s="517"/>
      <c r="AL216" s="517"/>
    </row>
    <row r="217" spans="1:38" ht="15" customHeight="1">
      <c r="A217" s="518" t="s">
        <v>132</v>
      </c>
      <c r="B217" s="518"/>
      <c r="C217" s="518"/>
      <c r="D217" s="518"/>
      <c r="E217" s="518"/>
      <c r="F217" s="518"/>
      <c r="G217" s="518"/>
      <c r="H217" s="518"/>
      <c r="I217" s="518"/>
      <c r="J217" s="518"/>
      <c r="K217" s="518"/>
      <c r="L217" s="518"/>
      <c r="M217" s="518"/>
      <c r="N217" s="518"/>
      <c r="O217" s="518"/>
      <c r="P217" s="518"/>
      <c r="Q217" s="518"/>
      <c r="R217" s="518"/>
      <c r="S217" s="518"/>
      <c r="T217" s="518"/>
      <c r="U217" s="518"/>
      <c r="V217" s="518"/>
      <c r="W217" s="518"/>
      <c r="X217" s="518"/>
      <c r="Y217" s="518"/>
      <c r="Z217" s="518"/>
      <c r="AA217" s="518"/>
      <c r="AB217" s="518"/>
      <c r="AC217" s="518"/>
      <c r="AD217" s="518"/>
      <c r="AE217" s="518"/>
      <c r="AF217" s="518"/>
      <c r="AG217" s="518"/>
      <c r="AH217" s="518"/>
      <c r="AI217" s="518"/>
      <c r="AJ217" s="518"/>
      <c r="AK217" s="518"/>
      <c r="AL217" s="518"/>
    </row>
    <row r="218" spans="1:38" ht="15" customHeight="1">
      <c r="A218" s="485" t="s">
        <v>71</v>
      </c>
      <c r="B218" s="485"/>
      <c r="C218" s="485"/>
      <c r="D218" s="485"/>
      <c r="E218" s="485"/>
      <c r="F218" s="485"/>
      <c r="G218" s="485"/>
      <c r="H218" s="485"/>
      <c r="I218" s="485"/>
      <c r="J218" s="485"/>
      <c r="K218" s="485"/>
      <c r="L218" s="485"/>
      <c r="M218" s="485"/>
      <c r="N218" s="485"/>
      <c r="O218" s="485"/>
      <c r="P218" s="485"/>
      <c r="Q218" s="485"/>
      <c r="R218" s="485"/>
      <c r="S218" s="485"/>
      <c r="T218" s="485"/>
      <c r="U218" s="485"/>
      <c r="V218" s="485"/>
      <c r="W218" s="485"/>
      <c r="X218" s="485"/>
      <c r="Y218" s="485"/>
      <c r="Z218" s="485"/>
      <c r="AA218" s="485"/>
      <c r="AB218" s="485"/>
      <c r="AC218" s="485"/>
      <c r="AD218" s="485"/>
      <c r="AE218" s="485"/>
      <c r="AF218" s="485"/>
      <c r="AG218" s="485"/>
      <c r="AH218" s="485"/>
      <c r="AI218" s="485"/>
      <c r="AJ218" s="485"/>
      <c r="AK218" s="485"/>
      <c r="AL218" s="485"/>
    </row>
  </sheetData>
  <mergeCells count="217">
    <mergeCell ref="A3:AL3"/>
    <mergeCell ref="A5:AL5"/>
    <mergeCell ref="A6:A10"/>
    <mergeCell ref="B6:B9"/>
    <mergeCell ref="C6:L6"/>
    <mergeCell ref="M6:AL6"/>
    <mergeCell ref="C7:D9"/>
    <mergeCell ref="E7:L7"/>
    <mergeCell ref="M7:N9"/>
    <mergeCell ref="O7:AL7"/>
    <mergeCell ref="E8:F9"/>
    <mergeCell ref="G8:H9"/>
    <mergeCell ref="I8:J9"/>
    <mergeCell ref="K8:L9"/>
    <mergeCell ref="O8:AF8"/>
    <mergeCell ref="AG8:AL8"/>
    <mergeCell ref="O9:P9"/>
    <mergeCell ref="Q9:R9"/>
    <mergeCell ref="S9:T9"/>
    <mergeCell ref="U9:V9"/>
    <mergeCell ref="W9:X9"/>
    <mergeCell ref="Y9:Z9"/>
    <mergeCell ref="AA9:AB9"/>
    <mergeCell ref="AC9:AD9"/>
    <mergeCell ref="AE9:AF9"/>
    <mergeCell ref="AG9:AH9"/>
    <mergeCell ref="AI9:AJ9"/>
    <mergeCell ref="AK9:AL9"/>
    <mergeCell ref="A30:AL30"/>
    <mergeCell ref="A32:AL32"/>
    <mergeCell ref="A34:AL34"/>
    <mergeCell ref="A36:AL36"/>
    <mergeCell ref="A37:A41"/>
    <mergeCell ref="B37:B40"/>
    <mergeCell ref="C37:L37"/>
    <mergeCell ref="M37:AL37"/>
    <mergeCell ref="C38:D40"/>
    <mergeCell ref="E38:L38"/>
    <mergeCell ref="M38:N40"/>
    <mergeCell ref="O38:AL38"/>
    <mergeCell ref="E39:F40"/>
    <mergeCell ref="G39:H40"/>
    <mergeCell ref="I39:J40"/>
    <mergeCell ref="K39:L40"/>
    <mergeCell ref="O39:AF39"/>
    <mergeCell ref="AG39:AL39"/>
    <mergeCell ref="O40:P40"/>
    <mergeCell ref="Q40:R40"/>
    <mergeCell ref="S40:T40"/>
    <mergeCell ref="U40:V40"/>
    <mergeCell ref="W40:X40"/>
    <mergeCell ref="Y40:Z40"/>
    <mergeCell ref="AA40:AB40"/>
    <mergeCell ref="AC40:AD40"/>
    <mergeCell ref="AE40:AF40"/>
    <mergeCell ref="AG40:AH40"/>
    <mergeCell ref="AI40:AJ40"/>
    <mergeCell ref="AK40:AL40"/>
    <mergeCell ref="A61:AL61"/>
    <mergeCell ref="A63:AL63"/>
    <mergeCell ref="A65:AL65"/>
    <mergeCell ref="A67:AL67"/>
    <mergeCell ref="A68:A72"/>
    <mergeCell ref="B68:B71"/>
    <mergeCell ref="C68:L68"/>
    <mergeCell ref="M68:AL68"/>
    <mergeCell ref="C69:D71"/>
    <mergeCell ref="E69:L69"/>
    <mergeCell ref="M69:N71"/>
    <mergeCell ref="O69:AL69"/>
    <mergeCell ref="E70:F71"/>
    <mergeCell ref="G70:H71"/>
    <mergeCell ref="I70:J71"/>
    <mergeCell ref="K70:L71"/>
    <mergeCell ref="O70:AF70"/>
    <mergeCell ref="AG70:AL70"/>
    <mergeCell ref="O71:P71"/>
    <mergeCell ref="Q71:R71"/>
    <mergeCell ref="S71:T71"/>
    <mergeCell ref="U71:V71"/>
    <mergeCell ref="W71:X71"/>
    <mergeCell ref="Y71:Z71"/>
    <mergeCell ref="AA71:AB71"/>
    <mergeCell ref="AC71:AD71"/>
    <mergeCell ref="AE71:AF71"/>
    <mergeCell ref="AG71:AH71"/>
    <mergeCell ref="AI71:AJ71"/>
    <mergeCell ref="AK71:AL71"/>
    <mergeCell ref="A92:AL92"/>
    <mergeCell ref="A94:AL94"/>
    <mergeCell ref="A96:AL96"/>
    <mergeCell ref="A98:AL98"/>
    <mergeCell ref="A99:A103"/>
    <mergeCell ref="B99:B102"/>
    <mergeCell ref="C99:L99"/>
    <mergeCell ref="M99:AL99"/>
    <mergeCell ref="C100:D102"/>
    <mergeCell ref="E100:L100"/>
    <mergeCell ref="M100:N102"/>
    <mergeCell ref="O100:AL100"/>
    <mergeCell ref="E101:F102"/>
    <mergeCell ref="G101:H102"/>
    <mergeCell ref="I101:J102"/>
    <mergeCell ref="K101:L102"/>
    <mergeCell ref="O101:AF101"/>
    <mergeCell ref="AG101:AL101"/>
    <mergeCell ref="O102:P102"/>
    <mergeCell ref="Q102:R102"/>
    <mergeCell ref="S102:T102"/>
    <mergeCell ref="U102:V102"/>
    <mergeCell ref="W102:X102"/>
    <mergeCell ref="Y102:Z102"/>
    <mergeCell ref="AA102:AB102"/>
    <mergeCell ref="AC102:AD102"/>
    <mergeCell ref="AE102:AF102"/>
    <mergeCell ref="AG102:AH102"/>
    <mergeCell ref="AI102:AJ102"/>
    <mergeCell ref="AK102:AL102"/>
    <mergeCell ref="A123:AL123"/>
    <mergeCell ref="A125:AL125"/>
    <mergeCell ref="A127:AL127"/>
    <mergeCell ref="A129:AL129"/>
    <mergeCell ref="A130:A134"/>
    <mergeCell ref="B130:B133"/>
    <mergeCell ref="C130:L130"/>
    <mergeCell ref="M130:AL130"/>
    <mergeCell ref="C131:D133"/>
    <mergeCell ref="E131:L131"/>
    <mergeCell ref="M131:N133"/>
    <mergeCell ref="O131:AL131"/>
    <mergeCell ref="E132:F133"/>
    <mergeCell ref="G132:H133"/>
    <mergeCell ref="I132:J133"/>
    <mergeCell ref="K132:L133"/>
    <mergeCell ref="O132:AF132"/>
    <mergeCell ref="AG132:AL132"/>
    <mergeCell ref="O133:P133"/>
    <mergeCell ref="Q133:R133"/>
    <mergeCell ref="S133:T133"/>
    <mergeCell ref="U133:V133"/>
    <mergeCell ref="W133:X133"/>
    <mergeCell ref="Y133:Z133"/>
    <mergeCell ref="AA133:AB133"/>
    <mergeCell ref="AC133:AD133"/>
    <mergeCell ref="AE133:AF133"/>
    <mergeCell ref="AG133:AH133"/>
    <mergeCell ref="AI133:AJ133"/>
    <mergeCell ref="AK133:AL133"/>
    <mergeCell ref="A154:AL154"/>
    <mergeCell ref="A156:AL156"/>
    <mergeCell ref="A158:AL158"/>
    <mergeCell ref="A160:AL160"/>
    <mergeCell ref="A161:A165"/>
    <mergeCell ref="B161:B164"/>
    <mergeCell ref="C161:L161"/>
    <mergeCell ref="M161:AL161"/>
    <mergeCell ref="C162:D164"/>
    <mergeCell ref="E162:L162"/>
    <mergeCell ref="M162:N164"/>
    <mergeCell ref="O162:AL162"/>
    <mergeCell ref="E163:F164"/>
    <mergeCell ref="G163:H164"/>
    <mergeCell ref="I163:J164"/>
    <mergeCell ref="K163:L164"/>
    <mergeCell ref="O163:AF163"/>
    <mergeCell ref="AG163:AL163"/>
    <mergeCell ref="O164:P164"/>
    <mergeCell ref="Q164:R164"/>
    <mergeCell ref="S164:T164"/>
    <mergeCell ref="U164:V164"/>
    <mergeCell ref="W164:X164"/>
    <mergeCell ref="Y164:Z164"/>
    <mergeCell ref="AA164:AB164"/>
    <mergeCell ref="AC164:AD164"/>
    <mergeCell ref="AE164:AF164"/>
    <mergeCell ref="AG164:AH164"/>
    <mergeCell ref="AI164:AJ164"/>
    <mergeCell ref="AK164:AL164"/>
    <mergeCell ref="A185:AL185"/>
    <mergeCell ref="A187:AL187"/>
    <mergeCell ref="AG194:AL194"/>
    <mergeCell ref="O195:P195"/>
    <mergeCell ref="Q195:R195"/>
    <mergeCell ref="S195:T195"/>
    <mergeCell ref="U195:V195"/>
    <mergeCell ref="W195:X195"/>
    <mergeCell ref="Y195:Z195"/>
    <mergeCell ref="AA195:AB195"/>
    <mergeCell ref="AC195:AD195"/>
    <mergeCell ref="AE195:AF195"/>
    <mergeCell ref="AG195:AH195"/>
    <mergeCell ref="AI195:AJ195"/>
    <mergeCell ref="AK195:AL195"/>
    <mergeCell ref="A216:AL216"/>
    <mergeCell ref="A218:AL218"/>
    <mergeCell ref="A31:AL31"/>
    <mergeCell ref="A62:AL62"/>
    <mergeCell ref="A93:AL93"/>
    <mergeCell ref="A124:AL124"/>
    <mergeCell ref="A155:AL155"/>
    <mergeCell ref="A186:AL186"/>
    <mergeCell ref="A217:AL217"/>
    <mergeCell ref="A189:AL189"/>
    <mergeCell ref="A191:AL191"/>
    <mergeCell ref="A192:A196"/>
    <mergeCell ref="B192:B195"/>
    <mergeCell ref="C192:L192"/>
    <mergeCell ref="M192:AL192"/>
    <mergeCell ref="C193:D195"/>
    <mergeCell ref="E193:L193"/>
    <mergeCell ref="M193:N195"/>
    <mergeCell ref="O193:AL193"/>
    <mergeCell ref="E194:F195"/>
    <mergeCell ref="G194:H195"/>
    <mergeCell ref="I194:J195"/>
    <mergeCell ref="K194:L195"/>
    <mergeCell ref="O194:AF194"/>
  </mergeCells>
  <hyperlinks>
    <hyperlink ref="A1" location="Inhalt!A9" display="Zurück zum Inhalt" xr:uid="{00000000-0004-0000-0300-000000000000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L166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0.7265625" defaultRowHeight="15" customHeight="1"/>
  <cols>
    <col min="1" max="1" width="25.26953125" customWidth="1"/>
    <col min="2" max="113" width="15.26953125" customWidth="1"/>
  </cols>
  <sheetData>
    <row r="1" spans="1:113" ht="14.5">
      <c r="A1" s="30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113" ht="14.5">
      <c r="A2" s="30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</row>
    <row r="3" spans="1:113" ht="23.5">
      <c r="A3" s="486">
        <v>2025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  <c r="AC3" s="486"/>
      <c r="AD3" s="486"/>
      <c r="AE3" s="486"/>
      <c r="AF3" s="486"/>
      <c r="AG3" s="486"/>
      <c r="AH3" s="486"/>
      <c r="AI3" s="486"/>
      <c r="AJ3" s="486"/>
      <c r="AK3" s="486"/>
      <c r="AL3" s="486"/>
      <c r="AM3" s="486"/>
      <c r="AN3" s="486"/>
      <c r="AO3" s="486"/>
      <c r="AP3" s="486"/>
      <c r="AQ3" s="486"/>
      <c r="AR3" s="486"/>
      <c r="AS3" s="486"/>
      <c r="AT3" s="486"/>
      <c r="AU3" s="486"/>
      <c r="AV3" s="486"/>
      <c r="AW3" s="486"/>
      <c r="AX3" s="486"/>
      <c r="AY3" s="486"/>
      <c r="AZ3" s="486"/>
      <c r="BA3" s="486"/>
      <c r="BB3" s="486"/>
      <c r="BC3" s="486"/>
      <c r="BD3" s="486"/>
      <c r="BE3" s="486"/>
      <c r="BF3" s="486"/>
      <c r="BG3" s="486"/>
      <c r="BH3" s="486"/>
      <c r="BI3" s="486"/>
      <c r="BJ3" s="486"/>
      <c r="BK3" s="486"/>
      <c r="BL3" s="486"/>
      <c r="BM3" s="486"/>
      <c r="BN3" s="486"/>
      <c r="BO3" s="486"/>
      <c r="BP3" s="486"/>
      <c r="BQ3" s="486"/>
      <c r="BR3" s="486"/>
      <c r="BS3" s="486"/>
      <c r="BT3" s="486"/>
      <c r="BU3" s="486"/>
      <c r="BV3" s="486"/>
      <c r="BW3" s="486"/>
      <c r="BX3" s="486"/>
      <c r="BY3" s="486"/>
      <c r="BZ3" s="486"/>
      <c r="CA3" s="486"/>
      <c r="CB3" s="486"/>
      <c r="CC3" s="486"/>
      <c r="CD3" s="486"/>
      <c r="CE3" s="486"/>
      <c r="CF3" s="486"/>
      <c r="CG3" s="486"/>
      <c r="CH3" s="486"/>
      <c r="CI3" s="486"/>
      <c r="CJ3" s="486"/>
      <c r="CK3" s="486"/>
      <c r="CL3" s="486"/>
      <c r="CM3" s="486"/>
      <c r="CN3" s="486"/>
      <c r="CO3" s="486"/>
      <c r="CP3" s="486"/>
      <c r="CQ3" s="486"/>
      <c r="CR3" s="486"/>
      <c r="CS3" s="486"/>
      <c r="CT3" s="486"/>
      <c r="CU3" s="486"/>
      <c r="CV3" s="486"/>
      <c r="CW3" s="486"/>
      <c r="CX3" s="486"/>
      <c r="CY3" s="486"/>
      <c r="CZ3" s="486"/>
      <c r="DA3" s="486"/>
      <c r="DB3" s="486"/>
      <c r="DC3" s="486"/>
      <c r="DD3" s="486"/>
      <c r="DE3" s="486"/>
      <c r="DF3" s="486"/>
      <c r="DG3" s="486"/>
      <c r="DH3" s="486"/>
      <c r="DI3" s="486"/>
    </row>
    <row r="5" spans="1:113" ht="16.5">
      <c r="A5" s="497" t="s">
        <v>113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497"/>
      <c r="S5" s="497"/>
      <c r="T5" s="497"/>
      <c r="U5" s="497"/>
      <c r="V5" s="497"/>
      <c r="W5" s="497"/>
      <c r="X5" s="497"/>
      <c r="Y5" s="497"/>
      <c r="Z5" s="497"/>
      <c r="AA5" s="497"/>
      <c r="AB5" s="497"/>
      <c r="AC5" s="497"/>
      <c r="AD5" s="497"/>
      <c r="AE5" s="497"/>
      <c r="AF5" s="497"/>
      <c r="AG5" s="497"/>
      <c r="AH5" s="497"/>
      <c r="AI5" s="497"/>
      <c r="AJ5" s="497"/>
      <c r="AK5" s="497"/>
      <c r="AL5" s="497"/>
      <c r="AM5" s="497"/>
      <c r="AN5" s="497"/>
      <c r="AO5" s="497"/>
      <c r="AP5" s="497"/>
      <c r="AQ5" s="497"/>
      <c r="AR5" s="497"/>
      <c r="AS5" s="497"/>
      <c r="AT5" s="497"/>
      <c r="AU5" s="497"/>
      <c r="AV5" s="497"/>
      <c r="AW5" s="497"/>
      <c r="AX5" s="497"/>
      <c r="AY5" s="497"/>
      <c r="AZ5" s="497"/>
      <c r="BA5" s="497"/>
      <c r="BB5" s="497"/>
      <c r="BC5" s="497"/>
      <c r="BD5" s="497"/>
      <c r="BE5" s="497"/>
      <c r="BF5" s="497"/>
      <c r="BG5" s="497"/>
      <c r="BH5" s="497"/>
      <c r="BI5" s="497"/>
      <c r="BJ5" s="497"/>
      <c r="BK5" s="497"/>
      <c r="BL5" s="497"/>
      <c r="BM5" s="497"/>
      <c r="BN5" s="497"/>
      <c r="BO5" s="497"/>
      <c r="BP5" s="497"/>
      <c r="BQ5" s="497"/>
      <c r="BR5" s="497"/>
      <c r="BS5" s="497"/>
      <c r="BT5" s="497"/>
      <c r="BU5" s="497"/>
      <c r="BV5" s="497"/>
      <c r="BW5" s="497"/>
      <c r="BX5" s="497"/>
      <c r="BY5" s="497"/>
      <c r="BZ5" s="497"/>
      <c r="CA5" s="497"/>
      <c r="CB5" s="497"/>
      <c r="CC5" s="497"/>
      <c r="CD5" s="497"/>
      <c r="CE5" s="497"/>
      <c r="CF5" s="497"/>
      <c r="CG5" s="497"/>
      <c r="CH5" s="497"/>
      <c r="CI5" s="497"/>
      <c r="CJ5" s="497"/>
      <c r="CK5" s="497"/>
      <c r="CL5" s="497"/>
      <c r="CM5" s="497"/>
      <c r="CN5" s="497"/>
      <c r="CO5" s="497"/>
      <c r="CP5" s="497"/>
      <c r="CQ5" s="497"/>
      <c r="CR5" s="497"/>
      <c r="CS5" s="497"/>
      <c r="CT5" s="497"/>
      <c r="CU5" s="497"/>
      <c r="CV5" s="497"/>
      <c r="CW5" s="497"/>
      <c r="CX5" s="497"/>
      <c r="CY5" s="497"/>
      <c r="CZ5" s="497"/>
      <c r="DA5" s="497"/>
      <c r="DB5" s="497"/>
      <c r="DC5" s="497"/>
      <c r="DD5" s="497"/>
      <c r="DE5" s="497"/>
      <c r="DF5" s="497"/>
      <c r="DG5" s="497"/>
      <c r="DH5" s="497"/>
      <c r="DI5" s="497"/>
    </row>
    <row r="6" spans="1:113" ht="15" customHeight="1">
      <c r="A6" s="527" t="s">
        <v>25</v>
      </c>
      <c r="B6" s="521" t="s">
        <v>26</v>
      </c>
      <c r="C6" s="532" t="s">
        <v>114</v>
      </c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2"/>
      <c r="W6" s="532"/>
      <c r="X6" s="532"/>
      <c r="Y6" s="532"/>
      <c r="Z6" s="532"/>
      <c r="AA6" s="532"/>
      <c r="AB6" s="532"/>
      <c r="AC6" s="532"/>
      <c r="AD6" s="532"/>
      <c r="AE6" s="532"/>
      <c r="AF6" s="532"/>
      <c r="AG6" s="532"/>
      <c r="AH6" s="532"/>
      <c r="AI6" s="532"/>
      <c r="AJ6" s="532"/>
      <c r="AK6" s="532"/>
      <c r="AL6" s="532"/>
      <c r="AM6" s="532"/>
      <c r="AN6" s="532"/>
      <c r="AO6" s="532"/>
      <c r="AP6" s="532"/>
      <c r="AQ6" s="532"/>
      <c r="AR6" s="532"/>
      <c r="AS6" s="532"/>
      <c r="AT6" s="532"/>
      <c r="AU6" s="532"/>
      <c r="AV6" s="532"/>
      <c r="AW6" s="532"/>
      <c r="AX6" s="532"/>
      <c r="AY6" s="532"/>
      <c r="AZ6" s="532"/>
      <c r="BA6" s="532"/>
      <c r="BB6" s="532"/>
      <c r="BC6" s="532"/>
      <c r="BD6" s="532"/>
      <c r="BE6" s="532"/>
      <c r="BF6" s="532"/>
      <c r="BG6" s="532"/>
      <c r="BH6" s="532"/>
      <c r="BI6" s="532"/>
      <c r="BJ6" s="532"/>
      <c r="BK6" s="532"/>
      <c r="BL6" s="532"/>
      <c r="BM6" s="532"/>
      <c r="BN6" s="532"/>
      <c r="BO6" s="532"/>
      <c r="BP6" s="532"/>
      <c r="BQ6" s="532"/>
      <c r="BR6" s="532"/>
      <c r="BS6" s="532"/>
      <c r="BT6" s="532"/>
      <c r="BU6" s="532"/>
      <c r="BV6" s="532"/>
      <c r="BW6" s="532"/>
      <c r="BX6" s="532"/>
      <c r="BY6" s="532"/>
      <c r="BZ6" s="532"/>
      <c r="CA6" s="532"/>
      <c r="CB6" s="532"/>
      <c r="CC6" s="532"/>
      <c r="CD6" s="532"/>
      <c r="CE6" s="532"/>
      <c r="CF6" s="532"/>
      <c r="CG6" s="532"/>
      <c r="CH6" s="532"/>
      <c r="CI6" s="532"/>
      <c r="CJ6" s="532"/>
      <c r="CK6" s="532"/>
      <c r="CL6" s="532"/>
      <c r="CM6" s="532"/>
      <c r="CN6" s="532"/>
      <c r="CO6" s="532"/>
      <c r="CP6" s="532"/>
      <c r="CQ6" s="532"/>
      <c r="CR6" s="532"/>
      <c r="CS6" s="532"/>
      <c r="CT6" s="532"/>
      <c r="CU6" s="532"/>
      <c r="CV6" s="532"/>
      <c r="CW6" s="532"/>
      <c r="CX6" s="532"/>
      <c r="CY6" s="532"/>
      <c r="CZ6" s="532"/>
      <c r="DA6" s="532"/>
      <c r="DB6" s="532"/>
      <c r="DC6" s="532"/>
      <c r="DD6" s="532"/>
      <c r="DE6" s="532"/>
      <c r="DF6" s="532"/>
      <c r="DG6" s="532"/>
      <c r="DH6" s="532"/>
      <c r="DI6" s="532"/>
    </row>
    <row r="7" spans="1:113" ht="14.5">
      <c r="A7" s="527"/>
      <c r="B7" s="521"/>
      <c r="C7" s="529" t="s">
        <v>115</v>
      </c>
      <c r="D7" s="529"/>
      <c r="E7" s="529"/>
      <c r="F7" s="529"/>
      <c r="G7" s="529"/>
      <c r="H7" s="529"/>
      <c r="I7" s="529"/>
      <c r="J7" s="529"/>
      <c r="K7" s="529"/>
      <c r="L7" s="529"/>
      <c r="M7" s="529"/>
      <c r="N7" s="529"/>
      <c r="O7" s="529"/>
      <c r="P7" s="529"/>
      <c r="Q7" s="529"/>
      <c r="R7" s="529"/>
      <c r="S7" s="529"/>
      <c r="T7" s="529"/>
      <c r="U7" s="529"/>
      <c r="V7" s="529"/>
      <c r="W7" s="529"/>
      <c r="X7" s="529"/>
      <c r="Y7" s="529"/>
      <c r="Z7" s="529"/>
      <c r="AA7" s="529"/>
      <c r="AB7" s="529"/>
      <c r="AC7" s="529"/>
      <c r="AD7" s="529"/>
      <c r="AE7" s="529"/>
      <c r="AF7" s="529"/>
      <c r="AG7" s="529"/>
      <c r="AH7" s="529"/>
      <c r="AI7" s="529"/>
      <c r="AJ7" s="529"/>
      <c r="AK7" s="529"/>
      <c r="AL7" s="529"/>
      <c r="AM7" s="529"/>
      <c r="AN7" s="529" t="s">
        <v>116</v>
      </c>
      <c r="AO7" s="529"/>
      <c r="AP7" s="529"/>
      <c r="AQ7" s="529"/>
      <c r="AR7" s="529"/>
      <c r="AS7" s="529"/>
      <c r="AT7" s="529"/>
      <c r="AU7" s="529"/>
      <c r="AV7" s="529"/>
      <c r="AW7" s="529"/>
      <c r="AX7" s="529"/>
      <c r="AY7" s="529"/>
      <c r="AZ7" s="529"/>
      <c r="BA7" s="529"/>
      <c r="BB7" s="529"/>
      <c r="BC7" s="529"/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8" t="s">
        <v>117</v>
      </c>
      <c r="BZ7" s="528"/>
      <c r="CA7" s="528"/>
      <c r="CB7" s="528"/>
      <c r="CC7" s="528"/>
      <c r="CD7" s="528"/>
      <c r="CE7" s="528"/>
      <c r="CF7" s="528"/>
      <c r="CG7" s="528"/>
      <c r="CH7" s="528"/>
      <c r="CI7" s="528"/>
      <c r="CJ7" s="528"/>
      <c r="CK7" s="528"/>
      <c r="CL7" s="528"/>
      <c r="CM7" s="528"/>
      <c r="CN7" s="528"/>
      <c r="CO7" s="528"/>
      <c r="CP7" s="528"/>
      <c r="CQ7" s="528"/>
      <c r="CR7" s="528"/>
      <c r="CS7" s="528"/>
      <c r="CT7" s="528"/>
      <c r="CU7" s="528"/>
      <c r="CV7" s="528"/>
      <c r="CW7" s="528"/>
      <c r="CX7" s="528"/>
      <c r="CY7" s="528"/>
      <c r="CZ7" s="528"/>
      <c r="DA7" s="528"/>
      <c r="DB7" s="528"/>
      <c r="DC7" s="528"/>
      <c r="DD7" s="528"/>
      <c r="DE7" s="528"/>
      <c r="DF7" s="528"/>
      <c r="DG7" s="528"/>
      <c r="DH7" s="528"/>
      <c r="DI7" s="528"/>
    </row>
    <row r="8" spans="1:113" ht="15" customHeight="1">
      <c r="A8" s="527"/>
      <c r="B8" s="521"/>
      <c r="C8" s="521" t="s">
        <v>26</v>
      </c>
      <c r="D8" s="530" t="s">
        <v>129</v>
      </c>
      <c r="E8" s="530"/>
      <c r="F8" s="530"/>
      <c r="G8" s="530"/>
      <c r="H8" s="530"/>
      <c r="I8" s="530"/>
      <c r="J8" s="530"/>
      <c r="K8" s="530"/>
      <c r="L8" s="530"/>
      <c r="M8" s="530"/>
      <c r="N8" s="521" t="s">
        <v>28</v>
      </c>
      <c r="O8" s="521"/>
      <c r="P8" s="521"/>
      <c r="Q8" s="521"/>
      <c r="R8" s="521"/>
      <c r="S8" s="521"/>
      <c r="T8" s="521"/>
      <c r="U8" s="521"/>
      <c r="V8" s="521"/>
      <c r="W8" s="521"/>
      <c r="X8" s="521"/>
      <c r="Y8" s="521"/>
      <c r="Z8" s="521"/>
      <c r="AA8" s="521"/>
      <c r="AB8" s="521"/>
      <c r="AC8" s="521"/>
      <c r="AD8" s="521"/>
      <c r="AE8" s="521"/>
      <c r="AF8" s="521"/>
      <c r="AG8" s="521"/>
      <c r="AH8" s="521"/>
      <c r="AI8" s="521"/>
      <c r="AJ8" s="521"/>
      <c r="AK8" s="521"/>
      <c r="AL8" s="521"/>
      <c r="AM8" s="521"/>
      <c r="AN8" s="521" t="s">
        <v>26</v>
      </c>
      <c r="AO8" s="521" t="s">
        <v>129</v>
      </c>
      <c r="AP8" s="521"/>
      <c r="AQ8" s="521"/>
      <c r="AR8" s="521"/>
      <c r="AS8" s="521"/>
      <c r="AT8" s="521"/>
      <c r="AU8" s="521"/>
      <c r="AV8" s="521"/>
      <c r="AW8" s="521"/>
      <c r="AX8" s="521"/>
      <c r="AY8" s="522" t="s">
        <v>28</v>
      </c>
      <c r="AZ8" s="522"/>
      <c r="BA8" s="522"/>
      <c r="BB8" s="522"/>
      <c r="BC8" s="522"/>
      <c r="BD8" s="522"/>
      <c r="BE8" s="522"/>
      <c r="BF8" s="522"/>
      <c r="BG8" s="522"/>
      <c r="BH8" s="522"/>
      <c r="BI8" s="522"/>
      <c r="BJ8" s="522"/>
      <c r="BK8" s="522"/>
      <c r="BL8" s="522"/>
      <c r="BM8" s="522"/>
      <c r="BN8" s="522"/>
      <c r="BO8" s="522"/>
      <c r="BP8" s="522"/>
      <c r="BQ8" s="522"/>
      <c r="BR8" s="522"/>
      <c r="BS8" s="522"/>
      <c r="BT8" s="522"/>
      <c r="BU8" s="522"/>
      <c r="BV8" s="522"/>
      <c r="BW8" s="522"/>
      <c r="BX8" s="522"/>
      <c r="BY8" s="521" t="s">
        <v>26</v>
      </c>
      <c r="BZ8" s="521" t="s">
        <v>125</v>
      </c>
      <c r="CA8" s="521"/>
      <c r="CB8" s="521"/>
      <c r="CC8" s="521"/>
      <c r="CD8" s="521"/>
      <c r="CE8" s="521"/>
      <c r="CF8" s="521"/>
      <c r="CG8" s="521"/>
      <c r="CH8" s="521"/>
      <c r="CI8" s="521"/>
      <c r="CJ8" s="522" t="s">
        <v>28</v>
      </c>
      <c r="CK8" s="522"/>
      <c r="CL8" s="522"/>
      <c r="CM8" s="522"/>
      <c r="CN8" s="522"/>
      <c r="CO8" s="522"/>
      <c r="CP8" s="522"/>
      <c r="CQ8" s="522"/>
      <c r="CR8" s="522"/>
      <c r="CS8" s="522"/>
      <c r="CT8" s="522"/>
      <c r="CU8" s="522"/>
      <c r="CV8" s="522"/>
      <c r="CW8" s="522"/>
      <c r="CX8" s="522"/>
      <c r="CY8" s="522"/>
      <c r="CZ8" s="522"/>
      <c r="DA8" s="522"/>
      <c r="DB8" s="522"/>
      <c r="DC8" s="522"/>
      <c r="DD8" s="522"/>
      <c r="DE8" s="522"/>
      <c r="DF8" s="522"/>
      <c r="DG8" s="522"/>
      <c r="DH8" s="522"/>
      <c r="DI8" s="522"/>
    </row>
    <row r="9" spans="1:113" ht="15" customHeight="1">
      <c r="A9" s="527"/>
      <c r="B9" s="521"/>
      <c r="C9" s="521"/>
      <c r="D9" s="531" t="s">
        <v>26</v>
      </c>
      <c r="E9" s="531"/>
      <c r="F9" s="521" t="s">
        <v>27</v>
      </c>
      <c r="G9" s="521"/>
      <c r="H9" s="521"/>
      <c r="I9" s="521"/>
      <c r="J9" s="521"/>
      <c r="K9" s="521"/>
      <c r="L9" s="521"/>
      <c r="M9" s="521"/>
      <c r="N9" s="523" t="s">
        <v>26</v>
      </c>
      <c r="O9" s="523"/>
      <c r="P9" s="521" t="s">
        <v>27</v>
      </c>
      <c r="Q9" s="521"/>
      <c r="R9" s="521"/>
      <c r="S9" s="521"/>
      <c r="T9" s="521"/>
      <c r="U9" s="521"/>
      <c r="V9" s="521"/>
      <c r="W9" s="521"/>
      <c r="X9" s="521"/>
      <c r="Y9" s="521"/>
      <c r="Z9" s="521"/>
      <c r="AA9" s="521"/>
      <c r="AB9" s="521"/>
      <c r="AC9" s="521"/>
      <c r="AD9" s="521"/>
      <c r="AE9" s="521"/>
      <c r="AF9" s="521"/>
      <c r="AG9" s="521"/>
      <c r="AH9" s="521"/>
      <c r="AI9" s="521"/>
      <c r="AJ9" s="521"/>
      <c r="AK9" s="521"/>
      <c r="AL9" s="521"/>
      <c r="AM9" s="521"/>
      <c r="AN9" s="521"/>
      <c r="AO9" s="523" t="s">
        <v>26</v>
      </c>
      <c r="AP9" s="523"/>
      <c r="AQ9" s="521" t="s">
        <v>27</v>
      </c>
      <c r="AR9" s="521"/>
      <c r="AS9" s="521"/>
      <c r="AT9" s="521"/>
      <c r="AU9" s="521"/>
      <c r="AV9" s="521"/>
      <c r="AW9" s="521"/>
      <c r="AX9" s="521"/>
      <c r="AY9" s="523" t="s">
        <v>26</v>
      </c>
      <c r="AZ9" s="523"/>
      <c r="BA9" s="522" t="s">
        <v>27</v>
      </c>
      <c r="BB9" s="522"/>
      <c r="BC9" s="522"/>
      <c r="BD9" s="522"/>
      <c r="BE9" s="522"/>
      <c r="BF9" s="522"/>
      <c r="BG9" s="522"/>
      <c r="BH9" s="522"/>
      <c r="BI9" s="522"/>
      <c r="BJ9" s="522"/>
      <c r="BK9" s="522"/>
      <c r="BL9" s="522"/>
      <c r="BM9" s="522"/>
      <c r="BN9" s="522"/>
      <c r="BO9" s="522"/>
      <c r="BP9" s="522"/>
      <c r="BQ9" s="522"/>
      <c r="BR9" s="522"/>
      <c r="BS9" s="522"/>
      <c r="BT9" s="522"/>
      <c r="BU9" s="522"/>
      <c r="BV9" s="522"/>
      <c r="BW9" s="522"/>
      <c r="BX9" s="522"/>
      <c r="BY9" s="521"/>
      <c r="BZ9" s="523" t="s">
        <v>26</v>
      </c>
      <c r="CA9" s="523"/>
      <c r="CB9" s="521" t="s">
        <v>27</v>
      </c>
      <c r="CC9" s="521"/>
      <c r="CD9" s="521"/>
      <c r="CE9" s="521"/>
      <c r="CF9" s="521"/>
      <c r="CG9" s="521"/>
      <c r="CH9" s="521"/>
      <c r="CI9" s="521"/>
      <c r="CJ9" s="523" t="s">
        <v>26</v>
      </c>
      <c r="CK9" s="523"/>
      <c r="CL9" s="522" t="s">
        <v>27</v>
      </c>
      <c r="CM9" s="522"/>
      <c r="CN9" s="522"/>
      <c r="CO9" s="522"/>
      <c r="CP9" s="522"/>
      <c r="CQ9" s="522"/>
      <c r="CR9" s="522"/>
      <c r="CS9" s="522"/>
      <c r="CT9" s="522"/>
      <c r="CU9" s="522"/>
      <c r="CV9" s="522"/>
      <c r="CW9" s="522"/>
      <c r="CX9" s="522"/>
      <c r="CY9" s="522"/>
      <c r="CZ9" s="522"/>
      <c r="DA9" s="522"/>
      <c r="DB9" s="522"/>
      <c r="DC9" s="522"/>
      <c r="DD9" s="522"/>
      <c r="DE9" s="522"/>
      <c r="DF9" s="522"/>
      <c r="DG9" s="522"/>
      <c r="DH9" s="522"/>
      <c r="DI9" s="522"/>
    </row>
    <row r="10" spans="1:113" ht="15" customHeight="1">
      <c r="A10" s="527"/>
      <c r="B10" s="521"/>
      <c r="C10" s="521"/>
      <c r="D10" s="531"/>
      <c r="E10" s="531"/>
      <c r="F10" s="523" t="s">
        <v>86</v>
      </c>
      <c r="G10" s="523"/>
      <c r="H10" s="523" t="s">
        <v>87</v>
      </c>
      <c r="I10" s="523"/>
      <c r="J10" s="523" t="s">
        <v>25</v>
      </c>
      <c r="K10" s="523"/>
      <c r="L10" s="523" t="s">
        <v>88</v>
      </c>
      <c r="M10" s="523"/>
      <c r="N10" s="523"/>
      <c r="O10" s="523"/>
      <c r="P10" s="521" t="s">
        <v>89</v>
      </c>
      <c r="Q10" s="521"/>
      <c r="R10" s="521"/>
      <c r="S10" s="521"/>
      <c r="T10" s="521"/>
      <c r="U10" s="521"/>
      <c r="V10" s="521"/>
      <c r="W10" s="521"/>
      <c r="X10" s="521"/>
      <c r="Y10" s="521"/>
      <c r="Z10" s="521"/>
      <c r="AA10" s="521"/>
      <c r="AB10" s="521"/>
      <c r="AC10" s="521"/>
      <c r="AD10" s="521"/>
      <c r="AE10" s="521"/>
      <c r="AF10" s="521"/>
      <c r="AG10" s="521"/>
      <c r="AH10" s="521" t="s">
        <v>90</v>
      </c>
      <c r="AI10" s="521"/>
      <c r="AJ10" s="521"/>
      <c r="AK10" s="521"/>
      <c r="AL10" s="521"/>
      <c r="AM10" s="521"/>
      <c r="AN10" s="521"/>
      <c r="AO10" s="523"/>
      <c r="AP10" s="523"/>
      <c r="AQ10" s="523" t="s">
        <v>86</v>
      </c>
      <c r="AR10" s="523"/>
      <c r="AS10" s="523" t="s">
        <v>87</v>
      </c>
      <c r="AT10" s="523"/>
      <c r="AU10" s="523" t="s">
        <v>25</v>
      </c>
      <c r="AV10" s="523"/>
      <c r="AW10" s="523" t="s">
        <v>88</v>
      </c>
      <c r="AX10" s="523"/>
      <c r="AY10" s="523"/>
      <c r="AZ10" s="523"/>
      <c r="BA10" s="521" t="s">
        <v>89</v>
      </c>
      <c r="BB10" s="521"/>
      <c r="BC10" s="521"/>
      <c r="BD10" s="521"/>
      <c r="BE10" s="521"/>
      <c r="BF10" s="521"/>
      <c r="BG10" s="521"/>
      <c r="BH10" s="521"/>
      <c r="BI10" s="521"/>
      <c r="BJ10" s="521"/>
      <c r="BK10" s="521"/>
      <c r="BL10" s="521"/>
      <c r="BM10" s="521"/>
      <c r="BN10" s="521"/>
      <c r="BO10" s="521"/>
      <c r="BP10" s="521"/>
      <c r="BQ10" s="521"/>
      <c r="BR10" s="521"/>
      <c r="BS10" s="522" t="s">
        <v>90</v>
      </c>
      <c r="BT10" s="522"/>
      <c r="BU10" s="522"/>
      <c r="BV10" s="522"/>
      <c r="BW10" s="522"/>
      <c r="BX10" s="522"/>
      <c r="BY10" s="521"/>
      <c r="BZ10" s="523"/>
      <c r="CA10" s="523"/>
      <c r="CB10" s="523" t="s">
        <v>86</v>
      </c>
      <c r="CC10" s="523"/>
      <c r="CD10" s="523" t="s">
        <v>87</v>
      </c>
      <c r="CE10" s="523"/>
      <c r="CF10" s="523" t="s">
        <v>25</v>
      </c>
      <c r="CG10" s="523"/>
      <c r="CH10" s="523" t="s">
        <v>88</v>
      </c>
      <c r="CI10" s="523"/>
      <c r="CJ10" s="523"/>
      <c r="CK10" s="523"/>
      <c r="CL10" s="521" t="s">
        <v>89</v>
      </c>
      <c r="CM10" s="521"/>
      <c r="CN10" s="521"/>
      <c r="CO10" s="521"/>
      <c r="CP10" s="521"/>
      <c r="CQ10" s="521"/>
      <c r="CR10" s="521"/>
      <c r="CS10" s="521"/>
      <c r="CT10" s="521"/>
      <c r="CU10" s="521"/>
      <c r="CV10" s="521"/>
      <c r="CW10" s="521"/>
      <c r="CX10" s="521"/>
      <c r="CY10" s="521"/>
      <c r="CZ10" s="521"/>
      <c r="DA10" s="521"/>
      <c r="DB10" s="521"/>
      <c r="DC10" s="521"/>
      <c r="DD10" s="522" t="s">
        <v>90</v>
      </c>
      <c r="DE10" s="522"/>
      <c r="DF10" s="522"/>
      <c r="DG10" s="522"/>
      <c r="DH10" s="522"/>
      <c r="DI10" s="522"/>
    </row>
    <row r="11" spans="1:113" ht="34.5" customHeight="1">
      <c r="A11" s="527"/>
      <c r="B11" s="521"/>
      <c r="C11" s="521"/>
      <c r="D11" s="531"/>
      <c r="E11" s="531"/>
      <c r="F11" s="523"/>
      <c r="G11" s="523"/>
      <c r="H11" s="523"/>
      <c r="I11" s="523"/>
      <c r="J11" s="523"/>
      <c r="K11" s="523"/>
      <c r="L11" s="523"/>
      <c r="M11" s="523"/>
      <c r="N11" s="523"/>
      <c r="O11" s="523"/>
      <c r="P11" s="523" t="s">
        <v>91</v>
      </c>
      <c r="Q11" s="523"/>
      <c r="R11" s="523" t="s">
        <v>92</v>
      </c>
      <c r="S11" s="523"/>
      <c r="T11" s="523" t="s">
        <v>93</v>
      </c>
      <c r="U11" s="523"/>
      <c r="V11" s="523" t="s">
        <v>94</v>
      </c>
      <c r="W11" s="523"/>
      <c r="X11" s="523" t="s">
        <v>95</v>
      </c>
      <c r="Y11" s="523"/>
      <c r="Z11" s="523" t="s">
        <v>96</v>
      </c>
      <c r="AA11" s="523"/>
      <c r="AB11" s="523" t="s">
        <v>97</v>
      </c>
      <c r="AC11" s="523"/>
      <c r="AD11" s="523" t="s">
        <v>98</v>
      </c>
      <c r="AE11" s="523"/>
      <c r="AF11" s="523" t="s">
        <v>99</v>
      </c>
      <c r="AG11" s="523"/>
      <c r="AH11" s="523" t="s">
        <v>100</v>
      </c>
      <c r="AI11" s="523"/>
      <c r="AJ11" s="523" t="s">
        <v>101</v>
      </c>
      <c r="AK11" s="523"/>
      <c r="AL11" s="523" t="s">
        <v>102</v>
      </c>
      <c r="AM11" s="523"/>
      <c r="AN11" s="521"/>
      <c r="AO11" s="523"/>
      <c r="AP11" s="523"/>
      <c r="AQ11" s="523"/>
      <c r="AR11" s="523"/>
      <c r="AS11" s="523"/>
      <c r="AT11" s="523"/>
      <c r="AU11" s="523"/>
      <c r="AV11" s="523"/>
      <c r="AW11" s="523"/>
      <c r="AX11" s="523"/>
      <c r="AY11" s="523"/>
      <c r="AZ11" s="523"/>
      <c r="BA11" s="523" t="s">
        <v>91</v>
      </c>
      <c r="BB11" s="523"/>
      <c r="BC11" s="523" t="s">
        <v>92</v>
      </c>
      <c r="BD11" s="523"/>
      <c r="BE11" s="523" t="s">
        <v>93</v>
      </c>
      <c r="BF11" s="523"/>
      <c r="BG11" s="523" t="s">
        <v>94</v>
      </c>
      <c r="BH11" s="523"/>
      <c r="BI11" s="523" t="s">
        <v>95</v>
      </c>
      <c r="BJ11" s="523"/>
      <c r="BK11" s="523" t="s">
        <v>96</v>
      </c>
      <c r="BL11" s="523"/>
      <c r="BM11" s="523" t="s">
        <v>97</v>
      </c>
      <c r="BN11" s="523"/>
      <c r="BO11" s="523" t="s">
        <v>98</v>
      </c>
      <c r="BP11" s="523"/>
      <c r="BQ11" s="523" t="s">
        <v>99</v>
      </c>
      <c r="BR11" s="523"/>
      <c r="BS11" s="523" t="s">
        <v>100</v>
      </c>
      <c r="BT11" s="523"/>
      <c r="BU11" s="523" t="s">
        <v>101</v>
      </c>
      <c r="BV11" s="523"/>
      <c r="BW11" s="525" t="s">
        <v>102</v>
      </c>
      <c r="BX11" s="525"/>
      <c r="BY11" s="521"/>
      <c r="BZ11" s="523"/>
      <c r="CA11" s="523"/>
      <c r="CB11" s="523"/>
      <c r="CC11" s="523"/>
      <c r="CD11" s="523"/>
      <c r="CE11" s="523"/>
      <c r="CF11" s="523"/>
      <c r="CG11" s="523"/>
      <c r="CH11" s="523"/>
      <c r="CI11" s="523"/>
      <c r="CJ11" s="523"/>
      <c r="CK11" s="523"/>
      <c r="CL11" s="523" t="s">
        <v>91</v>
      </c>
      <c r="CM11" s="523"/>
      <c r="CN11" s="523" t="s">
        <v>92</v>
      </c>
      <c r="CO11" s="523"/>
      <c r="CP11" s="523" t="s">
        <v>93</v>
      </c>
      <c r="CQ11" s="523"/>
      <c r="CR11" s="523" t="s">
        <v>94</v>
      </c>
      <c r="CS11" s="523"/>
      <c r="CT11" s="523" t="s">
        <v>95</v>
      </c>
      <c r="CU11" s="523"/>
      <c r="CV11" s="523" t="s">
        <v>96</v>
      </c>
      <c r="CW11" s="523"/>
      <c r="CX11" s="523" t="s">
        <v>97</v>
      </c>
      <c r="CY11" s="523"/>
      <c r="CZ11" s="523" t="s">
        <v>98</v>
      </c>
      <c r="DA11" s="523"/>
      <c r="DB11" s="523" t="s">
        <v>99</v>
      </c>
      <c r="DC11" s="523"/>
      <c r="DD11" s="523" t="s">
        <v>100</v>
      </c>
      <c r="DE11" s="523"/>
      <c r="DF11" s="523" t="s">
        <v>101</v>
      </c>
      <c r="DG11" s="523"/>
      <c r="DH11" s="525" t="s">
        <v>102</v>
      </c>
      <c r="DI11" s="525"/>
    </row>
    <row r="12" spans="1:113" ht="29.5" thickBot="1">
      <c r="A12" s="527"/>
      <c r="B12" s="326" t="s">
        <v>36</v>
      </c>
      <c r="C12" s="243" t="s">
        <v>36</v>
      </c>
      <c r="D12" s="244" t="s">
        <v>36</v>
      </c>
      <c r="E12" s="245" t="s">
        <v>38</v>
      </c>
      <c r="F12" s="246" t="s">
        <v>36</v>
      </c>
      <c r="G12" s="245" t="s">
        <v>38</v>
      </c>
      <c r="H12" s="246" t="s">
        <v>36</v>
      </c>
      <c r="I12" s="245" t="s">
        <v>38</v>
      </c>
      <c r="J12" s="246" t="s">
        <v>36</v>
      </c>
      <c r="K12" s="245" t="s">
        <v>38</v>
      </c>
      <c r="L12" s="247" t="s">
        <v>36</v>
      </c>
      <c r="M12" s="248" t="s">
        <v>38</v>
      </c>
      <c r="N12" s="246" t="s">
        <v>36</v>
      </c>
      <c r="O12" s="245" t="s">
        <v>38</v>
      </c>
      <c r="P12" s="246" t="s">
        <v>36</v>
      </c>
      <c r="Q12" s="245" t="s">
        <v>38</v>
      </c>
      <c r="R12" s="247" t="s">
        <v>36</v>
      </c>
      <c r="S12" s="248" t="s">
        <v>38</v>
      </c>
      <c r="T12" s="246" t="s">
        <v>36</v>
      </c>
      <c r="U12" s="245" t="s">
        <v>38</v>
      </c>
      <c r="V12" s="247" t="s">
        <v>36</v>
      </c>
      <c r="W12" s="248" t="s">
        <v>38</v>
      </c>
      <c r="X12" s="247" t="s">
        <v>36</v>
      </c>
      <c r="Y12" s="248" t="s">
        <v>38</v>
      </c>
      <c r="Z12" s="247" t="s">
        <v>36</v>
      </c>
      <c r="AA12" s="248" t="s">
        <v>38</v>
      </c>
      <c r="AB12" s="246" t="s">
        <v>36</v>
      </c>
      <c r="AC12" s="245" t="s">
        <v>38</v>
      </c>
      <c r="AD12" s="246" t="s">
        <v>36</v>
      </c>
      <c r="AE12" s="245" t="s">
        <v>38</v>
      </c>
      <c r="AF12" s="247" t="s">
        <v>36</v>
      </c>
      <c r="AG12" s="248" t="s">
        <v>38</v>
      </c>
      <c r="AH12" s="246" t="s">
        <v>36</v>
      </c>
      <c r="AI12" s="245" t="s">
        <v>38</v>
      </c>
      <c r="AJ12" s="246" t="s">
        <v>36</v>
      </c>
      <c r="AK12" s="245" t="s">
        <v>38</v>
      </c>
      <c r="AL12" s="247" t="s">
        <v>36</v>
      </c>
      <c r="AM12" s="248" t="s">
        <v>38</v>
      </c>
      <c r="AN12" s="243" t="s">
        <v>36</v>
      </c>
      <c r="AO12" s="244" t="s">
        <v>36</v>
      </c>
      <c r="AP12" s="245" t="s">
        <v>38</v>
      </c>
      <c r="AQ12" s="246" t="s">
        <v>36</v>
      </c>
      <c r="AR12" s="245" t="s">
        <v>38</v>
      </c>
      <c r="AS12" s="246" t="s">
        <v>36</v>
      </c>
      <c r="AT12" s="245" t="s">
        <v>38</v>
      </c>
      <c r="AU12" s="246" t="s">
        <v>36</v>
      </c>
      <c r="AV12" s="245" t="s">
        <v>38</v>
      </c>
      <c r="AW12" s="247" t="s">
        <v>36</v>
      </c>
      <c r="AX12" s="248" t="s">
        <v>38</v>
      </c>
      <c r="AY12" s="246" t="s">
        <v>36</v>
      </c>
      <c r="AZ12" s="245" t="s">
        <v>38</v>
      </c>
      <c r="BA12" s="246" t="s">
        <v>36</v>
      </c>
      <c r="BB12" s="245" t="s">
        <v>38</v>
      </c>
      <c r="BC12" s="247" t="s">
        <v>36</v>
      </c>
      <c r="BD12" s="248" t="s">
        <v>38</v>
      </c>
      <c r="BE12" s="246" t="s">
        <v>36</v>
      </c>
      <c r="BF12" s="245" t="s">
        <v>38</v>
      </c>
      <c r="BG12" s="247" t="s">
        <v>36</v>
      </c>
      <c r="BH12" s="248" t="s">
        <v>38</v>
      </c>
      <c r="BI12" s="247" t="s">
        <v>36</v>
      </c>
      <c r="BJ12" s="248" t="s">
        <v>38</v>
      </c>
      <c r="BK12" s="247" t="s">
        <v>36</v>
      </c>
      <c r="BL12" s="248" t="s">
        <v>38</v>
      </c>
      <c r="BM12" s="246" t="s">
        <v>36</v>
      </c>
      <c r="BN12" s="245" t="s">
        <v>38</v>
      </c>
      <c r="BO12" s="246" t="s">
        <v>36</v>
      </c>
      <c r="BP12" s="245" t="s">
        <v>38</v>
      </c>
      <c r="BQ12" s="247" t="s">
        <v>36</v>
      </c>
      <c r="BR12" s="248" t="s">
        <v>38</v>
      </c>
      <c r="BS12" s="246" t="s">
        <v>36</v>
      </c>
      <c r="BT12" s="245" t="s">
        <v>38</v>
      </c>
      <c r="BU12" s="246" t="s">
        <v>36</v>
      </c>
      <c r="BV12" s="245" t="s">
        <v>38</v>
      </c>
      <c r="BW12" s="247" t="s">
        <v>36</v>
      </c>
      <c r="BX12" s="248" t="s">
        <v>38</v>
      </c>
      <c r="BY12" s="243" t="s">
        <v>36</v>
      </c>
      <c r="BZ12" s="244" t="s">
        <v>36</v>
      </c>
      <c r="CA12" s="245" t="s">
        <v>38</v>
      </c>
      <c r="CB12" s="246" t="s">
        <v>36</v>
      </c>
      <c r="CC12" s="245" t="s">
        <v>38</v>
      </c>
      <c r="CD12" s="246" t="s">
        <v>36</v>
      </c>
      <c r="CE12" s="245" t="s">
        <v>38</v>
      </c>
      <c r="CF12" s="246" t="s">
        <v>36</v>
      </c>
      <c r="CG12" s="245" t="s">
        <v>38</v>
      </c>
      <c r="CH12" s="247" t="s">
        <v>36</v>
      </c>
      <c r="CI12" s="248" t="s">
        <v>38</v>
      </c>
      <c r="CJ12" s="246" t="s">
        <v>36</v>
      </c>
      <c r="CK12" s="245" t="s">
        <v>38</v>
      </c>
      <c r="CL12" s="246" t="s">
        <v>36</v>
      </c>
      <c r="CM12" s="245" t="s">
        <v>38</v>
      </c>
      <c r="CN12" s="247" t="s">
        <v>36</v>
      </c>
      <c r="CO12" s="248" t="s">
        <v>38</v>
      </c>
      <c r="CP12" s="246" t="s">
        <v>36</v>
      </c>
      <c r="CQ12" s="245" t="s">
        <v>38</v>
      </c>
      <c r="CR12" s="247" t="s">
        <v>36</v>
      </c>
      <c r="CS12" s="248" t="s">
        <v>38</v>
      </c>
      <c r="CT12" s="247" t="s">
        <v>36</v>
      </c>
      <c r="CU12" s="248" t="s">
        <v>38</v>
      </c>
      <c r="CV12" s="247" t="s">
        <v>36</v>
      </c>
      <c r="CW12" s="248" t="s">
        <v>38</v>
      </c>
      <c r="CX12" s="246" t="s">
        <v>36</v>
      </c>
      <c r="CY12" s="245" t="s">
        <v>38</v>
      </c>
      <c r="CZ12" s="246" t="s">
        <v>36</v>
      </c>
      <c r="DA12" s="245" t="s">
        <v>38</v>
      </c>
      <c r="DB12" s="247" t="s">
        <v>36</v>
      </c>
      <c r="DC12" s="248" t="s">
        <v>38</v>
      </c>
      <c r="DD12" s="246" t="s">
        <v>36</v>
      </c>
      <c r="DE12" s="245" t="s">
        <v>38</v>
      </c>
      <c r="DF12" s="246" t="s">
        <v>36</v>
      </c>
      <c r="DG12" s="245" t="s">
        <v>38</v>
      </c>
      <c r="DH12" s="247" t="s">
        <v>36</v>
      </c>
      <c r="DI12" s="249" t="s">
        <v>38</v>
      </c>
    </row>
    <row r="13" spans="1:113" ht="14.5">
      <c r="A13" s="208" t="s">
        <v>39</v>
      </c>
      <c r="B13" s="192">
        <f>C13+AN13+BY13</f>
        <v>9662</v>
      </c>
      <c r="C13" s="327">
        <f>D13+N13</f>
        <v>2441</v>
      </c>
      <c r="D13" s="193">
        <v>975</v>
      </c>
      <c r="E13" s="250">
        <f>D13/C13*100</f>
        <v>39.942646456370341</v>
      </c>
      <c r="F13" s="251">
        <v>56</v>
      </c>
      <c r="G13" s="252">
        <f>F13/C13*100</f>
        <v>2.294141745186399</v>
      </c>
      <c r="H13" s="193">
        <v>0</v>
      </c>
      <c r="I13" s="250">
        <f t="shared" ref="I13:I31" si="0">H13/C13*100</f>
        <v>0</v>
      </c>
      <c r="J13" s="251">
        <v>0</v>
      </c>
      <c r="K13" s="252">
        <f>J13/C13*100</f>
        <v>0</v>
      </c>
      <c r="L13" s="193">
        <v>919</v>
      </c>
      <c r="M13" s="285">
        <f t="shared" ref="M13:M31" si="1">L13/C13*100</f>
        <v>37.648504711183939</v>
      </c>
      <c r="N13" s="193">
        <v>1466</v>
      </c>
      <c r="O13" s="253">
        <f t="shared" ref="O13:O31" si="2">N13/C13*100</f>
        <v>60.057353543629652</v>
      </c>
      <c r="P13" s="254">
        <v>37</v>
      </c>
      <c r="Q13" s="47">
        <f t="shared" ref="Q13:Q31" si="3">P13/C13*100</f>
        <v>1.5157722244981564</v>
      </c>
      <c r="R13" s="46">
        <v>139</v>
      </c>
      <c r="S13" s="253">
        <f t="shared" ref="S13:S31" si="4">R13/C13*100</f>
        <v>5.6943875460876692</v>
      </c>
      <c r="T13" s="254">
        <v>8</v>
      </c>
      <c r="U13" s="47">
        <f t="shared" ref="U13:U31" si="5">T13/C13*100</f>
        <v>0.32773453502662842</v>
      </c>
      <c r="V13" s="46">
        <v>300</v>
      </c>
      <c r="W13" s="253">
        <f t="shared" ref="W13:W31" si="6">V13/C13*100</f>
        <v>12.290045063498566</v>
      </c>
      <c r="X13" s="254">
        <v>191</v>
      </c>
      <c r="Y13" s="47">
        <f t="shared" ref="Y13:Y31" si="7">X13/C13*100</f>
        <v>7.8246620237607534</v>
      </c>
      <c r="Z13" s="193">
        <v>0</v>
      </c>
      <c r="AA13" s="250">
        <f t="shared" ref="AA13:AA31" si="8">Z13/C13*100</f>
        <v>0</v>
      </c>
      <c r="AB13" s="251">
        <v>7</v>
      </c>
      <c r="AC13" s="252">
        <f t="shared" ref="AC13:AC31" si="9">AB13/C13*100</f>
        <v>0.28676771814829988</v>
      </c>
      <c r="AD13" s="193">
        <v>1</v>
      </c>
      <c r="AE13" s="250">
        <f t="shared" ref="AE13:AE31" si="10">AD13/C13*100</f>
        <v>4.0966816878328552E-2</v>
      </c>
      <c r="AF13" s="251">
        <v>665</v>
      </c>
      <c r="AG13" s="252">
        <f t="shared" ref="AG13:AG31" si="11">AF13/C13*100</f>
        <v>27.242933224088489</v>
      </c>
      <c r="AH13" s="251">
        <v>14</v>
      </c>
      <c r="AI13" s="250">
        <f t="shared" ref="AI13:AI31" si="12">AH13/C13*100</f>
        <v>0.57353543629659975</v>
      </c>
      <c r="AJ13" s="251">
        <v>75</v>
      </c>
      <c r="AK13" s="252">
        <f t="shared" ref="AK13:AK31" si="13">AJ13/C13*100</f>
        <v>3.0725112658746414</v>
      </c>
      <c r="AL13" s="255">
        <v>29</v>
      </c>
      <c r="AM13" s="252">
        <f t="shared" ref="AM13:AM31" si="14">AL13/C13*100</f>
        <v>1.1880376894715281</v>
      </c>
      <c r="AN13" s="327">
        <f>AO13+AY13</f>
        <v>5563</v>
      </c>
      <c r="AO13" s="193">
        <v>2506</v>
      </c>
      <c r="AP13" s="250">
        <f t="shared" ref="AP13:AP31" si="15">AO13/AN13*100</f>
        <v>45.047636167535501</v>
      </c>
      <c r="AQ13" s="251">
        <v>276</v>
      </c>
      <c r="AR13" s="252">
        <f t="shared" ref="AR13:AR31" si="16">AQ13/AN13*100</f>
        <v>4.9613517886032712</v>
      </c>
      <c r="AS13" s="193">
        <v>0</v>
      </c>
      <c r="AT13" s="250">
        <f t="shared" ref="AT13:AT31" si="17">AS13/AN13*100</f>
        <v>0</v>
      </c>
      <c r="AU13" s="251">
        <v>0</v>
      </c>
      <c r="AV13" s="252">
        <f t="shared" ref="AV13:AV31" si="18">AU13/AN13*100</f>
        <v>0</v>
      </c>
      <c r="AW13" s="193">
        <v>2230</v>
      </c>
      <c r="AX13" s="285">
        <f t="shared" ref="AX13:AX31" si="19">AW13/AN13*100</f>
        <v>40.086284378932227</v>
      </c>
      <c r="AY13" s="193">
        <v>3057</v>
      </c>
      <c r="AZ13" s="253">
        <f t="shared" ref="AZ13:AZ31" si="20">AY13/AN13*100</f>
        <v>54.952363832464499</v>
      </c>
      <c r="BA13" s="254">
        <v>62</v>
      </c>
      <c r="BB13" s="47">
        <f t="shared" ref="BB13:BB31" si="21">BA13/AN13*100</f>
        <v>1.1145065612079814</v>
      </c>
      <c r="BC13" s="46">
        <v>132</v>
      </c>
      <c r="BD13" s="253">
        <f t="shared" ref="BD13:BD31" si="22">BC13/AN13*100</f>
        <v>2.3728204206363475</v>
      </c>
      <c r="BE13" s="254">
        <v>9</v>
      </c>
      <c r="BF13" s="47">
        <f t="shared" ref="BF13:BF31" si="23">BE13/AN13*100</f>
        <v>0.16178321049793279</v>
      </c>
      <c r="BG13" s="46">
        <v>1077</v>
      </c>
      <c r="BH13" s="253">
        <f t="shared" ref="BH13:BH31" si="24">BG13/AN13*100</f>
        <v>19.360057522919288</v>
      </c>
      <c r="BI13" s="254">
        <v>1182</v>
      </c>
      <c r="BJ13" s="47">
        <f t="shared" ref="BJ13:BJ31" si="25">BI13/AN13*100</f>
        <v>21.247528312061835</v>
      </c>
      <c r="BK13" s="193">
        <v>0</v>
      </c>
      <c r="BL13" s="250">
        <f t="shared" ref="BL13:BL31" si="26">BK13/AN13*100</f>
        <v>0</v>
      </c>
      <c r="BM13" s="251">
        <v>5</v>
      </c>
      <c r="BN13" s="252">
        <f t="shared" ref="BN13:BN31" si="27">BM13/AN13*100</f>
        <v>8.9879561387740434E-2</v>
      </c>
      <c r="BO13" s="193">
        <v>0</v>
      </c>
      <c r="BP13" s="250">
        <f t="shared" ref="BP13:BP31" si="28">BO13/AN13*100</f>
        <v>0</v>
      </c>
      <c r="BQ13" s="251">
        <v>461</v>
      </c>
      <c r="BR13" s="252">
        <f t="shared" ref="BR13:BR31" si="29">BQ13/AN13*100</f>
        <v>8.2868955599496665</v>
      </c>
      <c r="BS13" s="251">
        <v>20</v>
      </c>
      <c r="BT13" s="250">
        <f t="shared" ref="BT13:BT31" si="30">BS13/AN13*100</f>
        <v>0.35951824555096173</v>
      </c>
      <c r="BU13" s="251">
        <v>80</v>
      </c>
      <c r="BV13" s="252">
        <f t="shared" ref="BV13:BV31" si="31">BU13/AN13*100</f>
        <v>1.4380729822038469</v>
      </c>
      <c r="BW13" s="255">
        <v>29</v>
      </c>
      <c r="BX13" s="252">
        <f t="shared" ref="BX13:BX31" si="32">BW13/AN13*100</f>
        <v>0.52130145604889444</v>
      </c>
      <c r="BY13" s="327">
        <f>BZ13+CJ13</f>
        <v>1658</v>
      </c>
      <c r="BZ13" s="193">
        <v>803</v>
      </c>
      <c r="CA13" s="250">
        <f t="shared" ref="CA13:CA31" si="33">BZ13/BY13*100</f>
        <v>48.431845597104946</v>
      </c>
      <c r="CB13" s="251">
        <v>101</v>
      </c>
      <c r="CC13" s="252">
        <f t="shared" ref="CC13:CC31" si="34">CB13/BY13*100</f>
        <v>6.09167671893848</v>
      </c>
      <c r="CD13" s="193">
        <v>0</v>
      </c>
      <c r="CE13" s="250">
        <f t="shared" ref="CE13:CE31" si="35">CD13/BY13*100</f>
        <v>0</v>
      </c>
      <c r="CF13" s="251">
        <v>0</v>
      </c>
      <c r="CG13" s="252">
        <f t="shared" ref="CG13:CG31" si="36">CF13/BY13*100</f>
        <v>0</v>
      </c>
      <c r="CH13" s="193">
        <v>702</v>
      </c>
      <c r="CI13" s="285">
        <f t="shared" ref="CI13:CI31" si="37">CH13/BY13*100</f>
        <v>42.340168878166466</v>
      </c>
      <c r="CJ13" s="193">
        <v>855</v>
      </c>
      <c r="CK13" s="328">
        <f>CJ13/BY13*100</f>
        <v>51.568154402895047</v>
      </c>
      <c r="CL13" s="254">
        <v>20</v>
      </c>
      <c r="CM13" s="47">
        <f t="shared" ref="CM13:CM31" si="38">CL13/BY13*100</f>
        <v>1.2062726176115801</v>
      </c>
      <c r="CN13" s="46">
        <v>27</v>
      </c>
      <c r="CO13" s="253">
        <f t="shared" ref="CO13:CO31" si="39">CN13/BY13*100</f>
        <v>1.6284680337756332</v>
      </c>
      <c r="CP13" s="254">
        <v>7</v>
      </c>
      <c r="CQ13" s="47">
        <f t="shared" ref="CQ13:CQ31" si="40">CP13/BY13*100</f>
        <v>0.42219541616405309</v>
      </c>
      <c r="CR13" s="46">
        <v>216</v>
      </c>
      <c r="CS13" s="253">
        <f t="shared" ref="CS13:CS31" si="41">CR13/BY13*100</f>
        <v>13.027744270205066</v>
      </c>
      <c r="CT13" s="254">
        <v>488</v>
      </c>
      <c r="CU13" s="47">
        <f t="shared" ref="CU13:CU31" si="42">CT13/BY13*100</f>
        <v>29.433051869722561</v>
      </c>
      <c r="CV13" s="193">
        <v>0</v>
      </c>
      <c r="CW13" s="250">
        <f t="shared" ref="CW13:CW31" si="43">CV13/BY13*100</f>
        <v>0</v>
      </c>
      <c r="CX13" s="251">
        <v>0</v>
      </c>
      <c r="CY13" s="252">
        <f t="shared" ref="CY13:CY31" si="44">CX13/BY13*100</f>
        <v>0</v>
      </c>
      <c r="CZ13" s="193">
        <v>1</v>
      </c>
      <c r="DA13" s="250">
        <f t="shared" ref="DA13:DA31" si="45">CZ13/BY13*100</f>
        <v>6.0313630880579006E-2</v>
      </c>
      <c r="DB13" s="251">
        <v>80</v>
      </c>
      <c r="DC13" s="252">
        <f t="shared" ref="DC13:DC31" si="46">DB13/BY13*100</f>
        <v>4.8250904704463204</v>
      </c>
      <c r="DD13" s="251">
        <v>5</v>
      </c>
      <c r="DE13" s="250">
        <f t="shared" ref="DE13:DE31" si="47">DD13/BY13*100</f>
        <v>0.30156815440289503</v>
      </c>
      <c r="DF13" s="251">
        <v>8</v>
      </c>
      <c r="DG13" s="252">
        <f t="shared" ref="DG13:DG31" si="48">DF13/BY13*100</f>
        <v>0.48250904704463204</v>
      </c>
      <c r="DH13" s="255">
        <v>3</v>
      </c>
      <c r="DI13" s="286">
        <f t="shared" ref="DI13:DI31" si="49">DH13/BY13*100</f>
        <v>0.18094089264173704</v>
      </c>
    </row>
    <row r="14" spans="1:113" ht="14.5">
      <c r="A14" s="212" t="s">
        <v>40</v>
      </c>
      <c r="B14" s="195">
        <f t="shared" ref="B14:B31" si="50">C14+AN14+BY14</f>
        <v>9613</v>
      </c>
      <c r="C14" s="329">
        <f t="shared" ref="C14:C31" si="51">D14+N14</f>
        <v>1990</v>
      </c>
      <c r="D14" s="196">
        <v>387</v>
      </c>
      <c r="E14" s="257">
        <f>D14/C14*100</f>
        <v>19.447236180904522</v>
      </c>
      <c r="F14" s="258">
        <v>80</v>
      </c>
      <c r="G14" s="259">
        <f t="shared" ref="G14:G31" si="52">F14/C14*100</f>
        <v>4.0201005025125625</v>
      </c>
      <c r="H14" s="196">
        <v>0</v>
      </c>
      <c r="I14" s="257">
        <f t="shared" si="0"/>
        <v>0</v>
      </c>
      <c r="J14" s="258">
        <v>2</v>
      </c>
      <c r="K14" s="259">
        <f t="shared" ref="K14:K31" si="53">J14/C14*100</f>
        <v>0.10050251256281408</v>
      </c>
      <c r="L14" s="196">
        <v>305</v>
      </c>
      <c r="M14" s="287">
        <f t="shared" si="1"/>
        <v>15.326633165829145</v>
      </c>
      <c r="N14" s="196">
        <v>1603</v>
      </c>
      <c r="O14" s="260">
        <f>N14/C14*100</f>
        <v>80.552763819095475</v>
      </c>
      <c r="P14" s="55">
        <v>80</v>
      </c>
      <c r="Q14" s="58">
        <f t="shared" si="3"/>
        <v>4.0201005025125625</v>
      </c>
      <c r="R14" s="57">
        <v>102</v>
      </c>
      <c r="S14" s="260">
        <f t="shared" si="4"/>
        <v>5.125628140703518</v>
      </c>
      <c r="T14" s="55">
        <v>79</v>
      </c>
      <c r="U14" s="58">
        <f t="shared" si="5"/>
        <v>3.9698492462311559</v>
      </c>
      <c r="V14" s="57">
        <v>253</v>
      </c>
      <c r="W14" s="260">
        <f t="shared" si="6"/>
        <v>12.71356783919598</v>
      </c>
      <c r="X14" s="55">
        <v>288</v>
      </c>
      <c r="Y14" s="58">
        <f t="shared" si="7"/>
        <v>14.472361809045225</v>
      </c>
      <c r="Z14" s="196">
        <v>0</v>
      </c>
      <c r="AA14" s="257">
        <f t="shared" si="8"/>
        <v>0</v>
      </c>
      <c r="AB14" s="258">
        <v>1</v>
      </c>
      <c r="AC14" s="259">
        <f t="shared" si="9"/>
        <v>5.0251256281407038E-2</v>
      </c>
      <c r="AD14" s="196">
        <v>2</v>
      </c>
      <c r="AE14" s="257">
        <f t="shared" si="10"/>
        <v>0.10050251256281408</v>
      </c>
      <c r="AF14" s="258">
        <v>573</v>
      </c>
      <c r="AG14" s="259">
        <f t="shared" si="11"/>
        <v>28.793969849246231</v>
      </c>
      <c r="AH14" s="258">
        <v>5</v>
      </c>
      <c r="AI14" s="257">
        <f t="shared" si="12"/>
        <v>0.25125628140703515</v>
      </c>
      <c r="AJ14" s="258">
        <v>78</v>
      </c>
      <c r="AK14" s="259">
        <f t="shared" si="13"/>
        <v>3.9195979899497488</v>
      </c>
      <c r="AL14" s="196">
        <v>142</v>
      </c>
      <c r="AM14" s="259">
        <f t="shared" si="14"/>
        <v>7.1356783919597984</v>
      </c>
      <c r="AN14" s="329">
        <f t="shared" ref="AN14:AN31" si="54">AO14+AY14</f>
        <v>4620</v>
      </c>
      <c r="AO14" s="196">
        <v>1199</v>
      </c>
      <c r="AP14" s="257">
        <f t="shared" si="15"/>
        <v>25.952380952380956</v>
      </c>
      <c r="AQ14" s="258">
        <v>345</v>
      </c>
      <c r="AR14" s="259">
        <f t="shared" si="16"/>
        <v>7.4675324675324672</v>
      </c>
      <c r="AS14" s="196">
        <v>0</v>
      </c>
      <c r="AT14" s="257">
        <f t="shared" si="17"/>
        <v>0</v>
      </c>
      <c r="AU14" s="258">
        <v>3</v>
      </c>
      <c r="AV14" s="259">
        <f t="shared" si="18"/>
        <v>6.4935064935064929E-2</v>
      </c>
      <c r="AW14" s="196">
        <v>851</v>
      </c>
      <c r="AX14" s="287">
        <f t="shared" si="19"/>
        <v>18.419913419913421</v>
      </c>
      <c r="AY14" s="196">
        <v>3421</v>
      </c>
      <c r="AZ14" s="260">
        <f t="shared" si="20"/>
        <v>74.047619047619051</v>
      </c>
      <c r="BA14" s="55">
        <v>206</v>
      </c>
      <c r="BB14" s="58">
        <f t="shared" si="21"/>
        <v>4.4588744588744591</v>
      </c>
      <c r="BC14" s="57">
        <v>222</v>
      </c>
      <c r="BD14" s="260">
        <f t="shared" si="22"/>
        <v>4.8051948051948052</v>
      </c>
      <c r="BE14" s="55">
        <v>144</v>
      </c>
      <c r="BF14" s="58">
        <f t="shared" si="23"/>
        <v>3.116883116883117</v>
      </c>
      <c r="BG14" s="57">
        <v>812</v>
      </c>
      <c r="BH14" s="260">
        <f t="shared" si="24"/>
        <v>17.575757575757574</v>
      </c>
      <c r="BI14" s="55">
        <v>1233</v>
      </c>
      <c r="BJ14" s="58">
        <f t="shared" si="25"/>
        <v>26.688311688311689</v>
      </c>
      <c r="BK14" s="196">
        <v>0</v>
      </c>
      <c r="BL14" s="257">
        <f t="shared" si="26"/>
        <v>0</v>
      </c>
      <c r="BM14" s="258">
        <v>3</v>
      </c>
      <c r="BN14" s="259">
        <f t="shared" si="27"/>
        <v>6.4935064935064929E-2</v>
      </c>
      <c r="BO14" s="196">
        <v>4</v>
      </c>
      <c r="BP14" s="257">
        <f t="shared" si="28"/>
        <v>8.6580086580086577E-2</v>
      </c>
      <c r="BQ14" s="258">
        <v>499</v>
      </c>
      <c r="BR14" s="259">
        <f t="shared" si="29"/>
        <v>10.800865800865802</v>
      </c>
      <c r="BS14" s="258">
        <v>3</v>
      </c>
      <c r="BT14" s="257">
        <f t="shared" si="30"/>
        <v>6.4935064935064929E-2</v>
      </c>
      <c r="BU14" s="258">
        <v>43</v>
      </c>
      <c r="BV14" s="259">
        <f t="shared" si="31"/>
        <v>0.93073593073593075</v>
      </c>
      <c r="BW14" s="196">
        <v>252</v>
      </c>
      <c r="BX14" s="259">
        <f t="shared" si="32"/>
        <v>5.4545454545454541</v>
      </c>
      <c r="BY14" s="329">
        <f t="shared" ref="BY14:BY31" si="55">BZ14+CJ14</f>
        <v>3003</v>
      </c>
      <c r="BZ14" s="196">
        <v>1042</v>
      </c>
      <c r="CA14" s="257">
        <f t="shared" si="33"/>
        <v>34.698634698634699</v>
      </c>
      <c r="CB14" s="258">
        <v>238</v>
      </c>
      <c r="CC14" s="259">
        <f t="shared" si="34"/>
        <v>7.9254079254079253</v>
      </c>
      <c r="CD14" s="196">
        <v>0</v>
      </c>
      <c r="CE14" s="257">
        <f t="shared" si="35"/>
        <v>0</v>
      </c>
      <c r="CF14" s="258">
        <v>0</v>
      </c>
      <c r="CG14" s="259">
        <f t="shared" si="36"/>
        <v>0</v>
      </c>
      <c r="CH14" s="196">
        <v>804</v>
      </c>
      <c r="CI14" s="287">
        <f t="shared" si="37"/>
        <v>26.773226773226771</v>
      </c>
      <c r="CJ14" s="196">
        <v>1961</v>
      </c>
      <c r="CK14" s="330">
        <f t="shared" ref="CK14:CK31" si="56">CJ14/BY14*100</f>
        <v>65.301365301365294</v>
      </c>
      <c r="CL14" s="55">
        <v>123</v>
      </c>
      <c r="CM14" s="58">
        <f t="shared" si="38"/>
        <v>4.0959040959040962</v>
      </c>
      <c r="CN14" s="57">
        <v>49</v>
      </c>
      <c r="CO14" s="260">
        <f t="shared" si="39"/>
        <v>1.6317016317016315</v>
      </c>
      <c r="CP14" s="55">
        <v>86</v>
      </c>
      <c r="CQ14" s="58">
        <f t="shared" si="40"/>
        <v>2.8638028638028641</v>
      </c>
      <c r="CR14" s="57">
        <v>425</v>
      </c>
      <c r="CS14" s="260">
        <f t="shared" si="41"/>
        <v>14.152514152514154</v>
      </c>
      <c r="CT14" s="55">
        <v>1078</v>
      </c>
      <c r="CU14" s="58">
        <f t="shared" si="42"/>
        <v>35.897435897435898</v>
      </c>
      <c r="CV14" s="196">
        <v>1</v>
      </c>
      <c r="CW14" s="257">
        <f t="shared" si="43"/>
        <v>3.3300033300033297E-2</v>
      </c>
      <c r="CX14" s="258">
        <v>0</v>
      </c>
      <c r="CY14" s="259">
        <f t="shared" si="44"/>
        <v>0</v>
      </c>
      <c r="CZ14" s="196">
        <v>5</v>
      </c>
      <c r="DA14" s="257">
        <f t="shared" si="45"/>
        <v>0.1665001665001665</v>
      </c>
      <c r="DB14" s="258">
        <v>112</v>
      </c>
      <c r="DC14" s="259">
        <f t="shared" si="46"/>
        <v>3.7296037296037294</v>
      </c>
      <c r="DD14" s="258">
        <v>3</v>
      </c>
      <c r="DE14" s="257">
        <f t="shared" si="47"/>
        <v>9.9900099900099903E-2</v>
      </c>
      <c r="DF14" s="258">
        <v>10</v>
      </c>
      <c r="DG14" s="259">
        <f t="shared" si="48"/>
        <v>0.33300033300033299</v>
      </c>
      <c r="DH14" s="196">
        <v>69</v>
      </c>
      <c r="DI14" s="197">
        <f t="shared" si="49"/>
        <v>2.2977022977022976</v>
      </c>
    </row>
    <row r="15" spans="1:113" ht="14.5">
      <c r="A15" s="208" t="s">
        <v>75</v>
      </c>
      <c r="B15" s="192">
        <f t="shared" si="50"/>
        <v>2871</v>
      </c>
      <c r="C15" s="327">
        <f t="shared" si="51"/>
        <v>981</v>
      </c>
      <c r="D15" s="193">
        <v>2</v>
      </c>
      <c r="E15" s="262">
        <f t="shared" ref="E15:E31" si="57">D15/C15*100</f>
        <v>0.20387359836901123</v>
      </c>
      <c r="F15" s="263">
        <v>1</v>
      </c>
      <c r="G15" s="264">
        <f t="shared" si="52"/>
        <v>0.10193679918450561</v>
      </c>
      <c r="H15" s="193">
        <v>0</v>
      </c>
      <c r="I15" s="262">
        <f t="shared" si="0"/>
        <v>0</v>
      </c>
      <c r="J15" s="263">
        <v>1</v>
      </c>
      <c r="K15" s="264">
        <f t="shared" si="53"/>
        <v>0.10193679918450561</v>
      </c>
      <c r="L15" s="193">
        <v>0</v>
      </c>
      <c r="M15" s="285">
        <f t="shared" si="1"/>
        <v>0</v>
      </c>
      <c r="N15" s="193">
        <v>979</v>
      </c>
      <c r="O15" s="253">
        <f>N15/C15*100</f>
        <v>99.796126401630985</v>
      </c>
      <c r="P15" s="44">
        <v>2</v>
      </c>
      <c r="Q15" s="48">
        <f t="shared" si="3"/>
        <v>0.20387359836901123</v>
      </c>
      <c r="R15" s="46">
        <v>96</v>
      </c>
      <c r="S15" s="253">
        <f t="shared" si="4"/>
        <v>9.7859327217125376</v>
      </c>
      <c r="T15" s="44">
        <v>1</v>
      </c>
      <c r="U15" s="48">
        <f t="shared" si="5"/>
        <v>0.10193679918450561</v>
      </c>
      <c r="V15" s="46">
        <v>23</v>
      </c>
      <c r="W15" s="253">
        <f t="shared" si="6"/>
        <v>2.3445463812436289</v>
      </c>
      <c r="X15" s="44">
        <v>1</v>
      </c>
      <c r="Y15" s="48">
        <f t="shared" si="7"/>
        <v>0.10193679918450561</v>
      </c>
      <c r="Z15" s="193">
        <v>0</v>
      </c>
      <c r="AA15" s="262">
        <f t="shared" si="8"/>
        <v>0</v>
      </c>
      <c r="AB15" s="263">
        <v>0</v>
      </c>
      <c r="AC15" s="264">
        <f t="shared" si="9"/>
        <v>0</v>
      </c>
      <c r="AD15" s="193">
        <v>3</v>
      </c>
      <c r="AE15" s="262">
        <f t="shared" si="10"/>
        <v>0.3058103975535168</v>
      </c>
      <c r="AF15" s="263">
        <v>851</v>
      </c>
      <c r="AG15" s="264">
        <f t="shared" si="11"/>
        <v>86.748216106014269</v>
      </c>
      <c r="AH15" s="263">
        <v>1</v>
      </c>
      <c r="AI15" s="262">
        <f t="shared" si="12"/>
        <v>0.10193679918450561</v>
      </c>
      <c r="AJ15" s="263">
        <v>1</v>
      </c>
      <c r="AK15" s="264">
        <f t="shared" si="13"/>
        <v>0.10193679918450561</v>
      </c>
      <c r="AL15" s="193">
        <v>0</v>
      </c>
      <c r="AM15" s="264">
        <f t="shared" si="14"/>
        <v>0</v>
      </c>
      <c r="AN15" s="327">
        <f t="shared" si="54"/>
        <v>1073</v>
      </c>
      <c r="AO15" s="193">
        <v>63</v>
      </c>
      <c r="AP15" s="262">
        <f t="shared" si="15"/>
        <v>5.871388630009319</v>
      </c>
      <c r="AQ15" s="263">
        <v>51</v>
      </c>
      <c r="AR15" s="264">
        <f t="shared" si="16"/>
        <v>4.753028890959925</v>
      </c>
      <c r="AS15" s="193">
        <v>0</v>
      </c>
      <c r="AT15" s="262">
        <f t="shared" si="17"/>
        <v>0</v>
      </c>
      <c r="AU15" s="263">
        <v>12</v>
      </c>
      <c r="AV15" s="264">
        <f t="shared" si="18"/>
        <v>1.1183597390493942</v>
      </c>
      <c r="AW15" s="193">
        <v>0</v>
      </c>
      <c r="AX15" s="285">
        <f t="shared" si="19"/>
        <v>0</v>
      </c>
      <c r="AY15" s="193">
        <v>1010</v>
      </c>
      <c r="AZ15" s="253">
        <f t="shared" si="20"/>
        <v>94.128611369990679</v>
      </c>
      <c r="BA15" s="44">
        <v>24</v>
      </c>
      <c r="BB15" s="48">
        <f t="shared" si="21"/>
        <v>2.2367194780987885</v>
      </c>
      <c r="BC15" s="46">
        <v>205</v>
      </c>
      <c r="BD15" s="253">
        <f t="shared" si="22"/>
        <v>19.105312208760488</v>
      </c>
      <c r="BE15" s="44">
        <v>3</v>
      </c>
      <c r="BF15" s="48">
        <f t="shared" si="23"/>
        <v>0.27958993476234856</v>
      </c>
      <c r="BG15" s="46">
        <v>140</v>
      </c>
      <c r="BH15" s="253">
        <f t="shared" si="24"/>
        <v>13.047530288909599</v>
      </c>
      <c r="BI15" s="44">
        <v>55</v>
      </c>
      <c r="BJ15" s="48">
        <f t="shared" si="25"/>
        <v>5.1258154706430563</v>
      </c>
      <c r="BK15" s="193">
        <v>2</v>
      </c>
      <c r="BL15" s="262">
        <f t="shared" si="26"/>
        <v>0.1863932898415657</v>
      </c>
      <c r="BM15" s="263">
        <v>2</v>
      </c>
      <c r="BN15" s="264">
        <f t="shared" si="27"/>
        <v>0.1863932898415657</v>
      </c>
      <c r="BO15" s="193">
        <v>0</v>
      </c>
      <c r="BP15" s="262">
        <f t="shared" si="28"/>
        <v>0</v>
      </c>
      <c r="BQ15" s="263">
        <v>579</v>
      </c>
      <c r="BR15" s="264">
        <f t="shared" si="29"/>
        <v>53.960857409133268</v>
      </c>
      <c r="BS15" s="263">
        <v>0</v>
      </c>
      <c r="BT15" s="262">
        <f t="shared" si="30"/>
        <v>0</v>
      </c>
      <c r="BU15" s="263">
        <v>0</v>
      </c>
      <c r="BV15" s="264">
        <f t="shared" si="31"/>
        <v>0</v>
      </c>
      <c r="BW15" s="193">
        <v>0</v>
      </c>
      <c r="BX15" s="264">
        <f t="shared" si="32"/>
        <v>0</v>
      </c>
      <c r="BY15" s="327">
        <f t="shared" si="55"/>
        <v>817</v>
      </c>
      <c r="BZ15" s="193">
        <v>229</v>
      </c>
      <c r="CA15" s="262">
        <f t="shared" si="33"/>
        <v>28.02937576499388</v>
      </c>
      <c r="CB15" s="263">
        <v>222</v>
      </c>
      <c r="CC15" s="264">
        <f t="shared" si="34"/>
        <v>27.172582619339046</v>
      </c>
      <c r="CD15" s="193">
        <v>0</v>
      </c>
      <c r="CE15" s="262">
        <f t="shared" si="35"/>
        <v>0</v>
      </c>
      <c r="CF15" s="263">
        <v>7</v>
      </c>
      <c r="CG15" s="264">
        <f t="shared" si="36"/>
        <v>0.85679314565483466</v>
      </c>
      <c r="CH15" s="193">
        <v>0</v>
      </c>
      <c r="CI15" s="285">
        <f t="shared" si="37"/>
        <v>0</v>
      </c>
      <c r="CJ15" s="193">
        <v>588</v>
      </c>
      <c r="CK15" s="328">
        <f t="shared" si="56"/>
        <v>71.970624235006113</v>
      </c>
      <c r="CL15" s="44">
        <v>28</v>
      </c>
      <c r="CM15" s="48">
        <f t="shared" si="38"/>
        <v>3.4271725826193387</v>
      </c>
      <c r="CN15" s="46">
        <v>257</v>
      </c>
      <c r="CO15" s="253">
        <f t="shared" si="39"/>
        <v>31.456548347613218</v>
      </c>
      <c r="CP15" s="44">
        <v>2</v>
      </c>
      <c r="CQ15" s="48">
        <f t="shared" si="40"/>
        <v>0.24479804161566704</v>
      </c>
      <c r="CR15" s="46">
        <v>75</v>
      </c>
      <c r="CS15" s="253">
        <f t="shared" si="41"/>
        <v>9.1799265605875142</v>
      </c>
      <c r="CT15" s="44">
        <v>8</v>
      </c>
      <c r="CU15" s="48">
        <f t="shared" si="42"/>
        <v>0.97919216646266816</v>
      </c>
      <c r="CV15" s="193">
        <v>2</v>
      </c>
      <c r="CW15" s="262">
        <f t="shared" si="43"/>
        <v>0.24479804161566704</v>
      </c>
      <c r="CX15" s="263">
        <v>0</v>
      </c>
      <c r="CY15" s="264">
        <f t="shared" si="44"/>
        <v>0</v>
      </c>
      <c r="CZ15" s="193">
        <v>0</v>
      </c>
      <c r="DA15" s="262">
        <f t="shared" si="45"/>
        <v>0</v>
      </c>
      <c r="DB15" s="263">
        <v>215</v>
      </c>
      <c r="DC15" s="264">
        <f t="shared" si="46"/>
        <v>26.315789473684209</v>
      </c>
      <c r="DD15" s="263">
        <v>1</v>
      </c>
      <c r="DE15" s="262">
        <f t="shared" si="47"/>
        <v>0.12239902080783352</v>
      </c>
      <c r="DF15" s="263">
        <v>0</v>
      </c>
      <c r="DG15" s="264">
        <f t="shared" si="48"/>
        <v>0</v>
      </c>
      <c r="DH15" s="193">
        <v>0</v>
      </c>
      <c r="DI15" s="194">
        <f t="shared" si="49"/>
        <v>0</v>
      </c>
    </row>
    <row r="16" spans="1:113" ht="14.5">
      <c r="A16" s="212" t="s">
        <v>42</v>
      </c>
      <c r="B16" s="195">
        <f t="shared" si="50"/>
        <v>1622</v>
      </c>
      <c r="C16" s="329">
        <f t="shared" si="51"/>
        <v>193</v>
      </c>
      <c r="D16" s="196">
        <v>93</v>
      </c>
      <c r="E16" s="257">
        <f t="shared" si="57"/>
        <v>48.186528497409327</v>
      </c>
      <c r="F16" s="258">
        <v>1</v>
      </c>
      <c r="G16" s="259">
        <f t="shared" si="52"/>
        <v>0.5181347150259068</v>
      </c>
      <c r="H16" s="196">
        <v>0</v>
      </c>
      <c r="I16" s="257">
        <f t="shared" si="0"/>
        <v>0</v>
      </c>
      <c r="J16" s="258">
        <v>0</v>
      </c>
      <c r="K16" s="259">
        <f t="shared" si="53"/>
        <v>0</v>
      </c>
      <c r="L16" s="196">
        <v>92</v>
      </c>
      <c r="M16" s="287">
        <f t="shared" si="1"/>
        <v>47.668393782383419</v>
      </c>
      <c r="N16" s="196">
        <v>100</v>
      </c>
      <c r="O16" s="260">
        <f t="shared" si="2"/>
        <v>51.813471502590666</v>
      </c>
      <c r="P16" s="55">
        <v>2</v>
      </c>
      <c r="Q16" s="58">
        <f t="shared" si="3"/>
        <v>1.0362694300518136</v>
      </c>
      <c r="R16" s="57">
        <v>22</v>
      </c>
      <c r="S16" s="260">
        <f t="shared" si="4"/>
        <v>11.398963730569948</v>
      </c>
      <c r="T16" s="55">
        <v>4</v>
      </c>
      <c r="U16" s="58">
        <f t="shared" si="5"/>
        <v>2.0725388601036272</v>
      </c>
      <c r="V16" s="57">
        <v>12</v>
      </c>
      <c r="W16" s="260">
        <f t="shared" si="6"/>
        <v>6.2176165803108807</v>
      </c>
      <c r="X16" s="55">
        <v>1</v>
      </c>
      <c r="Y16" s="58">
        <f t="shared" si="7"/>
        <v>0.5181347150259068</v>
      </c>
      <c r="Z16" s="196">
        <v>0</v>
      </c>
      <c r="AA16" s="257">
        <f t="shared" si="8"/>
        <v>0</v>
      </c>
      <c r="AB16" s="258">
        <v>0</v>
      </c>
      <c r="AC16" s="259">
        <f t="shared" si="9"/>
        <v>0</v>
      </c>
      <c r="AD16" s="196">
        <v>0</v>
      </c>
      <c r="AE16" s="257">
        <f t="shared" si="10"/>
        <v>0</v>
      </c>
      <c r="AF16" s="258">
        <v>34</v>
      </c>
      <c r="AG16" s="259">
        <f t="shared" si="11"/>
        <v>17.616580310880828</v>
      </c>
      <c r="AH16" s="258">
        <v>4</v>
      </c>
      <c r="AI16" s="257">
        <f t="shared" si="12"/>
        <v>2.0725388601036272</v>
      </c>
      <c r="AJ16" s="258">
        <v>20</v>
      </c>
      <c r="AK16" s="259">
        <f t="shared" si="13"/>
        <v>10.362694300518134</v>
      </c>
      <c r="AL16" s="196">
        <v>1</v>
      </c>
      <c r="AM16" s="259">
        <f t="shared" si="14"/>
        <v>0.5181347150259068</v>
      </c>
      <c r="AN16" s="329">
        <f t="shared" si="54"/>
        <v>765</v>
      </c>
      <c r="AO16" s="196">
        <v>378</v>
      </c>
      <c r="AP16" s="257">
        <f t="shared" si="15"/>
        <v>49.411764705882355</v>
      </c>
      <c r="AQ16" s="258">
        <v>4</v>
      </c>
      <c r="AR16" s="259">
        <f t="shared" si="16"/>
        <v>0.52287581699346397</v>
      </c>
      <c r="AS16" s="196">
        <v>0</v>
      </c>
      <c r="AT16" s="257">
        <f t="shared" si="17"/>
        <v>0</v>
      </c>
      <c r="AU16" s="258">
        <v>0</v>
      </c>
      <c r="AV16" s="259">
        <f t="shared" si="18"/>
        <v>0</v>
      </c>
      <c r="AW16" s="196">
        <v>374</v>
      </c>
      <c r="AX16" s="287">
        <f t="shared" si="19"/>
        <v>48.888888888888886</v>
      </c>
      <c r="AY16" s="196">
        <v>387</v>
      </c>
      <c r="AZ16" s="260">
        <f t="shared" si="20"/>
        <v>50.588235294117645</v>
      </c>
      <c r="BA16" s="55">
        <v>27</v>
      </c>
      <c r="BB16" s="58">
        <f t="shared" si="21"/>
        <v>3.5294117647058822</v>
      </c>
      <c r="BC16" s="57">
        <v>59</v>
      </c>
      <c r="BD16" s="260">
        <f t="shared" si="22"/>
        <v>7.7124183006535949</v>
      </c>
      <c r="BE16" s="55">
        <v>21</v>
      </c>
      <c r="BF16" s="58">
        <f t="shared" si="23"/>
        <v>2.7450980392156863</v>
      </c>
      <c r="BG16" s="57">
        <v>98</v>
      </c>
      <c r="BH16" s="260">
        <f t="shared" si="24"/>
        <v>12.810457516339868</v>
      </c>
      <c r="BI16" s="55">
        <v>16</v>
      </c>
      <c r="BJ16" s="58">
        <f t="shared" si="25"/>
        <v>2.0915032679738559</v>
      </c>
      <c r="BK16" s="196">
        <v>0</v>
      </c>
      <c r="BL16" s="257">
        <f t="shared" si="26"/>
        <v>0</v>
      </c>
      <c r="BM16" s="258">
        <v>0</v>
      </c>
      <c r="BN16" s="259">
        <f t="shared" si="27"/>
        <v>0</v>
      </c>
      <c r="BO16" s="196">
        <v>0</v>
      </c>
      <c r="BP16" s="257">
        <f t="shared" si="28"/>
        <v>0</v>
      </c>
      <c r="BQ16" s="258">
        <v>136</v>
      </c>
      <c r="BR16" s="259">
        <f t="shared" si="29"/>
        <v>17.777777777777779</v>
      </c>
      <c r="BS16" s="258">
        <v>4</v>
      </c>
      <c r="BT16" s="257">
        <f t="shared" si="30"/>
        <v>0.52287581699346397</v>
      </c>
      <c r="BU16" s="258">
        <v>17</v>
      </c>
      <c r="BV16" s="259">
        <f t="shared" si="31"/>
        <v>2.2222222222222223</v>
      </c>
      <c r="BW16" s="196">
        <v>9</v>
      </c>
      <c r="BX16" s="259">
        <f t="shared" si="32"/>
        <v>1.1764705882352942</v>
      </c>
      <c r="BY16" s="329">
        <f t="shared" si="55"/>
        <v>664</v>
      </c>
      <c r="BZ16" s="196">
        <v>327</v>
      </c>
      <c r="CA16" s="257">
        <f t="shared" si="33"/>
        <v>49.246987951807228</v>
      </c>
      <c r="CB16" s="258">
        <v>2</v>
      </c>
      <c r="CC16" s="259">
        <f t="shared" si="34"/>
        <v>0.30120481927710846</v>
      </c>
      <c r="CD16" s="196">
        <v>0</v>
      </c>
      <c r="CE16" s="257">
        <f t="shared" si="35"/>
        <v>0</v>
      </c>
      <c r="CF16" s="258">
        <v>1</v>
      </c>
      <c r="CG16" s="259">
        <f t="shared" si="36"/>
        <v>0.15060240963855423</v>
      </c>
      <c r="CH16" s="196">
        <v>324</v>
      </c>
      <c r="CI16" s="287">
        <f t="shared" si="37"/>
        <v>48.795180722891565</v>
      </c>
      <c r="CJ16" s="196">
        <v>337</v>
      </c>
      <c r="CK16" s="330">
        <f t="shared" si="56"/>
        <v>50.753012048192772</v>
      </c>
      <c r="CL16" s="55">
        <v>52</v>
      </c>
      <c r="CM16" s="58">
        <f t="shared" si="38"/>
        <v>7.8313253012048198</v>
      </c>
      <c r="CN16" s="57">
        <v>87</v>
      </c>
      <c r="CO16" s="260">
        <f t="shared" si="39"/>
        <v>13.102409638554215</v>
      </c>
      <c r="CP16" s="55">
        <v>27</v>
      </c>
      <c r="CQ16" s="58">
        <f t="shared" si="40"/>
        <v>4.0662650602409638</v>
      </c>
      <c r="CR16" s="57">
        <v>59</v>
      </c>
      <c r="CS16" s="260">
        <f t="shared" si="41"/>
        <v>8.8855421686746983</v>
      </c>
      <c r="CT16" s="55">
        <v>2</v>
      </c>
      <c r="CU16" s="58">
        <f t="shared" si="42"/>
        <v>0.30120481927710846</v>
      </c>
      <c r="CV16" s="196">
        <v>0</v>
      </c>
      <c r="CW16" s="257">
        <f t="shared" si="43"/>
        <v>0</v>
      </c>
      <c r="CX16" s="258">
        <v>0</v>
      </c>
      <c r="CY16" s="259">
        <f t="shared" si="44"/>
        <v>0</v>
      </c>
      <c r="CZ16" s="196">
        <v>0</v>
      </c>
      <c r="DA16" s="257">
        <f t="shared" si="45"/>
        <v>0</v>
      </c>
      <c r="DB16" s="258">
        <v>104</v>
      </c>
      <c r="DC16" s="259">
        <f t="shared" si="46"/>
        <v>15.66265060240964</v>
      </c>
      <c r="DD16" s="258">
        <v>2</v>
      </c>
      <c r="DE16" s="257">
        <f t="shared" si="47"/>
        <v>0.30120481927710846</v>
      </c>
      <c r="DF16" s="258">
        <v>1</v>
      </c>
      <c r="DG16" s="259">
        <f t="shared" si="48"/>
        <v>0.15060240963855423</v>
      </c>
      <c r="DH16" s="196">
        <v>3</v>
      </c>
      <c r="DI16" s="197">
        <f t="shared" si="49"/>
        <v>0.45180722891566261</v>
      </c>
    </row>
    <row r="17" spans="1:113" ht="14.5">
      <c r="A17" s="208" t="s">
        <v>43</v>
      </c>
      <c r="B17" s="192">
        <f t="shared" si="50"/>
        <v>470</v>
      </c>
      <c r="C17" s="327">
        <f t="shared" si="51"/>
        <v>122</v>
      </c>
      <c r="D17" s="193">
        <v>1</v>
      </c>
      <c r="E17" s="262">
        <f t="shared" si="57"/>
        <v>0.81967213114754101</v>
      </c>
      <c r="F17" s="263">
        <v>1</v>
      </c>
      <c r="G17" s="264">
        <f t="shared" si="52"/>
        <v>0.81967213114754101</v>
      </c>
      <c r="H17" s="193">
        <v>0</v>
      </c>
      <c r="I17" s="262">
        <f t="shared" si="0"/>
        <v>0</v>
      </c>
      <c r="J17" s="263">
        <v>0</v>
      </c>
      <c r="K17" s="264">
        <f t="shared" si="53"/>
        <v>0</v>
      </c>
      <c r="L17" s="193">
        <v>0</v>
      </c>
      <c r="M17" s="285">
        <f t="shared" si="1"/>
        <v>0</v>
      </c>
      <c r="N17" s="193">
        <v>121</v>
      </c>
      <c r="O17" s="253">
        <f t="shared" si="2"/>
        <v>99.180327868852459</v>
      </c>
      <c r="P17" s="44">
        <v>5</v>
      </c>
      <c r="Q17" s="48">
        <f t="shared" si="3"/>
        <v>4.0983606557377046</v>
      </c>
      <c r="R17" s="46">
        <v>11</v>
      </c>
      <c r="S17" s="253">
        <f t="shared" si="4"/>
        <v>9.0163934426229506</v>
      </c>
      <c r="T17" s="44">
        <v>1</v>
      </c>
      <c r="U17" s="48">
        <f t="shared" si="5"/>
        <v>0.81967213114754101</v>
      </c>
      <c r="V17" s="46">
        <v>12</v>
      </c>
      <c r="W17" s="253">
        <f t="shared" si="6"/>
        <v>9.8360655737704921</v>
      </c>
      <c r="X17" s="44">
        <v>1</v>
      </c>
      <c r="Y17" s="48">
        <f t="shared" si="7"/>
        <v>0.81967213114754101</v>
      </c>
      <c r="Z17" s="193">
        <v>0</v>
      </c>
      <c r="AA17" s="262">
        <f t="shared" si="8"/>
        <v>0</v>
      </c>
      <c r="AB17" s="263">
        <v>0</v>
      </c>
      <c r="AC17" s="264">
        <f t="shared" si="9"/>
        <v>0</v>
      </c>
      <c r="AD17" s="193">
        <v>1</v>
      </c>
      <c r="AE17" s="262">
        <f t="shared" si="10"/>
        <v>0.81967213114754101</v>
      </c>
      <c r="AF17" s="263">
        <v>85</v>
      </c>
      <c r="AG17" s="264">
        <f t="shared" si="11"/>
        <v>69.672131147540981</v>
      </c>
      <c r="AH17" s="263">
        <v>1</v>
      </c>
      <c r="AI17" s="262">
        <f t="shared" si="12"/>
        <v>0.81967213114754101</v>
      </c>
      <c r="AJ17" s="263">
        <v>0</v>
      </c>
      <c r="AK17" s="264">
        <f t="shared" si="13"/>
        <v>0</v>
      </c>
      <c r="AL17" s="193">
        <v>4</v>
      </c>
      <c r="AM17" s="264">
        <f t="shared" si="14"/>
        <v>3.278688524590164</v>
      </c>
      <c r="AN17" s="327">
        <f t="shared" si="54"/>
        <v>185</v>
      </c>
      <c r="AO17" s="193">
        <v>23</v>
      </c>
      <c r="AP17" s="262">
        <f t="shared" si="15"/>
        <v>12.432432432432433</v>
      </c>
      <c r="AQ17" s="263">
        <v>23</v>
      </c>
      <c r="AR17" s="264">
        <f t="shared" si="16"/>
        <v>12.432432432432433</v>
      </c>
      <c r="AS17" s="193">
        <v>0</v>
      </c>
      <c r="AT17" s="262">
        <f t="shared" si="17"/>
        <v>0</v>
      </c>
      <c r="AU17" s="263">
        <v>0</v>
      </c>
      <c r="AV17" s="264">
        <f t="shared" si="18"/>
        <v>0</v>
      </c>
      <c r="AW17" s="193">
        <v>0</v>
      </c>
      <c r="AX17" s="285">
        <f t="shared" si="19"/>
        <v>0</v>
      </c>
      <c r="AY17" s="193">
        <v>162</v>
      </c>
      <c r="AZ17" s="253">
        <f t="shared" si="20"/>
        <v>87.567567567567579</v>
      </c>
      <c r="BA17" s="44">
        <v>8</v>
      </c>
      <c r="BB17" s="48">
        <f t="shared" si="21"/>
        <v>4.3243243243243246</v>
      </c>
      <c r="BC17" s="46">
        <v>36</v>
      </c>
      <c r="BD17" s="253">
        <f t="shared" si="22"/>
        <v>19.45945945945946</v>
      </c>
      <c r="BE17" s="44">
        <v>8</v>
      </c>
      <c r="BF17" s="48">
        <f t="shared" si="23"/>
        <v>4.3243243243243246</v>
      </c>
      <c r="BG17" s="46">
        <v>36</v>
      </c>
      <c r="BH17" s="253">
        <f t="shared" si="24"/>
        <v>19.45945945945946</v>
      </c>
      <c r="BI17" s="44">
        <v>9</v>
      </c>
      <c r="BJ17" s="48">
        <f t="shared" si="25"/>
        <v>4.8648648648648649</v>
      </c>
      <c r="BK17" s="193">
        <v>1</v>
      </c>
      <c r="BL17" s="262">
        <f t="shared" si="26"/>
        <v>0.54054054054054057</v>
      </c>
      <c r="BM17" s="263">
        <v>8</v>
      </c>
      <c r="BN17" s="264">
        <f t="shared" si="27"/>
        <v>4.3243243243243246</v>
      </c>
      <c r="BO17" s="193">
        <v>0</v>
      </c>
      <c r="BP17" s="262">
        <f t="shared" si="28"/>
        <v>0</v>
      </c>
      <c r="BQ17" s="263">
        <v>50</v>
      </c>
      <c r="BR17" s="264">
        <f t="shared" si="29"/>
        <v>27.027027027027028</v>
      </c>
      <c r="BS17" s="263">
        <v>1</v>
      </c>
      <c r="BT17" s="262">
        <f t="shared" si="30"/>
        <v>0.54054054054054057</v>
      </c>
      <c r="BU17" s="263">
        <v>1</v>
      </c>
      <c r="BV17" s="264">
        <f t="shared" si="31"/>
        <v>0.54054054054054057</v>
      </c>
      <c r="BW17" s="193">
        <v>4</v>
      </c>
      <c r="BX17" s="264">
        <f t="shared" si="32"/>
        <v>2.1621621621621623</v>
      </c>
      <c r="BY17" s="327">
        <f t="shared" si="55"/>
        <v>163</v>
      </c>
      <c r="BZ17" s="193">
        <v>76</v>
      </c>
      <c r="CA17" s="262">
        <f t="shared" si="33"/>
        <v>46.625766871165638</v>
      </c>
      <c r="CB17" s="263">
        <v>76</v>
      </c>
      <c r="CC17" s="264">
        <f t="shared" si="34"/>
        <v>46.625766871165638</v>
      </c>
      <c r="CD17" s="193">
        <v>0</v>
      </c>
      <c r="CE17" s="262">
        <f t="shared" si="35"/>
        <v>0</v>
      </c>
      <c r="CF17" s="263">
        <v>0</v>
      </c>
      <c r="CG17" s="264">
        <f t="shared" si="36"/>
        <v>0</v>
      </c>
      <c r="CH17" s="193">
        <v>0</v>
      </c>
      <c r="CI17" s="285">
        <f t="shared" si="37"/>
        <v>0</v>
      </c>
      <c r="CJ17" s="193">
        <v>87</v>
      </c>
      <c r="CK17" s="328">
        <f t="shared" si="56"/>
        <v>53.374233128834362</v>
      </c>
      <c r="CL17" s="44">
        <v>16</v>
      </c>
      <c r="CM17" s="48">
        <f t="shared" si="38"/>
        <v>9.8159509202453989</v>
      </c>
      <c r="CN17" s="46">
        <v>15</v>
      </c>
      <c r="CO17" s="253">
        <f t="shared" si="39"/>
        <v>9.2024539877300615</v>
      </c>
      <c r="CP17" s="44">
        <v>6</v>
      </c>
      <c r="CQ17" s="48">
        <f t="shared" si="40"/>
        <v>3.6809815950920246</v>
      </c>
      <c r="CR17" s="46">
        <v>28</v>
      </c>
      <c r="CS17" s="253">
        <f t="shared" si="41"/>
        <v>17.177914110429448</v>
      </c>
      <c r="CT17" s="44">
        <v>10</v>
      </c>
      <c r="CU17" s="48">
        <f t="shared" si="42"/>
        <v>6.1349693251533743</v>
      </c>
      <c r="CV17" s="193">
        <v>0</v>
      </c>
      <c r="CW17" s="262">
        <f t="shared" si="43"/>
        <v>0</v>
      </c>
      <c r="CX17" s="263">
        <v>2</v>
      </c>
      <c r="CY17" s="264">
        <f t="shared" si="44"/>
        <v>1.2269938650306749</v>
      </c>
      <c r="CZ17" s="193">
        <v>0</v>
      </c>
      <c r="DA17" s="262">
        <f t="shared" si="45"/>
        <v>0</v>
      </c>
      <c r="DB17" s="263">
        <v>7</v>
      </c>
      <c r="DC17" s="264">
        <f t="shared" si="46"/>
        <v>4.294478527607362</v>
      </c>
      <c r="DD17" s="263">
        <v>0</v>
      </c>
      <c r="DE17" s="262">
        <f t="shared" si="47"/>
        <v>0</v>
      </c>
      <c r="DF17" s="263">
        <v>0</v>
      </c>
      <c r="DG17" s="264">
        <f t="shared" si="48"/>
        <v>0</v>
      </c>
      <c r="DH17" s="193">
        <v>3</v>
      </c>
      <c r="DI17" s="194">
        <f t="shared" si="49"/>
        <v>1.8404907975460123</v>
      </c>
    </row>
    <row r="18" spans="1:113" ht="14.5">
      <c r="A18" s="212" t="s">
        <v>44</v>
      </c>
      <c r="B18" s="195">
        <f t="shared" si="50"/>
        <v>1151</v>
      </c>
      <c r="C18" s="329">
        <f t="shared" si="51"/>
        <v>175</v>
      </c>
      <c r="D18" s="196">
        <v>1</v>
      </c>
      <c r="E18" s="257">
        <f t="shared" si="57"/>
        <v>0.5714285714285714</v>
      </c>
      <c r="F18" s="258">
        <v>1</v>
      </c>
      <c r="G18" s="259">
        <f t="shared" si="52"/>
        <v>0.5714285714285714</v>
      </c>
      <c r="H18" s="196">
        <v>0</v>
      </c>
      <c r="I18" s="257">
        <f t="shared" si="0"/>
        <v>0</v>
      </c>
      <c r="J18" s="258">
        <v>0</v>
      </c>
      <c r="K18" s="259">
        <f t="shared" si="53"/>
        <v>0</v>
      </c>
      <c r="L18" s="196">
        <v>0</v>
      </c>
      <c r="M18" s="287">
        <f t="shared" si="1"/>
        <v>0</v>
      </c>
      <c r="N18" s="196">
        <v>174</v>
      </c>
      <c r="O18" s="260">
        <f t="shared" si="2"/>
        <v>99.428571428571431</v>
      </c>
      <c r="P18" s="55">
        <v>2</v>
      </c>
      <c r="Q18" s="58">
        <f t="shared" si="3"/>
        <v>1.1428571428571428</v>
      </c>
      <c r="R18" s="57">
        <v>43</v>
      </c>
      <c r="S18" s="260">
        <f t="shared" si="4"/>
        <v>24.571428571428573</v>
      </c>
      <c r="T18" s="55">
        <v>1</v>
      </c>
      <c r="U18" s="58">
        <f t="shared" si="5"/>
        <v>0.5714285714285714</v>
      </c>
      <c r="V18" s="57">
        <v>10</v>
      </c>
      <c r="W18" s="260">
        <f t="shared" si="6"/>
        <v>5.7142857142857144</v>
      </c>
      <c r="X18" s="55">
        <v>1</v>
      </c>
      <c r="Y18" s="58">
        <f t="shared" si="7"/>
        <v>0.5714285714285714</v>
      </c>
      <c r="Z18" s="196">
        <v>0</v>
      </c>
      <c r="AA18" s="257">
        <f t="shared" si="8"/>
        <v>0</v>
      </c>
      <c r="AB18" s="258">
        <v>0</v>
      </c>
      <c r="AC18" s="259">
        <f t="shared" si="9"/>
        <v>0</v>
      </c>
      <c r="AD18" s="196">
        <v>0</v>
      </c>
      <c r="AE18" s="257">
        <f t="shared" si="10"/>
        <v>0</v>
      </c>
      <c r="AF18" s="258">
        <v>60</v>
      </c>
      <c r="AG18" s="259">
        <f t="shared" si="11"/>
        <v>34.285714285714285</v>
      </c>
      <c r="AH18" s="258">
        <v>1</v>
      </c>
      <c r="AI18" s="257">
        <f t="shared" si="12"/>
        <v>0.5714285714285714</v>
      </c>
      <c r="AJ18" s="258">
        <v>40</v>
      </c>
      <c r="AK18" s="259">
        <f t="shared" si="13"/>
        <v>22.857142857142858</v>
      </c>
      <c r="AL18" s="196">
        <v>16</v>
      </c>
      <c r="AM18" s="259">
        <f t="shared" si="14"/>
        <v>9.1428571428571423</v>
      </c>
      <c r="AN18" s="329">
        <f t="shared" si="54"/>
        <v>543</v>
      </c>
      <c r="AO18" s="196">
        <v>10</v>
      </c>
      <c r="AP18" s="257">
        <f t="shared" si="15"/>
        <v>1.8416206261510131</v>
      </c>
      <c r="AQ18" s="258">
        <v>6</v>
      </c>
      <c r="AR18" s="259">
        <f t="shared" si="16"/>
        <v>1.1049723756906076</v>
      </c>
      <c r="AS18" s="196">
        <v>0</v>
      </c>
      <c r="AT18" s="257">
        <f t="shared" si="17"/>
        <v>0</v>
      </c>
      <c r="AU18" s="258">
        <v>2</v>
      </c>
      <c r="AV18" s="259">
        <f t="shared" si="18"/>
        <v>0.36832412523020258</v>
      </c>
      <c r="AW18" s="196">
        <v>2</v>
      </c>
      <c r="AX18" s="287">
        <f t="shared" si="19"/>
        <v>0.36832412523020258</v>
      </c>
      <c r="AY18" s="196">
        <v>533</v>
      </c>
      <c r="AZ18" s="260">
        <f t="shared" si="20"/>
        <v>98.158379373848987</v>
      </c>
      <c r="BA18" s="55">
        <v>14</v>
      </c>
      <c r="BB18" s="58">
        <f t="shared" si="21"/>
        <v>2.5782688766114181</v>
      </c>
      <c r="BC18" s="57">
        <v>124</v>
      </c>
      <c r="BD18" s="260">
        <f t="shared" si="22"/>
        <v>22.83609576427256</v>
      </c>
      <c r="BE18" s="55">
        <v>24</v>
      </c>
      <c r="BF18" s="58">
        <f t="shared" si="23"/>
        <v>4.4198895027624303</v>
      </c>
      <c r="BG18" s="57">
        <v>75</v>
      </c>
      <c r="BH18" s="260">
        <f t="shared" si="24"/>
        <v>13.812154696132598</v>
      </c>
      <c r="BI18" s="55">
        <v>18</v>
      </c>
      <c r="BJ18" s="58">
        <f t="shared" si="25"/>
        <v>3.3149171270718232</v>
      </c>
      <c r="BK18" s="196">
        <v>1</v>
      </c>
      <c r="BL18" s="257">
        <f t="shared" si="26"/>
        <v>0.18416206261510129</v>
      </c>
      <c r="BM18" s="258">
        <v>0</v>
      </c>
      <c r="BN18" s="259">
        <f t="shared" si="27"/>
        <v>0</v>
      </c>
      <c r="BO18" s="196">
        <v>0</v>
      </c>
      <c r="BP18" s="257">
        <f t="shared" si="28"/>
        <v>0</v>
      </c>
      <c r="BQ18" s="258">
        <v>137</v>
      </c>
      <c r="BR18" s="259">
        <f t="shared" si="29"/>
        <v>25.23020257826888</v>
      </c>
      <c r="BS18" s="258">
        <v>8</v>
      </c>
      <c r="BT18" s="257">
        <f t="shared" si="30"/>
        <v>1.4732965009208103</v>
      </c>
      <c r="BU18" s="258">
        <v>97</v>
      </c>
      <c r="BV18" s="259">
        <f t="shared" si="31"/>
        <v>17.863720073664823</v>
      </c>
      <c r="BW18" s="196">
        <v>35</v>
      </c>
      <c r="BX18" s="259">
        <f t="shared" si="32"/>
        <v>6.4456721915285451</v>
      </c>
      <c r="BY18" s="329">
        <f t="shared" si="55"/>
        <v>433</v>
      </c>
      <c r="BZ18" s="196">
        <v>1</v>
      </c>
      <c r="CA18" s="257">
        <f t="shared" si="33"/>
        <v>0.23094688221709006</v>
      </c>
      <c r="CB18" s="258">
        <v>1</v>
      </c>
      <c r="CC18" s="259">
        <f t="shared" si="34"/>
        <v>0.23094688221709006</v>
      </c>
      <c r="CD18" s="196">
        <v>0</v>
      </c>
      <c r="CE18" s="257">
        <f t="shared" si="35"/>
        <v>0</v>
      </c>
      <c r="CF18" s="258">
        <v>0</v>
      </c>
      <c r="CG18" s="259">
        <f t="shared" si="36"/>
        <v>0</v>
      </c>
      <c r="CH18" s="196">
        <v>0</v>
      </c>
      <c r="CI18" s="287">
        <f t="shared" si="37"/>
        <v>0</v>
      </c>
      <c r="CJ18" s="196">
        <v>432</v>
      </c>
      <c r="CK18" s="330">
        <f t="shared" si="56"/>
        <v>99.769053117782917</v>
      </c>
      <c r="CL18" s="55">
        <v>10</v>
      </c>
      <c r="CM18" s="58">
        <f t="shared" si="38"/>
        <v>2.3094688221709005</v>
      </c>
      <c r="CN18" s="57">
        <v>94</v>
      </c>
      <c r="CO18" s="260">
        <f t="shared" si="39"/>
        <v>21.709006928406467</v>
      </c>
      <c r="CP18" s="55">
        <v>17</v>
      </c>
      <c r="CQ18" s="58">
        <f t="shared" si="40"/>
        <v>3.9260969976905313</v>
      </c>
      <c r="CR18" s="57">
        <v>61</v>
      </c>
      <c r="CS18" s="260">
        <f t="shared" si="41"/>
        <v>14.087759815242496</v>
      </c>
      <c r="CT18" s="55">
        <v>9</v>
      </c>
      <c r="CU18" s="58">
        <f t="shared" si="42"/>
        <v>2.0785219399538106</v>
      </c>
      <c r="CV18" s="196">
        <v>0</v>
      </c>
      <c r="CW18" s="257">
        <f t="shared" si="43"/>
        <v>0</v>
      </c>
      <c r="CX18" s="258">
        <v>0</v>
      </c>
      <c r="CY18" s="259">
        <f t="shared" si="44"/>
        <v>0</v>
      </c>
      <c r="CZ18" s="196">
        <v>0</v>
      </c>
      <c r="DA18" s="257">
        <f t="shared" si="45"/>
        <v>0</v>
      </c>
      <c r="DB18" s="258">
        <v>191</v>
      </c>
      <c r="DC18" s="259">
        <f t="shared" si="46"/>
        <v>44.110854503464203</v>
      </c>
      <c r="DD18" s="258">
        <v>7</v>
      </c>
      <c r="DE18" s="257">
        <f t="shared" si="47"/>
        <v>1.6166281755196306</v>
      </c>
      <c r="DF18" s="258">
        <v>32</v>
      </c>
      <c r="DG18" s="259">
        <f t="shared" si="48"/>
        <v>7.3903002309468819</v>
      </c>
      <c r="DH18" s="196">
        <v>11</v>
      </c>
      <c r="DI18" s="197">
        <f t="shared" si="49"/>
        <v>2.5404157043879905</v>
      </c>
    </row>
    <row r="19" spans="1:113" ht="14.5">
      <c r="A19" s="208" t="s">
        <v>45</v>
      </c>
      <c r="B19" s="192">
        <f t="shared" si="50"/>
        <v>4365</v>
      </c>
      <c r="C19" s="327">
        <f t="shared" si="51"/>
        <v>745</v>
      </c>
      <c r="D19" s="193">
        <v>165</v>
      </c>
      <c r="E19" s="262">
        <f>D19/C19*100</f>
        <v>22.14765100671141</v>
      </c>
      <c r="F19" s="263">
        <v>8</v>
      </c>
      <c r="G19" s="264">
        <f>F19/C19*100</f>
        <v>1.0738255033557047</v>
      </c>
      <c r="H19" s="193">
        <v>0</v>
      </c>
      <c r="I19" s="262">
        <f t="shared" si="0"/>
        <v>0</v>
      </c>
      <c r="J19" s="263">
        <v>4</v>
      </c>
      <c r="K19" s="264">
        <f t="shared" si="53"/>
        <v>0.53691275167785235</v>
      </c>
      <c r="L19" s="193">
        <v>153</v>
      </c>
      <c r="M19" s="285">
        <f t="shared" si="1"/>
        <v>20.536912751677853</v>
      </c>
      <c r="N19" s="193">
        <v>580</v>
      </c>
      <c r="O19" s="253">
        <f t="shared" si="2"/>
        <v>77.852348993288587</v>
      </c>
      <c r="P19" s="44">
        <v>22</v>
      </c>
      <c r="Q19" s="48">
        <f t="shared" si="3"/>
        <v>2.9530201342281881</v>
      </c>
      <c r="R19" s="46">
        <v>71</v>
      </c>
      <c r="S19" s="253">
        <f t="shared" si="4"/>
        <v>9.5302013422818792</v>
      </c>
      <c r="T19" s="44">
        <v>11</v>
      </c>
      <c r="U19" s="48">
        <f t="shared" si="5"/>
        <v>1.476510067114094</v>
      </c>
      <c r="V19" s="46">
        <v>58</v>
      </c>
      <c r="W19" s="253">
        <f t="shared" si="6"/>
        <v>7.7852348993288594</v>
      </c>
      <c r="X19" s="44">
        <v>17</v>
      </c>
      <c r="Y19" s="48">
        <f t="shared" si="7"/>
        <v>2.2818791946308723</v>
      </c>
      <c r="Z19" s="193">
        <v>0</v>
      </c>
      <c r="AA19" s="262">
        <f t="shared" si="8"/>
        <v>0</v>
      </c>
      <c r="AB19" s="263">
        <v>1</v>
      </c>
      <c r="AC19" s="264">
        <f t="shared" si="9"/>
        <v>0.13422818791946309</v>
      </c>
      <c r="AD19" s="193">
        <v>0</v>
      </c>
      <c r="AE19" s="262">
        <f t="shared" si="10"/>
        <v>0</v>
      </c>
      <c r="AF19" s="263">
        <v>340</v>
      </c>
      <c r="AG19" s="264">
        <f t="shared" si="11"/>
        <v>45.63758389261745</v>
      </c>
      <c r="AH19" s="263">
        <v>4</v>
      </c>
      <c r="AI19" s="262">
        <f t="shared" si="12"/>
        <v>0.53691275167785235</v>
      </c>
      <c r="AJ19" s="263">
        <v>25</v>
      </c>
      <c r="AK19" s="264">
        <f t="shared" si="13"/>
        <v>3.3557046979865772</v>
      </c>
      <c r="AL19" s="193">
        <v>31</v>
      </c>
      <c r="AM19" s="264">
        <f t="shared" si="14"/>
        <v>4.1610738255033555</v>
      </c>
      <c r="AN19" s="327">
        <f t="shared" si="54"/>
        <v>2119</v>
      </c>
      <c r="AO19" s="193">
        <v>829</v>
      </c>
      <c r="AP19" s="262">
        <f t="shared" si="15"/>
        <v>39.122227465785748</v>
      </c>
      <c r="AQ19" s="263">
        <v>130</v>
      </c>
      <c r="AR19" s="264">
        <f t="shared" si="16"/>
        <v>6.1349693251533743</v>
      </c>
      <c r="AS19" s="193">
        <v>0</v>
      </c>
      <c r="AT19" s="262">
        <f t="shared" si="17"/>
        <v>0</v>
      </c>
      <c r="AU19" s="263">
        <v>4</v>
      </c>
      <c r="AV19" s="264">
        <f t="shared" si="18"/>
        <v>0.18876828692779613</v>
      </c>
      <c r="AW19" s="193">
        <v>695</v>
      </c>
      <c r="AX19" s="285">
        <f t="shared" si="19"/>
        <v>32.798489853704574</v>
      </c>
      <c r="AY19" s="193">
        <v>1290</v>
      </c>
      <c r="AZ19" s="253">
        <f t="shared" si="20"/>
        <v>60.877772534214245</v>
      </c>
      <c r="BA19" s="44">
        <v>55</v>
      </c>
      <c r="BB19" s="48">
        <f t="shared" si="21"/>
        <v>2.5955639452571968</v>
      </c>
      <c r="BC19" s="46">
        <v>120</v>
      </c>
      <c r="BD19" s="253">
        <f t="shared" si="22"/>
        <v>5.6630486078338835</v>
      </c>
      <c r="BE19" s="44">
        <v>21</v>
      </c>
      <c r="BF19" s="48">
        <f t="shared" si="23"/>
        <v>0.9910335063709298</v>
      </c>
      <c r="BG19" s="46">
        <v>410</v>
      </c>
      <c r="BH19" s="253">
        <f t="shared" si="24"/>
        <v>19.348749410099103</v>
      </c>
      <c r="BI19" s="44">
        <v>284</v>
      </c>
      <c r="BJ19" s="48">
        <f t="shared" si="25"/>
        <v>13.402548371873523</v>
      </c>
      <c r="BK19" s="193">
        <v>3</v>
      </c>
      <c r="BL19" s="262">
        <f t="shared" si="26"/>
        <v>0.14157621519584712</v>
      </c>
      <c r="BM19" s="263">
        <v>4</v>
      </c>
      <c r="BN19" s="264">
        <f t="shared" si="27"/>
        <v>0.18876828692779613</v>
      </c>
      <c r="BO19" s="193">
        <v>0</v>
      </c>
      <c r="BP19" s="262">
        <f t="shared" si="28"/>
        <v>0</v>
      </c>
      <c r="BQ19" s="263">
        <v>352</v>
      </c>
      <c r="BR19" s="264">
        <f t="shared" si="29"/>
        <v>16.611609249646058</v>
      </c>
      <c r="BS19" s="263">
        <v>2</v>
      </c>
      <c r="BT19" s="262">
        <f t="shared" si="30"/>
        <v>9.4384143463898063E-2</v>
      </c>
      <c r="BU19" s="263">
        <v>13</v>
      </c>
      <c r="BV19" s="264">
        <f t="shared" si="31"/>
        <v>0.61349693251533743</v>
      </c>
      <c r="BW19" s="193">
        <v>26</v>
      </c>
      <c r="BX19" s="264">
        <f t="shared" si="32"/>
        <v>1.2269938650306749</v>
      </c>
      <c r="BY19" s="327">
        <f t="shared" si="55"/>
        <v>1501</v>
      </c>
      <c r="BZ19" s="193">
        <v>847</v>
      </c>
      <c r="CA19" s="262">
        <f t="shared" si="33"/>
        <v>56.429047301798796</v>
      </c>
      <c r="CB19" s="263">
        <v>257</v>
      </c>
      <c r="CC19" s="264">
        <f t="shared" si="34"/>
        <v>17.121918720852765</v>
      </c>
      <c r="CD19" s="193">
        <v>0</v>
      </c>
      <c r="CE19" s="262">
        <f t="shared" si="35"/>
        <v>0</v>
      </c>
      <c r="CF19" s="263">
        <v>0</v>
      </c>
      <c r="CG19" s="264">
        <f t="shared" si="36"/>
        <v>0</v>
      </c>
      <c r="CH19" s="193">
        <v>590</v>
      </c>
      <c r="CI19" s="285">
        <f t="shared" si="37"/>
        <v>39.307128580946035</v>
      </c>
      <c r="CJ19" s="193">
        <v>654</v>
      </c>
      <c r="CK19" s="328">
        <f t="shared" si="56"/>
        <v>43.570952698201197</v>
      </c>
      <c r="CL19" s="44">
        <v>38</v>
      </c>
      <c r="CM19" s="48">
        <f t="shared" si="38"/>
        <v>2.5316455696202533</v>
      </c>
      <c r="CN19" s="46">
        <v>58</v>
      </c>
      <c r="CO19" s="253">
        <f t="shared" si="39"/>
        <v>3.8640906062624913</v>
      </c>
      <c r="CP19" s="44">
        <v>17</v>
      </c>
      <c r="CQ19" s="48">
        <f t="shared" si="40"/>
        <v>1.1325782811459029</v>
      </c>
      <c r="CR19" s="46">
        <v>264</v>
      </c>
      <c r="CS19" s="253">
        <f t="shared" si="41"/>
        <v>17.588274483677548</v>
      </c>
      <c r="CT19" s="44">
        <v>165</v>
      </c>
      <c r="CU19" s="48">
        <f t="shared" si="42"/>
        <v>10.992671552298468</v>
      </c>
      <c r="CV19" s="193">
        <v>1</v>
      </c>
      <c r="CW19" s="262">
        <f t="shared" si="43"/>
        <v>6.6622251832111928E-2</v>
      </c>
      <c r="CX19" s="263">
        <v>2</v>
      </c>
      <c r="CY19" s="264">
        <f t="shared" si="44"/>
        <v>0.13324450366422386</v>
      </c>
      <c r="CZ19" s="193">
        <v>0</v>
      </c>
      <c r="DA19" s="262">
        <f t="shared" si="45"/>
        <v>0</v>
      </c>
      <c r="DB19" s="263">
        <v>101</v>
      </c>
      <c r="DC19" s="264">
        <f t="shared" si="46"/>
        <v>6.7288474350433045</v>
      </c>
      <c r="DD19" s="263">
        <v>1</v>
      </c>
      <c r="DE19" s="262">
        <f t="shared" si="47"/>
        <v>6.6622251832111928E-2</v>
      </c>
      <c r="DF19" s="263">
        <v>4</v>
      </c>
      <c r="DG19" s="264">
        <f t="shared" si="48"/>
        <v>0.26648900732844771</v>
      </c>
      <c r="DH19" s="193">
        <v>3</v>
      </c>
      <c r="DI19" s="194">
        <f t="shared" si="49"/>
        <v>0.19986675549633579</v>
      </c>
    </row>
    <row r="20" spans="1:113" ht="14.5">
      <c r="A20" s="212" t="s">
        <v>46</v>
      </c>
      <c r="B20" s="195">
        <f t="shared" si="50"/>
        <v>961</v>
      </c>
      <c r="C20" s="329">
        <f t="shared" si="51"/>
        <v>93</v>
      </c>
      <c r="D20" s="196">
        <v>8</v>
      </c>
      <c r="E20" s="257">
        <f t="shared" si="57"/>
        <v>8.6021505376344098</v>
      </c>
      <c r="F20" s="258">
        <v>0</v>
      </c>
      <c r="G20" s="259">
        <f t="shared" si="52"/>
        <v>0</v>
      </c>
      <c r="H20" s="196">
        <v>0</v>
      </c>
      <c r="I20" s="257">
        <f t="shared" si="0"/>
        <v>0</v>
      </c>
      <c r="J20" s="258">
        <v>2</v>
      </c>
      <c r="K20" s="259">
        <f t="shared" si="53"/>
        <v>2.1505376344086025</v>
      </c>
      <c r="L20" s="196">
        <v>6</v>
      </c>
      <c r="M20" s="287">
        <f t="shared" si="1"/>
        <v>6.4516129032258061</v>
      </c>
      <c r="N20" s="196">
        <v>85</v>
      </c>
      <c r="O20" s="260">
        <f t="shared" si="2"/>
        <v>91.397849462365585</v>
      </c>
      <c r="P20" s="55">
        <v>7</v>
      </c>
      <c r="Q20" s="58">
        <f t="shared" si="3"/>
        <v>7.5268817204301079</v>
      </c>
      <c r="R20" s="57">
        <v>7</v>
      </c>
      <c r="S20" s="260">
        <f t="shared" si="4"/>
        <v>7.5268817204301079</v>
      </c>
      <c r="T20" s="55">
        <v>5</v>
      </c>
      <c r="U20" s="58">
        <f t="shared" si="5"/>
        <v>5.376344086021505</v>
      </c>
      <c r="V20" s="57">
        <v>18</v>
      </c>
      <c r="W20" s="260">
        <f t="shared" si="6"/>
        <v>19.35483870967742</v>
      </c>
      <c r="X20" s="55">
        <v>1</v>
      </c>
      <c r="Y20" s="58">
        <f t="shared" si="7"/>
        <v>1.0752688172043012</v>
      </c>
      <c r="Z20" s="196">
        <v>0</v>
      </c>
      <c r="AA20" s="257">
        <f t="shared" si="8"/>
        <v>0</v>
      </c>
      <c r="AB20" s="258">
        <v>0</v>
      </c>
      <c r="AC20" s="259">
        <f t="shared" si="9"/>
        <v>0</v>
      </c>
      <c r="AD20" s="196">
        <v>0</v>
      </c>
      <c r="AE20" s="257">
        <f t="shared" si="10"/>
        <v>0</v>
      </c>
      <c r="AF20" s="258">
        <v>34</v>
      </c>
      <c r="AG20" s="259">
        <f t="shared" si="11"/>
        <v>36.55913978494624</v>
      </c>
      <c r="AH20" s="258">
        <v>0</v>
      </c>
      <c r="AI20" s="257">
        <f t="shared" si="12"/>
        <v>0</v>
      </c>
      <c r="AJ20" s="258">
        <v>4</v>
      </c>
      <c r="AK20" s="259">
        <f t="shared" si="13"/>
        <v>4.3010752688172049</v>
      </c>
      <c r="AL20" s="196">
        <v>9</v>
      </c>
      <c r="AM20" s="259">
        <f t="shared" si="14"/>
        <v>9.67741935483871</v>
      </c>
      <c r="AN20" s="329">
        <f t="shared" si="54"/>
        <v>457</v>
      </c>
      <c r="AO20" s="196">
        <v>63</v>
      </c>
      <c r="AP20" s="257">
        <f t="shared" si="15"/>
        <v>13.785557986870897</v>
      </c>
      <c r="AQ20" s="258">
        <v>1</v>
      </c>
      <c r="AR20" s="259">
        <f t="shared" si="16"/>
        <v>0.21881838074398249</v>
      </c>
      <c r="AS20" s="196">
        <v>0</v>
      </c>
      <c r="AT20" s="257">
        <f t="shared" si="17"/>
        <v>0</v>
      </c>
      <c r="AU20" s="258">
        <v>0</v>
      </c>
      <c r="AV20" s="259">
        <f t="shared" si="18"/>
        <v>0</v>
      </c>
      <c r="AW20" s="196">
        <v>62</v>
      </c>
      <c r="AX20" s="287">
        <f t="shared" si="19"/>
        <v>13.566739606126916</v>
      </c>
      <c r="AY20" s="196">
        <v>394</v>
      </c>
      <c r="AZ20" s="260">
        <f t="shared" si="20"/>
        <v>86.214442013129101</v>
      </c>
      <c r="BA20" s="55">
        <v>39</v>
      </c>
      <c r="BB20" s="58">
        <f t="shared" si="21"/>
        <v>8.5339168490153181</v>
      </c>
      <c r="BC20" s="57">
        <v>96</v>
      </c>
      <c r="BD20" s="260">
        <f t="shared" si="22"/>
        <v>21.006564551422318</v>
      </c>
      <c r="BE20" s="55">
        <v>42</v>
      </c>
      <c r="BF20" s="58">
        <f t="shared" si="23"/>
        <v>9.1903719912472646</v>
      </c>
      <c r="BG20" s="57">
        <v>63</v>
      </c>
      <c r="BH20" s="260">
        <f t="shared" si="24"/>
        <v>13.785557986870897</v>
      </c>
      <c r="BI20" s="55">
        <v>10</v>
      </c>
      <c r="BJ20" s="58">
        <f t="shared" si="25"/>
        <v>2.1881838074398248</v>
      </c>
      <c r="BK20" s="196">
        <v>0</v>
      </c>
      <c r="BL20" s="257">
        <f t="shared" si="26"/>
        <v>0</v>
      </c>
      <c r="BM20" s="258">
        <v>0</v>
      </c>
      <c r="BN20" s="259">
        <f t="shared" si="27"/>
        <v>0</v>
      </c>
      <c r="BO20" s="196">
        <v>0</v>
      </c>
      <c r="BP20" s="257">
        <f t="shared" si="28"/>
        <v>0</v>
      </c>
      <c r="BQ20" s="258">
        <v>109</v>
      </c>
      <c r="BR20" s="259">
        <f t="shared" si="29"/>
        <v>23.851203501094094</v>
      </c>
      <c r="BS20" s="258">
        <v>0</v>
      </c>
      <c r="BT20" s="257">
        <f t="shared" si="30"/>
        <v>0</v>
      </c>
      <c r="BU20" s="258">
        <v>12</v>
      </c>
      <c r="BV20" s="259">
        <f t="shared" si="31"/>
        <v>2.6258205689277898</v>
      </c>
      <c r="BW20" s="196">
        <v>23</v>
      </c>
      <c r="BX20" s="259">
        <f t="shared" si="32"/>
        <v>5.0328227571115978</v>
      </c>
      <c r="BY20" s="329">
        <f t="shared" si="55"/>
        <v>411</v>
      </c>
      <c r="BZ20" s="196">
        <v>52</v>
      </c>
      <c r="CA20" s="257">
        <f t="shared" si="33"/>
        <v>12.652068126520682</v>
      </c>
      <c r="CB20" s="258">
        <v>0</v>
      </c>
      <c r="CC20" s="259">
        <f t="shared" si="34"/>
        <v>0</v>
      </c>
      <c r="CD20" s="196">
        <v>0</v>
      </c>
      <c r="CE20" s="257">
        <f t="shared" si="35"/>
        <v>0</v>
      </c>
      <c r="CF20" s="258">
        <v>0</v>
      </c>
      <c r="CG20" s="259">
        <f t="shared" si="36"/>
        <v>0</v>
      </c>
      <c r="CH20" s="196">
        <v>52</v>
      </c>
      <c r="CI20" s="287">
        <f t="shared" si="37"/>
        <v>12.652068126520682</v>
      </c>
      <c r="CJ20" s="196">
        <v>359</v>
      </c>
      <c r="CK20" s="330">
        <f t="shared" si="56"/>
        <v>87.347931873479325</v>
      </c>
      <c r="CL20" s="55">
        <v>42</v>
      </c>
      <c r="CM20" s="58">
        <f t="shared" si="38"/>
        <v>10.218978102189782</v>
      </c>
      <c r="CN20" s="57">
        <v>105</v>
      </c>
      <c r="CO20" s="260">
        <f t="shared" si="39"/>
        <v>25.547445255474454</v>
      </c>
      <c r="CP20" s="55">
        <v>43</v>
      </c>
      <c r="CQ20" s="58">
        <f t="shared" si="40"/>
        <v>10.46228710462287</v>
      </c>
      <c r="CR20" s="57">
        <v>50</v>
      </c>
      <c r="CS20" s="260">
        <f t="shared" si="41"/>
        <v>12.165450121654501</v>
      </c>
      <c r="CT20" s="55">
        <v>4</v>
      </c>
      <c r="CU20" s="58">
        <f t="shared" si="42"/>
        <v>0.97323600973236013</v>
      </c>
      <c r="CV20" s="196">
        <v>0</v>
      </c>
      <c r="CW20" s="257">
        <f t="shared" si="43"/>
        <v>0</v>
      </c>
      <c r="CX20" s="258">
        <v>0</v>
      </c>
      <c r="CY20" s="259">
        <f t="shared" si="44"/>
        <v>0</v>
      </c>
      <c r="CZ20" s="196">
        <v>0</v>
      </c>
      <c r="DA20" s="257">
        <f t="shared" si="45"/>
        <v>0</v>
      </c>
      <c r="DB20" s="258">
        <v>104</v>
      </c>
      <c r="DC20" s="259">
        <f t="shared" si="46"/>
        <v>25.304136253041364</v>
      </c>
      <c r="DD20" s="258">
        <v>0</v>
      </c>
      <c r="DE20" s="257">
        <f t="shared" si="47"/>
        <v>0</v>
      </c>
      <c r="DF20" s="258">
        <v>6</v>
      </c>
      <c r="DG20" s="259">
        <f t="shared" si="48"/>
        <v>1.4598540145985401</v>
      </c>
      <c r="DH20" s="196">
        <v>5</v>
      </c>
      <c r="DI20" s="197">
        <f t="shared" si="49"/>
        <v>1.2165450121654502</v>
      </c>
    </row>
    <row r="21" spans="1:113" ht="14.5">
      <c r="A21" s="208" t="s">
        <v>47</v>
      </c>
      <c r="B21" s="192">
        <f t="shared" si="50"/>
        <v>5466</v>
      </c>
      <c r="C21" s="327">
        <f t="shared" si="51"/>
        <v>1175</v>
      </c>
      <c r="D21" s="193">
        <v>313</v>
      </c>
      <c r="E21" s="262">
        <f t="shared" si="57"/>
        <v>26.638297872340427</v>
      </c>
      <c r="F21" s="263">
        <v>23</v>
      </c>
      <c r="G21" s="264">
        <f t="shared" si="52"/>
        <v>1.9574468085106382</v>
      </c>
      <c r="H21" s="193">
        <v>0</v>
      </c>
      <c r="I21" s="262">
        <f t="shared" si="0"/>
        <v>0</v>
      </c>
      <c r="J21" s="263">
        <v>0</v>
      </c>
      <c r="K21" s="264">
        <f t="shared" si="53"/>
        <v>0</v>
      </c>
      <c r="L21" s="193">
        <v>290</v>
      </c>
      <c r="M21" s="285">
        <f t="shared" si="1"/>
        <v>24.680851063829788</v>
      </c>
      <c r="N21" s="193">
        <v>862</v>
      </c>
      <c r="O21" s="253">
        <f t="shared" si="2"/>
        <v>73.361702127659584</v>
      </c>
      <c r="P21" s="44">
        <v>40</v>
      </c>
      <c r="Q21" s="48">
        <f t="shared" si="3"/>
        <v>3.4042553191489362</v>
      </c>
      <c r="R21" s="46">
        <v>119</v>
      </c>
      <c r="S21" s="253">
        <f t="shared" si="4"/>
        <v>10.127659574468085</v>
      </c>
      <c r="T21" s="44">
        <v>80</v>
      </c>
      <c r="U21" s="48">
        <f t="shared" si="5"/>
        <v>6.8085106382978724</v>
      </c>
      <c r="V21" s="46">
        <v>139</v>
      </c>
      <c r="W21" s="253">
        <f t="shared" si="6"/>
        <v>11.829787234042554</v>
      </c>
      <c r="X21" s="44">
        <v>27</v>
      </c>
      <c r="Y21" s="48">
        <f t="shared" si="7"/>
        <v>2.2978723404255321</v>
      </c>
      <c r="Z21" s="193">
        <v>0</v>
      </c>
      <c r="AA21" s="262">
        <f t="shared" si="8"/>
        <v>0</v>
      </c>
      <c r="AB21" s="263">
        <v>11</v>
      </c>
      <c r="AC21" s="264">
        <f t="shared" si="9"/>
        <v>0.93617021276595747</v>
      </c>
      <c r="AD21" s="193">
        <v>2</v>
      </c>
      <c r="AE21" s="262">
        <f t="shared" si="10"/>
        <v>0.1702127659574468</v>
      </c>
      <c r="AF21" s="263">
        <v>397</v>
      </c>
      <c r="AG21" s="264">
        <f t="shared" si="11"/>
        <v>33.787234042553195</v>
      </c>
      <c r="AH21" s="263">
        <v>3</v>
      </c>
      <c r="AI21" s="262">
        <f t="shared" si="12"/>
        <v>0.25531914893617019</v>
      </c>
      <c r="AJ21" s="263">
        <v>9</v>
      </c>
      <c r="AK21" s="264">
        <f t="shared" si="13"/>
        <v>0.76595744680851063</v>
      </c>
      <c r="AL21" s="193">
        <v>35</v>
      </c>
      <c r="AM21" s="264">
        <f t="shared" si="14"/>
        <v>2.9787234042553195</v>
      </c>
      <c r="AN21" s="327">
        <f t="shared" si="54"/>
        <v>2350</v>
      </c>
      <c r="AO21" s="193">
        <v>826</v>
      </c>
      <c r="AP21" s="262">
        <f t="shared" si="15"/>
        <v>35.148936170212764</v>
      </c>
      <c r="AQ21" s="263">
        <v>105</v>
      </c>
      <c r="AR21" s="264">
        <f t="shared" si="16"/>
        <v>4.4680851063829792</v>
      </c>
      <c r="AS21" s="193">
        <v>0</v>
      </c>
      <c r="AT21" s="262">
        <f t="shared" si="17"/>
        <v>0</v>
      </c>
      <c r="AU21" s="263">
        <v>0</v>
      </c>
      <c r="AV21" s="264">
        <f t="shared" si="18"/>
        <v>0</v>
      </c>
      <c r="AW21" s="193">
        <v>721</v>
      </c>
      <c r="AX21" s="285">
        <f t="shared" si="19"/>
        <v>30.680851063829788</v>
      </c>
      <c r="AY21" s="193">
        <v>1524</v>
      </c>
      <c r="AZ21" s="253">
        <f t="shared" si="20"/>
        <v>64.851063829787236</v>
      </c>
      <c r="BA21" s="44">
        <v>110</v>
      </c>
      <c r="BB21" s="48">
        <f t="shared" si="21"/>
        <v>4.6808510638297873</v>
      </c>
      <c r="BC21" s="46">
        <v>191</v>
      </c>
      <c r="BD21" s="253">
        <f t="shared" si="22"/>
        <v>8.1276595744680851</v>
      </c>
      <c r="BE21" s="44">
        <v>207</v>
      </c>
      <c r="BF21" s="48">
        <f t="shared" si="23"/>
        <v>8.8085106382978733</v>
      </c>
      <c r="BG21" s="46">
        <v>511</v>
      </c>
      <c r="BH21" s="253">
        <f t="shared" si="24"/>
        <v>21.74468085106383</v>
      </c>
      <c r="BI21" s="44">
        <v>206</v>
      </c>
      <c r="BJ21" s="48">
        <f t="shared" si="25"/>
        <v>8.7659574468085104</v>
      </c>
      <c r="BK21" s="193">
        <v>1</v>
      </c>
      <c r="BL21" s="262">
        <f t="shared" si="26"/>
        <v>4.2553191489361701E-2</v>
      </c>
      <c r="BM21" s="263">
        <v>18</v>
      </c>
      <c r="BN21" s="264">
        <f t="shared" si="27"/>
        <v>0.76595744680851063</v>
      </c>
      <c r="BO21" s="193">
        <v>0</v>
      </c>
      <c r="BP21" s="262">
        <f t="shared" si="28"/>
        <v>0</v>
      </c>
      <c r="BQ21" s="263">
        <v>242</v>
      </c>
      <c r="BR21" s="264">
        <f t="shared" si="29"/>
        <v>10.297872340425531</v>
      </c>
      <c r="BS21" s="263">
        <v>7</v>
      </c>
      <c r="BT21" s="262">
        <f t="shared" si="30"/>
        <v>0.2978723404255319</v>
      </c>
      <c r="BU21" s="263">
        <v>7</v>
      </c>
      <c r="BV21" s="264">
        <f t="shared" si="31"/>
        <v>0.2978723404255319</v>
      </c>
      <c r="BW21" s="193">
        <v>24</v>
      </c>
      <c r="BX21" s="264">
        <f t="shared" si="32"/>
        <v>1.0212765957446808</v>
      </c>
      <c r="BY21" s="327">
        <f t="shared" si="55"/>
        <v>1941</v>
      </c>
      <c r="BZ21" s="193">
        <v>628</v>
      </c>
      <c r="CA21" s="262">
        <f t="shared" si="33"/>
        <v>32.354456465739311</v>
      </c>
      <c r="CB21" s="263">
        <v>153</v>
      </c>
      <c r="CC21" s="264">
        <f t="shared" si="34"/>
        <v>7.8825347758887165</v>
      </c>
      <c r="CD21" s="193">
        <v>0</v>
      </c>
      <c r="CE21" s="262">
        <f t="shared" si="35"/>
        <v>0</v>
      </c>
      <c r="CF21" s="263">
        <v>0</v>
      </c>
      <c r="CG21" s="264">
        <f t="shared" si="36"/>
        <v>0</v>
      </c>
      <c r="CH21" s="193">
        <v>475</v>
      </c>
      <c r="CI21" s="285">
        <f t="shared" si="37"/>
        <v>24.471921689850593</v>
      </c>
      <c r="CJ21" s="193">
        <v>1313</v>
      </c>
      <c r="CK21" s="328">
        <f t="shared" si="56"/>
        <v>67.645543534260682</v>
      </c>
      <c r="CL21" s="44">
        <v>103</v>
      </c>
      <c r="CM21" s="48">
        <f t="shared" si="38"/>
        <v>5.3065430190623388</v>
      </c>
      <c r="CN21" s="46">
        <v>77</v>
      </c>
      <c r="CO21" s="253">
        <f t="shared" si="39"/>
        <v>3.9670273055126222</v>
      </c>
      <c r="CP21" s="44">
        <v>181</v>
      </c>
      <c r="CQ21" s="48">
        <f t="shared" si="40"/>
        <v>9.3250901597114879</v>
      </c>
      <c r="CR21" s="46">
        <v>504</v>
      </c>
      <c r="CS21" s="253">
        <f t="shared" si="41"/>
        <v>25.965996908809892</v>
      </c>
      <c r="CT21" s="44">
        <v>348</v>
      </c>
      <c r="CU21" s="48">
        <f t="shared" si="42"/>
        <v>17.928902627511594</v>
      </c>
      <c r="CV21" s="193">
        <v>0</v>
      </c>
      <c r="CW21" s="262">
        <f t="shared" si="43"/>
        <v>0</v>
      </c>
      <c r="CX21" s="263">
        <v>10</v>
      </c>
      <c r="CY21" s="264">
        <f t="shared" si="44"/>
        <v>0.51519835136527559</v>
      </c>
      <c r="CZ21" s="193">
        <v>0</v>
      </c>
      <c r="DA21" s="262">
        <f t="shared" si="45"/>
        <v>0</v>
      </c>
      <c r="DB21" s="263">
        <v>76</v>
      </c>
      <c r="DC21" s="264">
        <f t="shared" si="46"/>
        <v>3.9155074703760953</v>
      </c>
      <c r="DD21" s="263">
        <v>3</v>
      </c>
      <c r="DE21" s="262">
        <f t="shared" si="47"/>
        <v>0.15455950540958269</v>
      </c>
      <c r="DF21" s="263">
        <v>5</v>
      </c>
      <c r="DG21" s="264">
        <f t="shared" si="48"/>
        <v>0.25759917568263779</v>
      </c>
      <c r="DH21" s="193">
        <v>6</v>
      </c>
      <c r="DI21" s="194">
        <f t="shared" si="49"/>
        <v>0.30911901081916537</v>
      </c>
    </row>
    <row r="22" spans="1:113" ht="14.5">
      <c r="A22" s="212" t="s">
        <v>103</v>
      </c>
      <c r="B22" s="195">
        <f t="shared" si="50"/>
        <v>10834</v>
      </c>
      <c r="C22" s="329">
        <f t="shared" si="51"/>
        <v>962</v>
      </c>
      <c r="D22" s="196">
        <v>107</v>
      </c>
      <c r="E22" s="257">
        <f t="shared" si="57"/>
        <v>11.122661122661123</v>
      </c>
      <c r="F22" s="258">
        <v>70</v>
      </c>
      <c r="G22" s="259">
        <f t="shared" si="52"/>
        <v>7.2765072765072771</v>
      </c>
      <c r="H22" s="196">
        <v>5</v>
      </c>
      <c r="I22" s="257">
        <f t="shared" si="0"/>
        <v>0.51975051975051978</v>
      </c>
      <c r="J22" s="258">
        <v>0</v>
      </c>
      <c r="K22" s="259">
        <f t="shared" si="53"/>
        <v>0</v>
      </c>
      <c r="L22" s="196">
        <v>32</v>
      </c>
      <c r="M22" s="287">
        <f t="shared" si="1"/>
        <v>3.3264033264033266</v>
      </c>
      <c r="N22" s="196">
        <v>855</v>
      </c>
      <c r="O22" s="260">
        <f t="shared" si="2"/>
        <v>88.877338877338872</v>
      </c>
      <c r="P22" s="55">
        <v>54</v>
      </c>
      <c r="Q22" s="58">
        <f t="shared" si="3"/>
        <v>5.6133056133056138</v>
      </c>
      <c r="R22" s="57">
        <v>324</v>
      </c>
      <c r="S22" s="260">
        <f t="shared" si="4"/>
        <v>33.679833679833685</v>
      </c>
      <c r="T22" s="55">
        <v>30</v>
      </c>
      <c r="U22" s="58">
        <f t="shared" si="5"/>
        <v>3.1185031185031189</v>
      </c>
      <c r="V22" s="57">
        <v>60</v>
      </c>
      <c r="W22" s="260">
        <f t="shared" si="6"/>
        <v>6.2370062370062378</v>
      </c>
      <c r="X22" s="55">
        <v>79</v>
      </c>
      <c r="Y22" s="58">
        <f t="shared" si="7"/>
        <v>8.2120582120582117</v>
      </c>
      <c r="Z22" s="196">
        <v>1</v>
      </c>
      <c r="AA22" s="257">
        <f t="shared" si="8"/>
        <v>0.10395010395010396</v>
      </c>
      <c r="AB22" s="258">
        <v>7</v>
      </c>
      <c r="AC22" s="259">
        <f t="shared" si="9"/>
        <v>0.72765072765072769</v>
      </c>
      <c r="AD22" s="196">
        <v>0</v>
      </c>
      <c r="AE22" s="257">
        <f t="shared" si="10"/>
        <v>0</v>
      </c>
      <c r="AF22" s="258">
        <v>227</v>
      </c>
      <c r="AG22" s="259">
        <f t="shared" si="11"/>
        <v>23.596673596673597</v>
      </c>
      <c r="AH22" s="258">
        <v>8</v>
      </c>
      <c r="AI22" s="257">
        <f t="shared" si="12"/>
        <v>0.83160083160083165</v>
      </c>
      <c r="AJ22" s="258">
        <v>29</v>
      </c>
      <c r="AK22" s="259">
        <f t="shared" si="13"/>
        <v>3.0145530145530146</v>
      </c>
      <c r="AL22" s="196">
        <v>36</v>
      </c>
      <c r="AM22" s="259">
        <f t="shared" si="14"/>
        <v>3.7422037422037424</v>
      </c>
      <c r="AN22" s="329">
        <f t="shared" si="54"/>
        <v>6925</v>
      </c>
      <c r="AO22" s="196">
        <v>1474</v>
      </c>
      <c r="AP22" s="257">
        <f t="shared" si="15"/>
        <v>21.285198555956679</v>
      </c>
      <c r="AQ22" s="258">
        <v>1201</v>
      </c>
      <c r="AR22" s="259">
        <f t="shared" si="16"/>
        <v>17.342960288808666</v>
      </c>
      <c r="AS22" s="196">
        <v>36</v>
      </c>
      <c r="AT22" s="257">
        <f t="shared" si="17"/>
        <v>0.51985559566786999</v>
      </c>
      <c r="AU22" s="258">
        <v>0</v>
      </c>
      <c r="AV22" s="259">
        <f t="shared" si="18"/>
        <v>0</v>
      </c>
      <c r="AW22" s="196">
        <v>237</v>
      </c>
      <c r="AX22" s="287">
        <f t="shared" si="19"/>
        <v>3.4223826714801446</v>
      </c>
      <c r="AY22" s="196">
        <v>5451</v>
      </c>
      <c r="AZ22" s="260">
        <f t="shared" si="20"/>
        <v>78.714801444043331</v>
      </c>
      <c r="BA22" s="55">
        <v>578</v>
      </c>
      <c r="BB22" s="58">
        <f t="shared" si="21"/>
        <v>8.346570397111913</v>
      </c>
      <c r="BC22" s="57">
        <v>833</v>
      </c>
      <c r="BD22" s="260">
        <f t="shared" si="22"/>
        <v>12.028880866425991</v>
      </c>
      <c r="BE22" s="55">
        <v>312</v>
      </c>
      <c r="BF22" s="58">
        <f t="shared" si="23"/>
        <v>4.5054151624548737</v>
      </c>
      <c r="BG22" s="57">
        <v>1202</v>
      </c>
      <c r="BH22" s="260">
        <f t="shared" si="24"/>
        <v>17.357400722021659</v>
      </c>
      <c r="BI22" s="55">
        <v>1817</v>
      </c>
      <c r="BJ22" s="58">
        <f t="shared" si="25"/>
        <v>26.238267148014437</v>
      </c>
      <c r="BK22" s="196">
        <v>4</v>
      </c>
      <c r="BL22" s="257">
        <f t="shared" si="26"/>
        <v>5.7761732851985562E-2</v>
      </c>
      <c r="BM22" s="258">
        <v>54</v>
      </c>
      <c r="BN22" s="259">
        <f t="shared" si="27"/>
        <v>0.77978339350180503</v>
      </c>
      <c r="BO22" s="196">
        <v>0</v>
      </c>
      <c r="BP22" s="257">
        <f t="shared" si="28"/>
        <v>0</v>
      </c>
      <c r="BQ22" s="258">
        <v>571</v>
      </c>
      <c r="BR22" s="259">
        <f t="shared" si="29"/>
        <v>8.2454873646209386</v>
      </c>
      <c r="BS22" s="258">
        <v>6</v>
      </c>
      <c r="BT22" s="257">
        <f t="shared" si="30"/>
        <v>8.6642599277978335E-2</v>
      </c>
      <c r="BU22" s="258">
        <v>40</v>
      </c>
      <c r="BV22" s="259">
        <f t="shared" si="31"/>
        <v>0.57761732851985559</v>
      </c>
      <c r="BW22" s="196">
        <v>34</v>
      </c>
      <c r="BX22" s="259">
        <f t="shared" si="32"/>
        <v>0.49097472924187724</v>
      </c>
      <c r="BY22" s="329">
        <f t="shared" si="55"/>
        <v>2947</v>
      </c>
      <c r="BZ22" s="196">
        <v>987</v>
      </c>
      <c r="CA22" s="257">
        <f t="shared" si="33"/>
        <v>33.4916864608076</v>
      </c>
      <c r="CB22" s="258">
        <v>900</v>
      </c>
      <c r="CC22" s="259">
        <f t="shared" si="34"/>
        <v>30.539531727180186</v>
      </c>
      <c r="CD22" s="196">
        <v>16</v>
      </c>
      <c r="CE22" s="257">
        <f t="shared" si="35"/>
        <v>0.54292500848320324</v>
      </c>
      <c r="CF22" s="258">
        <v>1</v>
      </c>
      <c r="CG22" s="259">
        <f t="shared" si="36"/>
        <v>3.3932813030200203E-2</v>
      </c>
      <c r="CH22" s="196">
        <v>70</v>
      </c>
      <c r="CI22" s="287">
        <f t="shared" si="37"/>
        <v>2.3752969121140142</v>
      </c>
      <c r="CJ22" s="196">
        <v>1960</v>
      </c>
      <c r="CK22" s="330">
        <f t="shared" si="56"/>
        <v>66.5083135391924</v>
      </c>
      <c r="CL22" s="55">
        <v>259</v>
      </c>
      <c r="CM22" s="58">
        <f t="shared" si="38"/>
        <v>8.7885985748218527</v>
      </c>
      <c r="CN22" s="57">
        <v>220</v>
      </c>
      <c r="CO22" s="260">
        <f t="shared" si="39"/>
        <v>7.4652188666440455</v>
      </c>
      <c r="CP22" s="55">
        <v>172</v>
      </c>
      <c r="CQ22" s="58">
        <f t="shared" si="40"/>
        <v>5.836443841194435</v>
      </c>
      <c r="CR22" s="57">
        <v>445</v>
      </c>
      <c r="CS22" s="260">
        <f t="shared" si="41"/>
        <v>15.100101798439091</v>
      </c>
      <c r="CT22" s="55">
        <v>559</v>
      </c>
      <c r="CU22" s="58">
        <f t="shared" si="42"/>
        <v>18.968442483881915</v>
      </c>
      <c r="CV22" s="196">
        <v>1</v>
      </c>
      <c r="CW22" s="257">
        <f t="shared" si="43"/>
        <v>3.3932813030200203E-2</v>
      </c>
      <c r="CX22" s="258">
        <v>27</v>
      </c>
      <c r="CY22" s="259">
        <f t="shared" si="44"/>
        <v>0.91618595181540563</v>
      </c>
      <c r="CZ22" s="196">
        <v>0</v>
      </c>
      <c r="DA22" s="257">
        <f t="shared" si="45"/>
        <v>0</v>
      </c>
      <c r="DB22" s="258">
        <v>247</v>
      </c>
      <c r="DC22" s="259">
        <f t="shared" si="46"/>
        <v>8.3814048184594512</v>
      </c>
      <c r="DD22" s="258">
        <v>6</v>
      </c>
      <c r="DE22" s="257">
        <f t="shared" si="47"/>
        <v>0.20359687818120123</v>
      </c>
      <c r="DF22" s="258">
        <v>8</v>
      </c>
      <c r="DG22" s="259">
        <f t="shared" si="48"/>
        <v>0.27146250424160162</v>
      </c>
      <c r="DH22" s="196">
        <v>16</v>
      </c>
      <c r="DI22" s="197">
        <f t="shared" si="49"/>
        <v>0.54292500848320324</v>
      </c>
    </row>
    <row r="23" spans="1:113" ht="14.5">
      <c r="A23" s="208" t="s">
        <v>49</v>
      </c>
      <c r="B23" s="192">
        <f t="shared" si="50"/>
        <v>2662</v>
      </c>
      <c r="C23" s="327">
        <f t="shared" si="51"/>
        <v>288</v>
      </c>
      <c r="D23" s="193">
        <v>164</v>
      </c>
      <c r="E23" s="262">
        <f t="shared" si="57"/>
        <v>56.944444444444443</v>
      </c>
      <c r="F23" s="263">
        <v>20</v>
      </c>
      <c r="G23" s="264">
        <f t="shared" si="52"/>
        <v>6.9444444444444446</v>
      </c>
      <c r="H23" s="193">
        <v>0</v>
      </c>
      <c r="I23" s="262">
        <f t="shared" si="0"/>
        <v>0</v>
      </c>
      <c r="J23" s="263">
        <v>0</v>
      </c>
      <c r="K23" s="264">
        <f t="shared" si="53"/>
        <v>0</v>
      </c>
      <c r="L23" s="193">
        <v>144</v>
      </c>
      <c r="M23" s="285">
        <f t="shared" si="1"/>
        <v>50</v>
      </c>
      <c r="N23" s="193">
        <v>124</v>
      </c>
      <c r="O23" s="253">
        <f t="shared" si="2"/>
        <v>43.055555555555557</v>
      </c>
      <c r="P23" s="44">
        <v>0</v>
      </c>
      <c r="Q23" s="48">
        <f t="shared" si="3"/>
        <v>0</v>
      </c>
      <c r="R23" s="46">
        <v>29</v>
      </c>
      <c r="S23" s="253">
        <f t="shared" si="4"/>
        <v>10.069444444444445</v>
      </c>
      <c r="T23" s="44">
        <v>1</v>
      </c>
      <c r="U23" s="48">
        <f t="shared" si="5"/>
        <v>0.34722222222222221</v>
      </c>
      <c r="V23" s="46">
        <v>24</v>
      </c>
      <c r="W23" s="253">
        <f t="shared" si="6"/>
        <v>8.3333333333333321</v>
      </c>
      <c r="X23" s="44">
        <v>40</v>
      </c>
      <c r="Y23" s="48">
        <f t="shared" si="7"/>
        <v>13.888888888888889</v>
      </c>
      <c r="Z23" s="193">
        <v>0</v>
      </c>
      <c r="AA23" s="262">
        <f t="shared" si="8"/>
        <v>0</v>
      </c>
      <c r="AB23" s="263">
        <v>1</v>
      </c>
      <c r="AC23" s="264">
        <f t="shared" si="9"/>
        <v>0.34722222222222221</v>
      </c>
      <c r="AD23" s="193">
        <v>0</v>
      </c>
      <c r="AE23" s="262">
        <f t="shared" si="10"/>
        <v>0</v>
      </c>
      <c r="AF23" s="263">
        <v>20</v>
      </c>
      <c r="AG23" s="264">
        <f t="shared" si="11"/>
        <v>6.9444444444444446</v>
      </c>
      <c r="AH23" s="263">
        <v>3</v>
      </c>
      <c r="AI23" s="262">
        <f t="shared" si="12"/>
        <v>1.0416666666666665</v>
      </c>
      <c r="AJ23" s="263">
        <v>3</v>
      </c>
      <c r="AK23" s="264">
        <f t="shared" si="13"/>
        <v>1.0416666666666665</v>
      </c>
      <c r="AL23" s="193">
        <v>3</v>
      </c>
      <c r="AM23" s="264">
        <f t="shared" si="14"/>
        <v>1.0416666666666665</v>
      </c>
      <c r="AN23" s="327">
        <f t="shared" si="54"/>
        <v>1534</v>
      </c>
      <c r="AO23" s="193">
        <v>764</v>
      </c>
      <c r="AP23" s="262">
        <f t="shared" si="15"/>
        <v>49.804432855280311</v>
      </c>
      <c r="AQ23" s="263">
        <v>122</v>
      </c>
      <c r="AR23" s="264">
        <f t="shared" si="16"/>
        <v>7.9530638852672748</v>
      </c>
      <c r="AS23" s="193">
        <v>3</v>
      </c>
      <c r="AT23" s="262">
        <f t="shared" si="17"/>
        <v>0.19556714471968711</v>
      </c>
      <c r="AU23" s="263">
        <v>0</v>
      </c>
      <c r="AV23" s="264">
        <f t="shared" si="18"/>
        <v>0</v>
      </c>
      <c r="AW23" s="193">
        <v>639</v>
      </c>
      <c r="AX23" s="285">
        <f t="shared" si="19"/>
        <v>41.655801825293345</v>
      </c>
      <c r="AY23" s="193">
        <v>770</v>
      </c>
      <c r="AZ23" s="253">
        <f t="shared" si="20"/>
        <v>50.195567144719689</v>
      </c>
      <c r="BA23" s="44">
        <v>6</v>
      </c>
      <c r="BB23" s="48">
        <f t="shared" si="21"/>
        <v>0.39113428943937423</v>
      </c>
      <c r="BC23" s="46">
        <v>45</v>
      </c>
      <c r="BD23" s="253">
        <f t="shared" si="22"/>
        <v>2.9335071707953064</v>
      </c>
      <c r="BE23" s="44">
        <v>8</v>
      </c>
      <c r="BF23" s="48">
        <f t="shared" si="23"/>
        <v>0.5215123859191656</v>
      </c>
      <c r="BG23" s="46">
        <v>250</v>
      </c>
      <c r="BH23" s="253">
        <f t="shared" si="24"/>
        <v>16.297262059973924</v>
      </c>
      <c r="BI23" s="44">
        <v>411</v>
      </c>
      <c r="BJ23" s="48">
        <f t="shared" si="25"/>
        <v>26.792698826597132</v>
      </c>
      <c r="BK23" s="193">
        <v>0</v>
      </c>
      <c r="BL23" s="262">
        <f t="shared" si="26"/>
        <v>0</v>
      </c>
      <c r="BM23" s="263">
        <v>0</v>
      </c>
      <c r="BN23" s="264">
        <f t="shared" si="27"/>
        <v>0</v>
      </c>
      <c r="BO23" s="193">
        <v>0</v>
      </c>
      <c r="BP23" s="262">
        <f t="shared" si="28"/>
        <v>0</v>
      </c>
      <c r="BQ23" s="263">
        <v>42</v>
      </c>
      <c r="BR23" s="264">
        <f t="shared" si="29"/>
        <v>2.737940026075619</v>
      </c>
      <c r="BS23" s="263">
        <v>4</v>
      </c>
      <c r="BT23" s="262">
        <f t="shared" si="30"/>
        <v>0.2607561929595828</v>
      </c>
      <c r="BU23" s="263">
        <v>0</v>
      </c>
      <c r="BV23" s="264">
        <f t="shared" si="31"/>
        <v>0</v>
      </c>
      <c r="BW23" s="193">
        <v>4</v>
      </c>
      <c r="BX23" s="264">
        <f t="shared" si="32"/>
        <v>0.2607561929595828</v>
      </c>
      <c r="BY23" s="327">
        <f t="shared" si="55"/>
        <v>840</v>
      </c>
      <c r="BZ23" s="193">
        <v>455</v>
      </c>
      <c r="CA23" s="262">
        <f t="shared" si="33"/>
        <v>54.166666666666664</v>
      </c>
      <c r="CB23" s="263">
        <v>132</v>
      </c>
      <c r="CC23" s="264">
        <f t="shared" si="34"/>
        <v>15.714285714285714</v>
      </c>
      <c r="CD23" s="193">
        <v>0</v>
      </c>
      <c r="CE23" s="262">
        <f t="shared" si="35"/>
        <v>0</v>
      </c>
      <c r="CF23" s="263">
        <v>0</v>
      </c>
      <c r="CG23" s="264">
        <f t="shared" si="36"/>
        <v>0</v>
      </c>
      <c r="CH23" s="193">
        <v>323</v>
      </c>
      <c r="CI23" s="285">
        <f t="shared" si="37"/>
        <v>38.452380952380956</v>
      </c>
      <c r="CJ23" s="193">
        <v>385</v>
      </c>
      <c r="CK23" s="328">
        <f t="shared" si="56"/>
        <v>45.833333333333329</v>
      </c>
      <c r="CL23" s="44">
        <v>4</v>
      </c>
      <c r="CM23" s="48">
        <f t="shared" si="38"/>
        <v>0.47619047619047622</v>
      </c>
      <c r="CN23" s="46">
        <v>13</v>
      </c>
      <c r="CO23" s="253">
        <f t="shared" si="39"/>
        <v>1.5476190476190477</v>
      </c>
      <c r="CP23" s="44">
        <v>0</v>
      </c>
      <c r="CQ23" s="48">
        <f t="shared" si="40"/>
        <v>0</v>
      </c>
      <c r="CR23" s="46">
        <v>125</v>
      </c>
      <c r="CS23" s="253">
        <f t="shared" si="41"/>
        <v>14.880952380952381</v>
      </c>
      <c r="CT23" s="44">
        <v>236</v>
      </c>
      <c r="CU23" s="48">
        <f t="shared" si="42"/>
        <v>28.095238095238095</v>
      </c>
      <c r="CV23" s="193">
        <v>0</v>
      </c>
      <c r="CW23" s="262">
        <f t="shared" si="43"/>
        <v>0</v>
      </c>
      <c r="CX23" s="263">
        <v>0</v>
      </c>
      <c r="CY23" s="264">
        <f t="shared" si="44"/>
        <v>0</v>
      </c>
      <c r="CZ23" s="193">
        <v>0</v>
      </c>
      <c r="DA23" s="262">
        <f t="shared" si="45"/>
        <v>0</v>
      </c>
      <c r="DB23" s="263">
        <v>6</v>
      </c>
      <c r="DC23" s="264">
        <f t="shared" si="46"/>
        <v>0.7142857142857143</v>
      </c>
      <c r="DD23" s="263">
        <v>0</v>
      </c>
      <c r="DE23" s="262">
        <f t="shared" si="47"/>
        <v>0</v>
      </c>
      <c r="DF23" s="263">
        <v>0</v>
      </c>
      <c r="DG23" s="264">
        <f t="shared" si="48"/>
        <v>0</v>
      </c>
      <c r="DH23" s="193">
        <v>1</v>
      </c>
      <c r="DI23" s="194">
        <f t="shared" si="49"/>
        <v>0.11904761904761905</v>
      </c>
    </row>
    <row r="24" spans="1:113" ht="14.5">
      <c r="A24" s="212" t="s">
        <v>50</v>
      </c>
      <c r="B24" s="195">
        <f t="shared" si="50"/>
        <v>482</v>
      </c>
      <c r="C24" s="329">
        <f t="shared" si="51"/>
        <v>19</v>
      </c>
      <c r="D24" s="196">
        <v>3</v>
      </c>
      <c r="E24" s="257">
        <f t="shared" si="57"/>
        <v>15.789473684210526</v>
      </c>
      <c r="F24" s="258">
        <v>0</v>
      </c>
      <c r="G24" s="259">
        <f t="shared" si="52"/>
        <v>0</v>
      </c>
      <c r="H24" s="196">
        <v>1</v>
      </c>
      <c r="I24" s="257">
        <f t="shared" si="0"/>
        <v>5.2631578947368416</v>
      </c>
      <c r="J24" s="258">
        <v>0</v>
      </c>
      <c r="K24" s="259">
        <f t="shared" si="53"/>
        <v>0</v>
      </c>
      <c r="L24" s="196">
        <v>2</v>
      </c>
      <c r="M24" s="287">
        <f t="shared" si="1"/>
        <v>10.526315789473683</v>
      </c>
      <c r="N24" s="196">
        <v>16</v>
      </c>
      <c r="O24" s="260">
        <f t="shared" si="2"/>
        <v>84.210526315789465</v>
      </c>
      <c r="P24" s="55">
        <v>1</v>
      </c>
      <c r="Q24" s="58">
        <f t="shared" si="3"/>
        <v>5.2631578947368416</v>
      </c>
      <c r="R24" s="57">
        <v>7</v>
      </c>
      <c r="S24" s="260">
        <f t="shared" si="4"/>
        <v>36.84210526315789</v>
      </c>
      <c r="T24" s="55">
        <v>0</v>
      </c>
      <c r="U24" s="58">
        <f t="shared" si="5"/>
        <v>0</v>
      </c>
      <c r="V24" s="57">
        <v>2</v>
      </c>
      <c r="W24" s="260">
        <f t="shared" si="6"/>
        <v>10.526315789473683</v>
      </c>
      <c r="X24" s="55">
        <v>0</v>
      </c>
      <c r="Y24" s="58">
        <f t="shared" si="7"/>
        <v>0</v>
      </c>
      <c r="Z24" s="196">
        <v>0</v>
      </c>
      <c r="AA24" s="257">
        <f t="shared" si="8"/>
        <v>0</v>
      </c>
      <c r="AB24" s="258">
        <v>0</v>
      </c>
      <c r="AC24" s="259">
        <f t="shared" si="9"/>
        <v>0</v>
      </c>
      <c r="AD24" s="196">
        <v>0</v>
      </c>
      <c r="AE24" s="257">
        <f t="shared" si="10"/>
        <v>0</v>
      </c>
      <c r="AF24" s="258">
        <v>6</v>
      </c>
      <c r="AG24" s="259">
        <f t="shared" si="11"/>
        <v>31.578947368421051</v>
      </c>
      <c r="AH24" s="258">
        <v>0</v>
      </c>
      <c r="AI24" s="257">
        <f t="shared" si="12"/>
        <v>0</v>
      </c>
      <c r="AJ24" s="258">
        <v>0</v>
      </c>
      <c r="AK24" s="259">
        <f t="shared" si="13"/>
        <v>0</v>
      </c>
      <c r="AL24" s="196">
        <v>0</v>
      </c>
      <c r="AM24" s="259">
        <f t="shared" si="14"/>
        <v>0</v>
      </c>
      <c r="AN24" s="329">
        <f t="shared" si="54"/>
        <v>249</v>
      </c>
      <c r="AO24" s="196">
        <v>64</v>
      </c>
      <c r="AP24" s="257">
        <f t="shared" si="15"/>
        <v>25.702811244979916</v>
      </c>
      <c r="AQ24" s="258">
        <v>6</v>
      </c>
      <c r="AR24" s="259">
        <f t="shared" si="16"/>
        <v>2.4096385542168677</v>
      </c>
      <c r="AS24" s="196">
        <v>2</v>
      </c>
      <c r="AT24" s="257">
        <f t="shared" si="17"/>
        <v>0.80321285140562237</v>
      </c>
      <c r="AU24" s="258">
        <v>0</v>
      </c>
      <c r="AV24" s="259">
        <f t="shared" si="18"/>
        <v>0</v>
      </c>
      <c r="AW24" s="196">
        <v>56</v>
      </c>
      <c r="AX24" s="287">
        <f t="shared" si="19"/>
        <v>22.489959839357429</v>
      </c>
      <c r="AY24" s="196">
        <v>185</v>
      </c>
      <c r="AZ24" s="260">
        <f t="shared" si="20"/>
        <v>74.297188755020088</v>
      </c>
      <c r="BA24" s="55">
        <v>14</v>
      </c>
      <c r="BB24" s="58">
        <f t="shared" si="21"/>
        <v>5.6224899598393572</v>
      </c>
      <c r="BC24" s="57">
        <v>16</v>
      </c>
      <c r="BD24" s="260">
        <f t="shared" si="22"/>
        <v>6.425702811244979</v>
      </c>
      <c r="BE24" s="55">
        <v>0</v>
      </c>
      <c r="BF24" s="58">
        <f t="shared" si="23"/>
        <v>0</v>
      </c>
      <c r="BG24" s="57">
        <v>30</v>
      </c>
      <c r="BH24" s="260">
        <f t="shared" si="24"/>
        <v>12.048192771084338</v>
      </c>
      <c r="BI24" s="55">
        <v>105</v>
      </c>
      <c r="BJ24" s="58">
        <f t="shared" si="25"/>
        <v>42.168674698795186</v>
      </c>
      <c r="BK24" s="196">
        <v>0</v>
      </c>
      <c r="BL24" s="257">
        <f t="shared" si="26"/>
        <v>0</v>
      </c>
      <c r="BM24" s="258">
        <v>1</v>
      </c>
      <c r="BN24" s="259">
        <f t="shared" si="27"/>
        <v>0.40160642570281119</v>
      </c>
      <c r="BO24" s="196">
        <v>0</v>
      </c>
      <c r="BP24" s="257">
        <f t="shared" si="28"/>
        <v>0</v>
      </c>
      <c r="BQ24" s="258">
        <v>15</v>
      </c>
      <c r="BR24" s="259">
        <f t="shared" si="29"/>
        <v>6.024096385542169</v>
      </c>
      <c r="BS24" s="258">
        <v>0</v>
      </c>
      <c r="BT24" s="257">
        <f t="shared" si="30"/>
        <v>0</v>
      </c>
      <c r="BU24" s="258">
        <v>1</v>
      </c>
      <c r="BV24" s="259">
        <f t="shared" si="31"/>
        <v>0.40160642570281119</v>
      </c>
      <c r="BW24" s="196">
        <v>3</v>
      </c>
      <c r="BX24" s="259">
        <f t="shared" si="32"/>
        <v>1.2048192771084338</v>
      </c>
      <c r="BY24" s="329">
        <f t="shared" si="55"/>
        <v>214</v>
      </c>
      <c r="BZ24" s="196">
        <v>81</v>
      </c>
      <c r="CA24" s="257">
        <f t="shared" si="33"/>
        <v>37.850467289719624</v>
      </c>
      <c r="CB24" s="258">
        <v>4</v>
      </c>
      <c r="CC24" s="259">
        <f t="shared" si="34"/>
        <v>1.8691588785046727</v>
      </c>
      <c r="CD24" s="196">
        <v>4</v>
      </c>
      <c r="CE24" s="257">
        <f t="shared" si="35"/>
        <v>1.8691588785046727</v>
      </c>
      <c r="CF24" s="258">
        <v>4</v>
      </c>
      <c r="CG24" s="259">
        <f t="shared" si="36"/>
        <v>1.8691588785046727</v>
      </c>
      <c r="CH24" s="196">
        <v>69</v>
      </c>
      <c r="CI24" s="287">
        <f t="shared" si="37"/>
        <v>32.242990654205606</v>
      </c>
      <c r="CJ24" s="196">
        <v>133</v>
      </c>
      <c r="CK24" s="330">
        <f t="shared" si="56"/>
        <v>62.149532710280376</v>
      </c>
      <c r="CL24" s="55">
        <v>8</v>
      </c>
      <c r="CM24" s="58">
        <f t="shared" si="38"/>
        <v>3.7383177570093453</v>
      </c>
      <c r="CN24" s="57">
        <v>5</v>
      </c>
      <c r="CO24" s="260">
        <f t="shared" si="39"/>
        <v>2.3364485981308412</v>
      </c>
      <c r="CP24" s="55">
        <v>0</v>
      </c>
      <c r="CQ24" s="58">
        <f t="shared" si="40"/>
        <v>0</v>
      </c>
      <c r="CR24" s="57">
        <v>21</v>
      </c>
      <c r="CS24" s="260">
        <f t="shared" si="41"/>
        <v>9.8130841121495322</v>
      </c>
      <c r="CT24" s="55">
        <v>91</v>
      </c>
      <c r="CU24" s="58">
        <f t="shared" si="42"/>
        <v>42.523364485981304</v>
      </c>
      <c r="CV24" s="196">
        <v>0</v>
      </c>
      <c r="CW24" s="257">
        <f t="shared" si="43"/>
        <v>0</v>
      </c>
      <c r="CX24" s="258">
        <v>1</v>
      </c>
      <c r="CY24" s="259">
        <f t="shared" si="44"/>
        <v>0.46728971962616817</v>
      </c>
      <c r="CZ24" s="196">
        <v>0</v>
      </c>
      <c r="DA24" s="257">
        <f t="shared" si="45"/>
        <v>0</v>
      </c>
      <c r="DB24" s="258">
        <v>7</v>
      </c>
      <c r="DC24" s="259">
        <f t="shared" si="46"/>
        <v>3.2710280373831773</v>
      </c>
      <c r="DD24" s="258">
        <v>0</v>
      </c>
      <c r="DE24" s="257">
        <f t="shared" si="47"/>
        <v>0</v>
      </c>
      <c r="DF24" s="258">
        <v>0</v>
      </c>
      <c r="DG24" s="259">
        <f t="shared" si="48"/>
        <v>0</v>
      </c>
      <c r="DH24" s="196">
        <v>0</v>
      </c>
      <c r="DI24" s="197">
        <f t="shared" si="49"/>
        <v>0</v>
      </c>
    </row>
    <row r="25" spans="1:113" ht="14.5">
      <c r="A25" s="208" t="s">
        <v>51</v>
      </c>
      <c r="B25" s="192">
        <f t="shared" si="50"/>
        <v>2319</v>
      </c>
      <c r="C25" s="327">
        <f t="shared" si="51"/>
        <v>164</v>
      </c>
      <c r="D25" s="193">
        <v>75</v>
      </c>
      <c r="E25" s="262">
        <f t="shared" si="57"/>
        <v>45.731707317073173</v>
      </c>
      <c r="F25" s="263">
        <v>5</v>
      </c>
      <c r="G25" s="264">
        <f t="shared" si="52"/>
        <v>3.0487804878048781</v>
      </c>
      <c r="H25" s="193">
        <v>0</v>
      </c>
      <c r="I25" s="262">
        <f t="shared" si="0"/>
        <v>0</v>
      </c>
      <c r="J25" s="263">
        <v>0</v>
      </c>
      <c r="K25" s="264">
        <f t="shared" si="53"/>
        <v>0</v>
      </c>
      <c r="L25" s="193">
        <v>70</v>
      </c>
      <c r="M25" s="285">
        <f t="shared" si="1"/>
        <v>42.68292682926829</v>
      </c>
      <c r="N25" s="193">
        <v>89</v>
      </c>
      <c r="O25" s="253">
        <f t="shared" si="2"/>
        <v>54.268292682926834</v>
      </c>
      <c r="P25" s="44">
        <v>6</v>
      </c>
      <c r="Q25" s="48">
        <f t="shared" si="3"/>
        <v>3.6585365853658534</v>
      </c>
      <c r="R25" s="46">
        <v>19</v>
      </c>
      <c r="S25" s="253">
        <f t="shared" si="4"/>
        <v>11.585365853658537</v>
      </c>
      <c r="T25" s="44">
        <v>6</v>
      </c>
      <c r="U25" s="48">
        <f t="shared" si="5"/>
        <v>3.6585365853658534</v>
      </c>
      <c r="V25" s="46">
        <v>12</v>
      </c>
      <c r="W25" s="253">
        <f t="shared" si="6"/>
        <v>7.3170731707317067</v>
      </c>
      <c r="X25" s="44">
        <v>1</v>
      </c>
      <c r="Y25" s="48">
        <f t="shared" si="7"/>
        <v>0.6097560975609756</v>
      </c>
      <c r="Z25" s="193">
        <v>1</v>
      </c>
      <c r="AA25" s="262">
        <f t="shared" si="8"/>
        <v>0.6097560975609756</v>
      </c>
      <c r="AB25" s="263">
        <v>0</v>
      </c>
      <c r="AC25" s="264">
        <f t="shared" si="9"/>
        <v>0</v>
      </c>
      <c r="AD25" s="193">
        <v>0</v>
      </c>
      <c r="AE25" s="262">
        <f t="shared" si="10"/>
        <v>0</v>
      </c>
      <c r="AF25" s="263">
        <v>26</v>
      </c>
      <c r="AG25" s="264">
        <f t="shared" si="11"/>
        <v>15.853658536585366</v>
      </c>
      <c r="AH25" s="263">
        <v>3</v>
      </c>
      <c r="AI25" s="262">
        <f t="shared" si="12"/>
        <v>1.8292682926829267</v>
      </c>
      <c r="AJ25" s="263">
        <v>12</v>
      </c>
      <c r="AK25" s="264">
        <f t="shared" si="13"/>
        <v>7.3170731707317067</v>
      </c>
      <c r="AL25" s="193">
        <v>3</v>
      </c>
      <c r="AM25" s="264">
        <f t="shared" si="14"/>
        <v>1.8292682926829267</v>
      </c>
      <c r="AN25" s="327">
        <f t="shared" si="54"/>
        <v>1044</v>
      </c>
      <c r="AO25" s="193">
        <v>425</v>
      </c>
      <c r="AP25" s="262">
        <f t="shared" si="15"/>
        <v>40.708812260536398</v>
      </c>
      <c r="AQ25" s="263">
        <v>74</v>
      </c>
      <c r="AR25" s="264">
        <f t="shared" si="16"/>
        <v>7.088122605363985</v>
      </c>
      <c r="AS25" s="193">
        <v>0</v>
      </c>
      <c r="AT25" s="262">
        <f t="shared" si="17"/>
        <v>0</v>
      </c>
      <c r="AU25" s="263">
        <v>0</v>
      </c>
      <c r="AV25" s="264">
        <f t="shared" si="18"/>
        <v>0</v>
      </c>
      <c r="AW25" s="193">
        <v>351</v>
      </c>
      <c r="AX25" s="285">
        <f t="shared" si="19"/>
        <v>33.620689655172413</v>
      </c>
      <c r="AY25" s="193">
        <v>619</v>
      </c>
      <c r="AZ25" s="253">
        <f t="shared" si="20"/>
        <v>59.291187739463602</v>
      </c>
      <c r="BA25" s="44">
        <v>81</v>
      </c>
      <c r="BB25" s="48">
        <f t="shared" si="21"/>
        <v>7.7586206896551726</v>
      </c>
      <c r="BC25" s="46">
        <v>163</v>
      </c>
      <c r="BD25" s="253">
        <f t="shared" si="22"/>
        <v>15.613026819923373</v>
      </c>
      <c r="BE25" s="44">
        <v>41</v>
      </c>
      <c r="BF25" s="48">
        <f t="shared" si="23"/>
        <v>3.9272030651340994</v>
      </c>
      <c r="BG25" s="46">
        <v>145</v>
      </c>
      <c r="BH25" s="253">
        <f t="shared" si="24"/>
        <v>13.888888888888889</v>
      </c>
      <c r="BI25" s="44">
        <v>17</v>
      </c>
      <c r="BJ25" s="48">
        <f t="shared" si="25"/>
        <v>1.6283524904214559</v>
      </c>
      <c r="BK25" s="193">
        <v>0</v>
      </c>
      <c r="BL25" s="262">
        <f t="shared" si="26"/>
        <v>0</v>
      </c>
      <c r="BM25" s="263">
        <v>7</v>
      </c>
      <c r="BN25" s="264">
        <f t="shared" si="27"/>
        <v>0.67049808429118773</v>
      </c>
      <c r="BO25" s="193">
        <v>0</v>
      </c>
      <c r="BP25" s="262">
        <f t="shared" si="28"/>
        <v>0</v>
      </c>
      <c r="BQ25" s="263">
        <v>135</v>
      </c>
      <c r="BR25" s="264">
        <f t="shared" si="29"/>
        <v>12.931034482758621</v>
      </c>
      <c r="BS25" s="263">
        <v>3</v>
      </c>
      <c r="BT25" s="262">
        <f t="shared" si="30"/>
        <v>0.28735632183908044</v>
      </c>
      <c r="BU25" s="263">
        <v>5</v>
      </c>
      <c r="BV25" s="264">
        <f t="shared" si="31"/>
        <v>0.47892720306513409</v>
      </c>
      <c r="BW25" s="193">
        <v>22</v>
      </c>
      <c r="BX25" s="264">
        <f t="shared" si="32"/>
        <v>2.1072796934865901</v>
      </c>
      <c r="BY25" s="327">
        <f t="shared" si="55"/>
        <v>1111</v>
      </c>
      <c r="BZ25" s="193">
        <v>384</v>
      </c>
      <c r="CA25" s="262">
        <f t="shared" si="33"/>
        <v>34.563456345634563</v>
      </c>
      <c r="CB25" s="263">
        <v>150</v>
      </c>
      <c r="CC25" s="264">
        <f t="shared" si="34"/>
        <v>13.501350135013501</v>
      </c>
      <c r="CD25" s="193">
        <v>0</v>
      </c>
      <c r="CE25" s="262">
        <f t="shared" si="35"/>
        <v>0</v>
      </c>
      <c r="CF25" s="263">
        <v>0</v>
      </c>
      <c r="CG25" s="264">
        <f t="shared" si="36"/>
        <v>0</v>
      </c>
      <c r="CH25" s="193">
        <v>234</v>
      </c>
      <c r="CI25" s="285">
        <f t="shared" si="37"/>
        <v>21.062106210621064</v>
      </c>
      <c r="CJ25" s="193">
        <v>727</v>
      </c>
      <c r="CK25" s="328">
        <f t="shared" si="56"/>
        <v>65.436543654365437</v>
      </c>
      <c r="CL25" s="44">
        <v>93</v>
      </c>
      <c r="CM25" s="48">
        <f t="shared" si="38"/>
        <v>8.3708370837083717</v>
      </c>
      <c r="CN25" s="46">
        <v>231</v>
      </c>
      <c r="CO25" s="253">
        <f t="shared" si="39"/>
        <v>20.792079207920793</v>
      </c>
      <c r="CP25" s="44">
        <v>68</v>
      </c>
      <c r="CQ25" s="48">
        <f t="shared" si="40"/>
        <v>6.1206120612061206</v>
      </c>
      <c r="CR25" s="46">
        <v>123</v>
      </c>
      <c r="CS25" s="253">
        <f t="shared" si="41"/>
        <v>11.071107110711072</v>
      </c>
      <c r="CT25" s="44">
        <v>21</v>
      </c>
      <c r="CU25" s="48">
        <f t="shared" si="42"/>
        <v>1.8901890189018902</v>
      </c>
      <c r="CV25" s="193">
        <v>0</v>
      </c>
      <c r="CW25" s="262">
        <f t="shared" si="43"/>
        <v>0</v>
      </c>
      <c r="CX25" s="263">
        <v>3</v>
      </c>
      <c r="CY25" s="264">
        <f t="shared" si="44"/>
        <v>0.27002700270027002</v>
      </c>
      <c r="CZ25" s="193">
        <v>0</v>
      </c>
      <c r="DA25" s="262">
        <f t="shared" si="45"/>
        <v>0</v>
      </c>
      <c r="DB25" s="263">
        <v>173</v>
      </c>
      <c r="DC25" s="264">
        <f t="shared" si="46"/>
        <v>15.571557155715571</v>
      </c>
      <c r="DD25" s="263">
        <v>3</v>
      </c>
      <c r="DE25" s="262">
        <f t="shared" si="47"/>
        <v>0.27002700270027002</v>
      </c>
      <c r="DF25" s="263">
        <v>2</v>
      </c>
      <c r="DG25" s="264">
        <f t="shared" si="48"/>
        <v>0.18001800180018002</v>
      </c>
      <c r="DH25" s="193">
        <v>10</v>
      </c>
      <c r="DI25" s="194">
        <f t="shared" si="49"/>
        <v>0.90009000900090008</v>
      </c>
    </row>
    <row r="26" spans="1:113" ht="14.5">
      <c r="A26" s="212" t="s">
        <v>52</v>
      </c>
      <c r="B26" s="195">
        <f t="shared" si="50"/>
        <v>1401</v>
      </c>
      <c r="C26" s="329">
        <f t="shared" si="51"/>
        <v>168</v>
      </c>
      <c r="D26" s="196">
        <v>107</v>
      </c>
      <c r="E26" s="257">
        <f t="shared" si="57"/>
        <v>63.69047619047619</v>
      </c>
      <c r="F26" s="258">
        <v>1</v>
      </c>
      <c r="G26" s="259">
        <f t="shared" si="52"/>
        <v>0.59523809523809523</v>
      </c>
      <c r="H26" s="196">
        <v>0</v>
      </c>
      <c r="I26" s="257">
        <f t="shared" si="0"/>
        <v>0</v>
      </c>
      <c r="J26" s="258">
        <v>0</v>
      </c>
      <c r="K26" s="259">
        <f t="shared" si="53"/>
        <v>0</v>
      </c>
      <c r="L26" s="196">
        <v>106</v>
      </c>
      <c r="M26" s="287">
        <f t="shared" si="1"/>
        <v>63.095238095238095</v>
      </c>
      <c r="N26" s="196">
        <v>61</v>
      </c>
      <c r="O26" s="260">
        <f t="shared" si="2"/>
        <v>36.30952380952381</v>
      </c>
      <c r="P26" s="55">
        <v>5</v>
      </c>
      <c r="Q26" s="58">
        <f t="shared" si="3"/>
        <v>2.9761904761904758</v>
      </c>
      <c r="R26" s="57">
        <v>18</v>
      </c>
      <c r="S26" s="260">
        <f t="shared" si="4"/>
        <v>10.714285714285714</v>
      </c>
      <c r="T26" s="55">
        <v>0</v>
      </c>
      <c r="U26" s="58">
        <f t="shared" si="5"/>
        <v>0</v>
      </c>
      <c r="V26" s="57">
        <v>10</v>
      </c>
      <c r="W26" s="260">
        <f t="shared" si="6"/>
        <v>5.9523809523809517</v>
      </c>
      <c r="X26" s="55">
        <v>1</v>
      </c>
      <c r="Y26" s="58">
        <f t="shared" si="7"/>
        <v>0.59523809523809523</v>
      </c>
      <c r="Z26" s="196">
        <v>0</v>
      </c>
      <c r="AA26" s="257">
        <f t="shared" si="8"/>
        <v>0</v>
      </c>
      <c r="AB26" s="258">
        <v>1</v>
      </c>
      <c r="AC26" s="259">
        <f t="shared" si="9"/>
        <v>0.59523809523809523</v>
      </c>
      <c r="AD26" s="196">
        <v>0</v>
      </c>
      <c r="AE26" s="257">
        <f t="shared" si="10"/>
        <v>0</v>
      </c>
      <c r="AF26" s="258">
        <v>26</v>
      </c>
      <c r="AG26" s="259">
        <f t="shared" si="11"/>
        <v>15.476190476190476</v>
      </c>
      <c r="AH26" s="258">
        <v>0</v>
      </c>
      <c r="AI26" s="257">
        <f t="shared" si="12"/>
        <v>0</v>
      </c>
      <c r="AJ26" s="258">
        <v>0</v>
      </c>
      <c r="AK26" s="259">
        <f t="shared" si="13"/>
        <v>0</v>
      </c>
      <c r="AL26" s="196">
        <v>0</v>
      </c>
      <c r="AM26" s="259">
        <f t="shared" si="14"/>
        <v>0</v>
      </c>
      <c r="AN26" s="329">
        <f t="shared" si="54"/>
        <v>708</v>
      </c>
      <c r="AO26" s="196">
        <v>407</v>
      </c>
      <c r="AP26" s="257">
        <f t="shared" si="15"/>
        <v>57.485875706214685</v>
      </c>
      <c r="AQ26" s="258">
        <v>12</v>
      </c>
      <c r="AR26" s="259">
        <f t="shared" si="16"/>
        <v>1.6949152542372881</v>
      </c>
      <c r="AS26" s="196">
        <v>0</v>
      </c>
      <c r="AT26" s="257">
        <f t="shared" si="17"/>
        <v>0</v>
      </c>
      <c r="AU26" s="258">
        <v>3</v>
      </c>
      <c r="AV26" s="259">
        <f t="shared" si="18"/>
        <v>0.42372881355932202</v>
      </c>
      <c r="AW26" s="196">
        <v>392</v>
      </c>
      <c r="AX26" s="287">
        <f t="shared" si="19"/>
        <v>55.367231638418076</v>
      </c>
      <c r="AY26" s="196">
        <v>301</v>
      </c>
      <c r="AZ26" s="260">
        <f t="shared" si="20"/>
        <v>42.514124293785308</v>
      </c>
      <c r="BA26" s="55">
        <v>30</v>
      </c>
      <c r="BB26" s="58">
        <f t="shared" si="21"/>
        <v>4.2372881355932197</v>
      </c>
      <c r="BC26" s="57">
        <v>80</v>
      </c>
      <c r="BD26" s="260">
        <f t="shared" si="22"/>
        <v>11.299435028248588</v>
      </c>
      <c r="BE26" s="55">
        <v>14</v>
      </c>
      <c r="BF26" s="58">
        <f t="shared" si="23"/>
        <v>1.977401129943503</v>
      </c>
      <c r="BG26" s="57">
        <v>80</v>
      </c>
      <c r="BH26" s="260">
        <f t="shared" si="24"/>
        <v>11.299435028248588</v>
      </c>
      <c r="BI26" s="55">
        <v>22</v>
      </c>
      <c r="BJ26" s="58">
        <f t="shared" si="25"/>
        <v>3.1073446327683616</v>
      </c>
      <c r="BK26" s="196">
        <v>0</v>
      </c>
      <c r="BL26" s="257">
        <f t="shared" si="26"/>
        <v>0</v>
      </c>
      <c r="BM26" s="258">
        <v>1</v>
      </c>
      <c r="BN26" s="259">
        <f t="shared" si="27"/>
        <v>0.14124293785310735</v>
      </c>
      <c r="BO26" s="196">
        <v>0</v>
      </c>
      <c r="BP26" s="257">
        <f t="shared" si="28"/>
        <v>0</v>
      </c>
      <c r="BQ26" s="258">
        <v>72</v>
      </c>
      <c r="BR26" s="259">
        <f t="shared" si="29"/>
        <v>10.16949152542373</v>
      </c>
      <c r="BS26" s="258">
        <v>0</v>
      </c>
      <c r="BT26" s="257">
        <f t="shared" si="30"/>
        <v>0</v>
      </c>
      <c r="BU26" s="258">
        <v>1</v>
      </c>
      <c r="BV26" s="259">
        <f t="shared" si="31"/>
        <v>0.14124293785310735</v>
      </c>
      <c r="BW26" s="196">
        <v>1</v>
      </c>
      <c r="BX26" s="259">
        <f t="shared" si="32"/>
        <v>0.14124293785310735</v>
      </c>
      <c r="BY26" s="329">
        <f t="shared" si="55"/>
        <v>525</v>
      </c>
      <c r="BZ26" s="196">
        <v>272</v>
      </c>
      <c r="CA26" s="257">
        <f t="shared" si="33"/>
        <v>51.809523809523803</v>
      </c>
      <c r="CB26" s="258">
        <v>58</v>
      </c>
      <c r="CC26" s="259">
        <f t="shared" si="34"/>
        <v>11.047619047619047</v>
      </c>
      <c r="CD26" s="196">
        <v>0</v>
      </c>
      <c r="CE26" s="257">
        <f t="shared" si="35"/>
        <v>0</v>
      </c>
      <c r="CF26" s="258">
        <v>3</v>
      </c>
      <c r="CG26" s="259">
        <f t="shared" si="36"/>
        <v>0.5714285714285714</v>
      </c>
      <c r="CH26" s="196">
        <v>211</v>
      </c>
      <c r="CI26" s="287">
        <f t="shared" si="37"/>
        <v>40.19047619047619</v>
      </c>
      <c r="CJ26" s="196">
        <v>253</v>
      </c>
      <c r="CK26" s="330">
        <f t="shared" si="56"/>
        <v>48.19047619047619</v>
      </c>
      <c r="CL26" s="55">
        <v>20</v>
      </c>
      <c r="CM26" s="58">
        <f t="shared" si="38"/>
        <v>3.8095238095238098</v>
      </c>
      <c r="CN26" s="57">
        <v>80</v>
      </c>
      <c r="CO26" s="260">
        <f t="shared" si="39"/>
        <v>15.238095238095239</v>
      </c>
      <c r="CP26" s="55">
        <v>12</v>
      </c>
      <c r="CQ26" s="58">
        <f t="shared" si="40"/>
        <v>2.2857142857142856</v>
      </c>
      <c r="CR26" s="57">
        <v>57</v>
      </c>
      <c r="CS26" s="260">
        <f t="shared" si="41"/>
        <v>10.857142857142858</v>
      </c>
      <c r="CT26" s="55">
        <v>9</v>
      </c>
      <c r="CU26" s="58">
        <f t="shared" si="42"/>
        <v>1.7142857142857144</v>
      </c>
      <c r="CV26" s="196">
        <v>0</v>
      </c>
      <c r="CW26" s="257">
        <f t="shared" si="43"/>
        <v>0</v>
      </c>
      <c r="CX26" s="258">
        <v>0</v>
      </c>
      <c r="CY26" s="259">
        <f t="shared" si="44"/>
        <v>0</v>
      </c>
      <c r="CZ26" s="196">
        <v>0</v>
      </c>
      <c r="DA26" s="257">
        <f t="shared" si="45"/>
        <v>0</v>
      </c>
      <c r="DB26" s="258">
        <v>74</v>
      </c>
      <c r="DC26" s="259">
        <f t="shared" si="46"/>
        <v>14.095238095238095</v>
      </c>
      <c r="DD26" s="258">
        <v>0</v>
      </c>
      <c r="DE26" s="257">
        <f t="shared" si="47"/>
        <v>0</v>
      </c>
      <c r="DF26" s="258">
        <v>0</v>
      </c>
      <c r="DG26" s="259">
        <f t="shared" si="48"/>
        <v>0</v>
      </c>
      <c r="DH26" s="196">
        <v>1</v>
      </c>
      <c r="DI26" s="197">
        <f t="shared" si="49"/>
        <v>0.19047619047619047</v>
      </c>
    </row>
    <row r="27" spans="1:113" ht="14.5">
      <c r="A27" s="208" t="s">
        <v>53</v>
      </c>
      <c r="B27" s="192">
        <f t="shared" si="50"/>
        <v>1820</v>
      </c>
      <c r="C27" s="331">
        <f t="shared" si="51"/>
        <v>288</v>
      </c>
      <c r="D27" s="193">
        <v>28</v>
      </c>
      <c r="E27" s="266">
        <f t="shared" si="57"/>
        <v>9.7222222222222232</v>
      </c>
      <c r="F27" s="263">
        <v>1</v>
      </c>
      <c r="G27" s="267">
        <f t="shared" si="52"/>
        <v>0.34722222222222221</v>
      </c>
      <c r="H27" s="193">
        <v>0</v>
      </c>
      <c r="I27" s="266">
        <f t="shared" si="0"/>
        <v>0</v>
      </c>
      <c r="J27" s="263">
        <v>0</v>
      </c>
      <c r="K27" s="267">
        <f t="shared" si="53"/>
        <v>0</v>
      </c>
      <c r="L27" s="193">
        <v>27</v>
      </c>
      <c r="M27" s="288">
        <f t="shared" si="1"/>
        <v>9.375</v>
      </c>
      <c r="N27" s="193">
        <v>260</v>
      </c>
      <c r="O27" s="253">
        <f t="shared" si="2"/>
        <v>90.277777777777786</v>
      </c>
      <c r="P27" s="44">
        <v>9</v>
      </c>
      <c r="Q27" s="48">
        <f t="shared" si="3"/>
        <v>3.125</v>
      </c>
      <c r="R27" s="46">
        <v>57</v>
      </c>
      <c r="S27" s="253">
        <f t="shared" si="4"/>
        <v>19.791666666666664</v>
      </c>
      <c r="T27" s="44">
        <v>12</v>
      </c>
      <c r="U27" s="48">
        <f t="shared" si="5"/>
        <v>4.1666666666666661</v>
      </c>
      <c r="V27" s="46">
        <v>63</v>
      </c>
      <c r="W27" s="253">
        <f t="shared" si="6"/>
        <v>21.875</v>
      </c>
      <c r="X27" s="44">
        <v>3</v>
      </c>
      <c r="Y27" s="48">
        <f t="shared" si="7"/>
        <v>1.0416666666666665</v>
      </c>
      <c r="Z27" s="193">
        <v>0</v>
      </c>
      <c r="AA27" s="266">
        <f t="shared" si="8"/>
        <v>0</v>
      </c>
      <c r="AB27" s="263">
        <v>1</v>
      </c>
      <c r="AC27" s="267">
        <f t="shared" si="9"/>
        <v>0.34722222222222221</v>
      </c>
      <c r="AD27" s="193">
        <v>0</v>
      </c>
      <c r="AE27" s="266">
        <f t="shared" si="10"/>
        <v>0</v>
      </c>
      <c r="AF27" s="263">
        <v>100</v>
      </c>
      <c r="AG27" s="267">
        <f t="shared" si="11"/>
        <v>34.722222222222221</v>
      </c>
      <c r="AH27" s="263">
        <v>1</v>
      </c>
      <c r="AI27" s="266">
        <f t="shared" si="12"/>
        <v>0.34722222222222221</v>
      </c>
      <c r="AJ27" s="263">
        <v>4</v>
      </c>
      <c r="AK27" s="267">
        <f t="shared" si="13"/>
        <v>1.3888888888888888</v>
      </c>
      <c r="AL27" s="193">
        <v>10</v>
      </c>
      <c r="AM27" s="267">
        <f t="shared" si="14"/>
        <v>3.4722222222222223</v>
      </c>
      <c r="AN27" s="331">
        <f t="shared" si="54"/>
        <v>900</v>
      </c>
      <c r="AO27" s="193">
        <v>182</v>
      </c>
      <c r="AP27" s="266">
        <f t="shared" si="15"/>
        <v>20.222222222222221</v>
      </c>
      <c r="AQ27" s="263">
        <v>43</v>
      </c>
      <c r="AR27" s="267">
        <f t="shared" si="16"/>
        <v>4.7777777777777777</v>
      </c>
      <c r="AS27" s="193">
        <v>3</v>
      </c>
      <c r="AT27" s="266">
        <f t="shared" si="17"/>
        <v>0.33333333333333337</v>
      </c>
      <c r="AU27" s="263">
        <v>1</v>
      </c>
      <c r="AV27" s="267">
        <f t="shared" si="18"/>
        <v>0.1111111111111111</v>
      </c>
      <c r="AW27" s="193">
        <v>135</v>
      </c>
      <c r="AX27" s="288">
        <f t="shared" si="19"/>
        <v>15</v>
      </c>
      <c r="AY27" s="193">
        <v>718</v>
      </c>
      <c r="AZ27" s="253">
        <f t="shared" si="20"/>
        <v>79.777777777777786</v>
      </c>
      <c r="BA27" s="44">
        <v>36</v>
      </c>
      <c r="BB27" s="48">
        <f t="shared" si="21"/>
        <v>4</v>
      </c>
      <c r="BC27" s="46">
        <v>113</v>
      </c>
      <c r="BD27" s="253">
        <f t="shared" si="22"/>
        <v>12.555555555555555</v>
      </c>
      <c r="BE27" s="44">
        <v>49</v>
      </c>
      <c r="BF27" s="48">
        <f t="shared" si="23"/>
        <v>5.4444444444444438</v>
      </c>
      <c r="BG27" s="46">
        <v>297</v>
      </c>
      <c r="BH27" s="253">
        <f t="shared" si="24"/>
        <v>33</v>
      </c>
      <c r="BI27" s="44">
        <v>13</v>
      </c>
      <c r="BJ27" s="48">
        <f t="shared" si="25"/>
        <v>1.4444444444444444</v>
      </c>
      <c r="BK27" s="193">
        <v>0</v>
      </c>
      <c r="BL27" s="266">
        <f t="shared" si="26"/>
        <v>0</v>
      </c>
      <c r="BM27" s="263">
        <v>8</v>
      </c>
      <c r="BN27" s="267">
        <f t="shared" si="27"/>
        <v>0.88888888888888884</v>
      </c>
      <c r="BO27" s="193">
        <v>1</v>
      </c>
      <c r="BP27" s="266">
        <f t="shared" si="28"/>
        <v>0.1111111111111111</v>
      </c>
      <c r="BQ27" s="263">
        <v>171</v>
      </c>
      <c r="BR27" s="267">
        <f t="shared" si="29"/>
        <v>19</v>
      </c>
      <c r="BS27" s="263">
        <v>5</v>
      </c>
      <c r="BT27" s="266">
        <f t="shared" si="30"/>
        <v>0.55555555555555558</v>
      </c>
      <c r="BU27" s="263">
        <v>5</v>
      </c>
      <c r="BV27" s="267">
        <f t="shared" si="31"/>
        <v>0.55555555555555558</v>
      </c>
      <c r="BW27" s="193">
        <v>20</v>
      </c>
      <c r="BX27" s="267">
        <f t="shared" si="32"/>
        <v>2.2222222222222223</v>
      </c>
      <c r="BY27" s="331">
        <f t="shared" si="55"/>
        <v>632</v>
      </c>
      <c r="BZ27" s="193">
        <v>168</v>
      </c>
      <c r="CA27" s="266">
        <f t="shared" si="33"/>
        <v>26.582278481012654</v>
      </c>
      <c r="CB27" s="263">
        <v>58</v>
      </c>
      <c r="CC27" s="267">
        <f t="shared" si="34"/>
        <v>9.1772151898734187</v>
      </c>
      <c r="CD27" s="193">
        <v>1</v>
      </c>
      <c r="CE27" s="266">
        <f t="shared" si="35"/>
        <v>0.15822784810126583</v>
      </c>
      <c r="CF27" s="263">
        <v>1</v>
      </c>
      <c r="CG27" s="267">
        <f t="shared" si="36"/>
        <v>0.15822784810126583</v>
      </c>
      <c r="CH27" s="193">
        <v>108</v>
      </c>
      <c r="CI27" s="288">
        <f t="shared" si="37"/>
        <v>17.088607594936708</v>
      </c>
      <c r="CJ27" s="193">
        <v>464</v>
      </c>
      <c r="CK27" s="328">
        <f t="shared" si="56"/>
        <v>73.417721518987349</v>
      </c>
      <c r="CL27" s="44">
        <v>52</v>
      </c>
      <c r="CM27" s="48">
        <f t="shared" si="38"/>
        <v>8.2278481012658222</v>
      </c>
      <c r="CN27" s="46">
        <v>52</v>
      </c>
      <c r="CO27" s="253">
        <f t="shared" si="39"/>
        <v>8.2278481012658222</v>
      </c>
      <c r="CP27" s="44">
        <v>52</v>
      </c>
      <c r="CQ27" s="48">
        <f t="shared" si="40"/>
        <v>8.2278481012658222</v>
      </c>
      <c r="CR27" s="46">
        <v>217</v>
      </c>
      <c r="CS27" s="253">
        <f t="shared" si="41"/>
        <v>34.335443037974684</v>
      </c>
      <c r="CT27" s="44">
        <v>8</v>
      </c>
      <c r="CU27" s="48">
        <f t="shared" si="42"/>
        <v>1.2658227848101267</v>
      </c>
      <c r="CV27" s="193">
        <v>0</v>
      </c>
      <c r="CW27" s="266">
        <f t="shared" si="43"/>
        <v>0</v>
      </c>
      <c r="CX27" s="263">
        <v>7</v>
      </c>
      <c r="CY27" s="267">
        <f t="shared" si="44"/>
        <v>1.1075949367088607</v>
      </c>
      <c r="CZ27" s="193">
        <v>0</v>
      </c>
      <c r="DA27" s="266">
        <f t="shared" si="45"/>
        <v>0</v>
      </c>
      <c r="DB27" s="263">
        <v>67</v>
      </c>
      <c r="DC27" s="267">
        <f t="shared" si="46"/>
        <v>10.601265822784809</v>
      </c>
      <c r="DD27" s="263">
        <v>1</v>
      </c>
      <c r="DE27" s="266">
        <f t="shared" si="47"/>
        <v>0.15822784810126583</v>
      </c>
      <c r="DF27" s="263">
        <v>3</v>
      </c>
      <c r="DG27" s="267">
        <f t="shared" si="48"/>
        <v>0.4746835443037975</v>
      </c>
      <c r="DH27" s="193">
        <v>5</v>
      </c>
      <c r="DI27" s="198">
        <f t="shared" si="49"/>
        <v>0.79113924050632911</v>
      </c>
    </row>
    <row r="28" spans="1:113" thickBot="1">
      <c r="A28" s="212" t="s">
        <v>54</v>
      </c>
      <c r="B28" s="195">
        <f t="shared" si="50"/>
        <v>1340</v>
      </c>
      <c r="C28" s="329">
        <f t="shared" si="51"/>
        <v>194</v>
      </c>
      <c r="D28" s="196">
        <v>93</v>
      </c>
      <c r="E28" s="257">
        <f t="shared" si="57"/>
        <v>47.938144329896907</v>
      </c>
      <c r="F28" s="258">
        <v>0</v>
      </c>
      <c r="G28" s="259">
        <f t="shared" si="52"/>
        <v>0</v>
      </c>
      <c r="H28" s="196">
        <v>0</v>
      </c>
      <c r="I28" s="257">
        <f t="shared" si="0"/>
        <v>0</v>
      </c>
      <c r="J28" s="258">
        <v>1</v>
      </c>
      <c r="K28" s="259">
        <f t="shared" si="53"/>
        <v>0.51546391752577314</v>
      </c>
      <c r="L28" s="196">
        <v>92</v>
      </c>
      <c r="M28" s="287">
        <f t="shared" si="1"/>
        <v>47.422680412371129</v>
      </c>
      <c r="N28" s="196">
        <v>101</v>
      </c>
      <c r="O28" s="260">
        <f t="shared" si="2"/>
        <v>52.0618556701031</v>
      </c>
      <c r="P28" s="65">
        <v>6</v>
      </c>
      <c r="Q28" s="68">
        <f t="shared" si="3"/>
        <v>3.0927835051546393</v>
      </c>
      <c r="R28" s="67">
        <v>36</v>
      </c>
      <c r="S28" s="289">
        <f t="shared" si="4"/>
        <v>18.556701030927837</v>
      </c>
      <c r="T28" s="65">
        <v>22</v>
      </c>
      <c r="U28" s="68">
        <f t="shared" si="5"/>
        <v>11.340206185567011</v>
      </c>
      <c r="V28" s="67">
        <v>20</v>
      </c>
      <c r="W28" s="289">
        <f t="shared" si="6"/>
        <v>10.309278350515463</v>
      </c>
      <c r="X28" s="65">
        <v>6</v>
      </c>
      <c r="Y28" s="68">
        <f t="shared" si="7"/>
        <v>3.0927835051546393</v>
      </c>
      <c r="Z28" s="196">
        <v>0</v>
      </c>
      <c r="AA28" s="257">
        <f t="shared" si="8"/>
        <v>0</v>
      </c>
      <c r="AB28" s="258">
        <v>0</v>
      </c>
      <c r="AC28" s="259">
        <f t="shared" si="9"/>
        <v>0</v>
      </c>
      <c r="AD28" s="196">
        <v>0</v>
      </c>
      <c r="AE28" s="257">
        <f t="shared" si="10"/>
        <v>0</v>
      </c>
      <c r="AF28" s="258">
        <v>7</v>
      </c>
      <c r="AG28" s="259">
        <f t="shared" si="11"/>
        <v>3.608247422680412</v>
      </c>
      <c r="AH28" s="258">
        <v>3</v>
      </c>
      <c r="AI28" s="257">
        <f t="shared" si="12"/>
        <v>1.5463917525773196</v>
      </c>
      <c r="AJ28" s="258">
        <v>1</v>
      </c>
      <c r="AK28" s="259">
        <f t="shared" si="13"/>
        <v>0.51546391752577314</v>
      </c>
      <c r="AL28" s="196">
        <v>0</v>
      </c>
      <c r="AM28" s="259">
        <f t="shared" si="14"/>
        <v>0</v>
      </c>
      <c r="AN28" s="329">
        <f t="shared" si="54"/>
        <v>774</v>
      </c>
      <c r="AO28" s="196">
        <v>327</v>
      </c>
      <c r="AP28" s="257">
        <f t="shared" si="15"/>
        <v>42.248062015503876</v>
      </c>
      <c r="AQ28" s="258">
        <v>23</v>
      </c>
      <c r="AR28" s="259">
        <f t="shared" si="16"/>
        <v>2.9715762273901807</v>
      </c>
      <c r="AS28" s="196">
        <v>0</v>
      </c>
      <c r="AT28" s="257">
        <f t="shared" si="17"/>
        <v>0</v>
      </c>
      <c r="AU28" s="258">
        <v>4</v>
      </c>
      <c r="AV28" s="259">
        <f t="shared" si="18"/>
        <v>0.516795865633075</v>
      </c>
      <c r="AW28" s="196">
        <v>300</v>
      </c>
      <c r="AX28" s="287">
        <f t="shared" si="19"/>
        <v>38.759689922480625</v>
      </c>
      <c r="AY28" s="196">
        <v>447</v>
      </c>
      <c r="AZ28" s="260">
        <f t="shared" si="20"/>
        <v>57.751937984496124</v>
      </c>
      <c r="BA28" s="65">
        <v>76</v>
      </c>
      <c r="BB28" s="68">
        <f t="shared" si="21"/>
        <v>9.819121447028424</v>
      </c>
      <c r="BC28" s="67">
        <v>112</v>
      </c>
      <c r="BD28" s="289">
        <f t="shared" si="22"/>
        <v>14.470284237726098</v>
      </c>
      <c r="BE28" s="65">
        <v>52</v>
      </c>
      <c r="BF28" s="68">
        <f t="shared" si="23"/>
        <v>6.7183462532299743</v>
      </c>
      <c r="BG28" s="67">
        <v>112</v>
      </c>
      <c r="BH28" s="289">
        <f t="shared" si="24"/>
        <v>14.470284237726098</v>
      </c>
      <c r="BI28" s="65">
        <v>49</v>
      </c>
      <c r="BJ28" s="68">
        <f t="shared" si="25"/>
        <v>6.3307493540051674</v>
      </c>
      <c r="BK28" s="196">
        <v>0</v>
      </c>
      <c r="BL28" s="257">
        <f t="shared" si="26"/>
        <v>0</v>
      </c>
      <c r="BM28" s="258">
        <v>1</v>
      </c>
      <c r="BN28" s="259">
        <f t="shared" si="27"/>
        <v>0.12919896640826875</v>
      </c>
      <c r="BO28" s="196">
        <v>0</v>
      </c>
      <c r="BP28" s="257">
        <f t="shared" si="28"/>
        <v>0</v>
      </c>
      <c r="BQ28" s="258">
        <v>37</v>
      </c>
      <c r="BR28" s="259">
        <f t="shared" si="29"/>
        <v>4.7803617571059425</v>
      </c>
      <c r="BS28" s="258">
        <v>3</v>
      </c>
      <c r="BT28" s="257">
        <f t="shared" si="30"/>
        <v>0.38759689922480622</v>
      </c>
      <c r="BU28" s="258">
        <v>1</v>
      </c>
      <c r="BV28" s="259">
        <f t="shared" si="31"/>
        <v>0.12919896640826875</v>
      </c>
      <c r="BW28" s="196">
        <v>4</v>
      </c>
      <c r="BX28" s="259">
        <f t="shared" si="32"/>
        <v>0.516795865633075</v>
      </c>
      <c r="BY28" s="329">
        <f t="shared" si="55"/>
        <v>372</v>
      </c>
      <c r="BZ28" s="196">
        <v>107</v>
      </c>
      <c r="CA28" s="257">
        <f t="shared" si="33"/>
        <v>28.763440860215056</v>
      </c>
      <c r="CB28" s="258">
        <v>19</v>
      </c>
      <c r="CC28" s="259">
        <f t="shared" si="34"/>
        <v>5.10752688172043</v>
      </c>
      <c r="CD28" s="196">
        <v>0</v>
      </c>
      <c r="CE28" s="257">
        <f t="shared" si="35"/>
        <v>0</v>
      </c>
      <c r="CF28" s="258">
        <v>3</v>
      </c>
      <c r="CG28" s="259">
        <f t="shared" si="36"/>
        <v>0.80645161290322576</v>
      </c>
      <c r="CH28" s="196">
        <v>85</v>
      </c>
      <c r="CI28" s="287">
        <f t="shared" si="37"/>
        <v>22.849462365591396</v>
      </c>
      <c r="CJ28" s="196">
        <v>265</v>
      </c>
      <c r="CK28" s="330">
        <f t="shared" si="56"/>
        <v>71.236559139784944</v>
      </c>
      <c r="CL28" s="65">
        <v>71</v>
      </c>
      <c r="CM28" s="68">
        <f t="shared" si="38"/>
        <v>19.086021505376344</v>
      </c>
      <c r="CN28" s="67">
        <v>81</v>
      </c>
      <c r="CO28" s="289">
        <f t="shared" si="39"/>
        <v>21.774193548387096</v>
      </c>
      <c r="CP28" s="65">
        <v>19</v>
      </c>
      <c r="CQ28" s="68">
        <f t="shared" si="40"/>
        <v>5.10752688172043</v>
      </c>
      <c r="CR28" s="67">
        <v>59</v>
      </c>
      <c r="CS28" s="289">
        <f t="shared" si="41"/>
        <v>15.86021505376344</v>
      </c>
      <c r="CT28" s="65">
        <v>14</v>
      </c>
      <c r="CU28" s="68">
        <f t="shared" si="42"/>
        <v>3.763440860215054</v>
      </c>
      <c r="CV28" s="196">
        <v>0</v>
      </c>
      <c r="CW28" s="257">
        <f t="shared" si="43"/>
        <v>0</v>
      </c>
      <c r="CX28" s="258">
        <v>0</v>
      </c>
      <c r="CY28" s="259">
        <f t="shared" si="44"/>
        <v>0</v>
      </c>
      <c r="CZ28" s="196">
        <v>0</v>
      </c>
      <c r="DA28" s="257">
        <f t="shared" si="45"/>
        <v>0</v>
      </c>
      <c r="DB28" s="258">
        <v>18</v>
      </c>
      <c r="DC28" s="259">
        <f t="shared" si="46"/>
        <v>4.838709677419355</v>
      </c>
      <c r="DD28" s="258">
        <v>0</v>
      </c>
      <c r="DE28" s="257">
        <f t="shared" si="47"/>
        <v>0</v>
      </c>
      <c r="DF28" s="258">
        <v>0</v>
      </c>
      <c r="DG28" s="259">
        <f t="shared" si="48"/>
        <v>0</v>
      </c>
      <c r="DH28" s="196">
        <v>3</v>
      </c>
      <c r="DI28" s="197">
        <f t="shared" si="49"/>
        <v>0.80645161290322576</v>
      </c>
    </row>
    <row r="29" spans="1:113" ht="14.5">
      <c r="A29" s="217" t="s">
        <v>55</v>
      </c>
      <c r="B29" s="199">
        <f t="shared" si="50"/>
        <v>46525</v>
      </c>
      <c r="C29" s="332">
        <f t="shared" si="51"/>
        <v>8205</v>
      </c>
      <c r="D29" s="200">
        <v>2144</v>
      </c>
      <c r="E29" s="271">
        <f t="shared" si="57"/>
        <v>26.130408287629493</v>
      </c>
      <c r="F29" s="270">
        <v>260</v>
      </c>
      <c r="G29" s="269">
        <f t="shared" si="52"/>
        <v>3.1687995124923827</v>
      </c>
      <c r="H29" s="200">
        <v>6</v>
      </c>
      <c r="I29" s="271">
        <f t="shared" si="0"/>
        <v>7.3126142595978064E-2</v>
      </c>
      <c r="J29" s="270">
        <v>6</v>
      </c>
      <c r="K29" s="269">
        <f t="shared" si="53"/>
        <v>7.3126142595978064E-2</v>
      </c>
      <c r="L29" s="200">
        <v>1872</v>
      </c>
      <c r="M29" s="290">
        <f t="shared" si="1"/>
        <v>22.815356489945156</v>
      </c>
      <c r="N29" s="200">
        <v>6061</v>
      </c>
      <c r="O29" s="272">
        <f t="shared" si="2"/>
        <v>73.869591712370507</v>
      </c>
      <c r="P29" s="177">
        <v>250</v>
      </c>
      <c r="Q29" s="78">
        <f t="shared" si="3"/>
        <v>3.0469226081657528</v>
      </c>
      <c r="R29" s="77">
        <v>902</v>
      </c>
      <c r="S29" s="272">
        <f t="shared" si="4"/>
        <v>10.993296770262036</v>
      </c>
      <c r="T29" s="177">
        <v>223</v>
      </c>
      <c r="U29" s="78">
        <f t="shared" si="5"/>
        <v>2.7178549664838512</v>
      </c>
      <c r="V29" s="77">
        <v>921</v>
      </c>
      <c r="W29" s="272">
        <f t="shared" si="6"/>
        <v>11.224862888482633</v>
      </c>
      <c r="X29" s="177">
        <v>647</v>
      </c>
      <c r="Y29" s="78">
        <f t="shared" si="7"/>
        <v>7.8854357099329686</v>
      </c>
      <c r="Z29" s="200">
        <v>1</v>
      </c>
      <c r="AA29" s="271">
        <f t="shared" si="8"/>
        <v>1.2187690432663009E-2</v>
      </c>
      <c r="AB29" s="270">
        <v>29</v>
      </c>
      <c r="AC29" s="269">
        <f t="shared" si="9"/>
        <v>0.35344302254722731</v>
      </c>
      <c r="AD29" s="200">
        <v>6</v>
      </c>
      <c r="AE29" s="271">
        <f t="shared" si="10"/>
        <v>7.3126142595978064E-2</v>
      </c>
      <c r="AF29" s="270">
        <v>2473</v>
      </c>
      <c r="AG29" s="269">
        <f t="shared" si="11"/>
        <v>30.140158439975622</v>
      </c>
      <c r="AH29" s="270">
        <v>40</v>
      </c>
      <c r="AI29" s="271">
        <f t="shared" si="12"/>
        <v>0.48750761730652042</v>
      </c>
      <c r="AJ29" s="270">
        <v>263</v>
      </c>
      <c r="AK29" s="269">
        <f t="shared" si="13"/>
        <v>3.2053625837903712</v>
      </c>
      <c r="AL29" s="200">
        <v>306</v>
      </c>
      <c r="AM29" s="269">
        <f t="shared" si="14"/>
        <v>3.7294332723948811</v>
      </c>
      <c r="AN29" s="332">
        <f t="shared" si="54"/>
        <v>24988</v>
      </c>
      <c r="AO29" s="200">
        <v>7877</v>
      </c>
      <c r="AP29" s="271">
        <f t="shared" si="15"/>
        <v>31.523131102929408</v>
      </c>
      <c r="AQ29" s="270">
        <v>2257</v>
      </c>
      <c r="AR29" s="269">
        <f t="shared" si="16"/>
        <v>9.0323355210501042</v>
      </c>
      <c r="AS29" s="200">
        <v>44</v>
      </c>
      <c r="AT29" s="271">
        <f t="shared" si="17"/>
        <v>0.17608452056987353</v>
      </c>
      <c r="AU29" s="270">
        <v>10</v>
      </c>
      <c r="AV29" s="269">
        <f t="shared" si="18"/>
        <v>4.001920922042581E-2</v>
      </c>
      <c r="AW29" s="200">
        <v>5566</v>
      </c>
      <c r="AX29" s="290">
        <f t="shared" si="19"/>
        <v>22.274691852089003</v>
      </c>
      <c r="AY29" s="200">
        <v>17111</v>
      </c>
      <c r="AZ29" s="272">
        <f t="shared" si="20"/>
        <v>68.476868897070602</v>
      </c>
      <c r="BA29" s="177">
        <v>1089</v>
      </c>
      <c r="BB29" s="78">
        <f t="shared" si="21"/>
        <v>4.3580918841043701</v>
      </c>
      <c r="BC29" s="77">
        <v>1832</v>
      </c>
      <c r="BD29" s="272">
        <f t="shared" si="22"/>
        <v>7.3315191291820074</v>
      </c>
      <c r="BE29" s="177">
        <v>782</v>
      </c>
      <c r="BF29" s="78">
        <f t="shared" si="23"/>
        <v>3.1295021610372982</v>
      </c>
      <c r="BG29" s="77">
        <v>4700</v>
      </c>
      <c r="BH29" s="272">
        <f t="shared" si="24"/>
        <v>18.809028333600128</v>
      </c>
      <c r="BI29" s="177">
        <v>5278</v>
      </c>
      <c r="BJ29" s="78">
        <f t="shared" si="25"/>
        <v>21.122138626540739</v>
      </c>
      <c r="BK29" s="200">
        <v>10</v>
      </c>
      <c r="BL29" s="271">
        <f t="shared" si="26"/>
        <v>4.001920922042581E-2</v>
      </c>
      <c r="BM29" s="270">
        <v>101</v>
      </c>
      <c r="BN29" s="269">
        <f t="shared" si="27"/>
        <v>0.40419401312630066</v>
      </c>
      <c r="BO29" s="200">
        <v>5</v>
      </c>
      <c r="BP29" s="271">
        <f t="shared" si="28"/>
        <v>2.0009604610212905E-2</v>
      </c>
      <c r="BQ29" s="270">
        <v>2540</v>
      </c>
      <c r="BR29" s="269">
        <f t="shared" si="29"/>
        <v>10.164879141988155</v>
      </c>
      <c r="BS29" s="270">
        <v>56</v>
      </c>
      <c r="BT29" s="271">
        <f t="shared" si="30"/>
        <v>0.22410757163438449</v>
      </c>
      <c r="BU29" s="270">
        <v>287</v>
      </c>
      <c r="BV29" s="269">
        <f t="shared" si="31"/>
        <v>1.1485513046262206</v>
      </c>
      <c r="BW29" s="200">
        <v>431</v>
      </c>
      <c r="BX29" s="269">
        <f t="shared" si="32"/>
        <v>1.7248279174003522</v>
      </c>
      <c r="BY29" s="332">
        <f t="shared" si="55"/>
        <v>13332</v>
      </c>
      <c r="BZ29" s="200">
        <v>5088</v>
      </c>
      <c r="CA29" s="271">
        <f t="shared" si="33"/>
        <v>38.163816381638163</v>
      </c>
      <c r="CB29" s="270">
        <v>1920</v>
      </c>
      <c r="CC29" s="269">
        <f t="shared" si="34"/>
        <v>14.401440144014401</v>
      </c>
      <c r="CD29" s="200">
        <v>21</v>
      </c>
      <c r="CE29" s="271">
        <f t="shared" si="35"/>
        <v>0.15751575157515751</v>
      </c>
      <c r="CF29" s="270">
        <v>6</v>
      </c>
      <c r="CG29" s="269">
        <f t="shared" si="36"/>
        <v>4.5004500450045004E-2</v>
      </c>
      <c r="CH29" s="200">
        <v>3141</v>
      </c>
      <c r="CI29" s="290">
        <f t="shared" si="37"/>
        <v>23.55985598559856</v>
      </c>
      <c r="CJ29" s="200">
        <v>8244</v>
      </c>
      <c r="CK29" s="333">
        <f t="shared" si="56"/>
        <v>61.836183618361837</v>
      </c>
      <c r="CL29" s="177">
        <v>633</v>
      </c>
      <c r="CM29" s="78">
        <f t="shared" si="38"/>
        <v>4.7479747974797482</v>
      </c>
      <c r="CN29" s="77">
        <v>610</v>
      </c>
      <c r="CO29" s="272">
        <f t="shared" si="39"/>
        <v>4.5754575457545759</v>
      </c>
      <c r="CP29" s="177">
        <v>538</v>
      </c>
      <c r="CQ29" s="78">
        <f t="shared" si="40"/>
        <v>4.0354035403540358</v>
      </c>
      <c r="CR29" s="77">
        <v>2306</v>
      </c>
      <c r="CS29" s="272">
        <f t="shared" si="41"/>
        <v>17.296729672967295</v>
      </c>
      <c r="CT29" s="177">
        <v>2992</v>
      </c>
      <c r="CU29" s="78">
        <f t="shared" si="42"/>
        <v>22.442244224422442</v>
      </c>
      <c r="CV29" s="200">
        <v>3</v>
      </c>
      <c r="CW29" s="271">
        <f t="shared" si="43"/>
        <v>2.2502250225022502E-2</v>
      </c>
      <c r="CX29" s="270">
        <v>49</v>
      </c>
      <c r="CY29" s="269">
        <f t="shared" si="44"/>
        <v>0.36753675367536753</v>
      </c>
      <c r="CZ29" s="200">
        <v>6</v>
      </c>
      <c r="DA29" s="271">
        <f t="shared" si="45"/>
        <v>4.5004500450045004E-2</v>
      </c>
      <c r="DB29" s="270">
        <v>894</v>
      </c>
      <c r="DC29" s="269">
        <f t="shared" si="46"/>
        <v>6.7056705670567052</v>
      </c>
      <c r="DD29" s="270">
        <v>26</v>
      </c>
      <c r="DE29" s="271">
        <f t="shared" si="47"/>
        <v>0.19501950195019502</v>
      </c>
      <c r="DF29" s="270">
        <v>70</v>
      </c>
      <c r="DG29" s="269">
        <f t="shared" si="48"/>
        <v>0.52505250525052505</v>
      </c>
      <c r="DH29" s="200">
        <v>117</v>
      </c>
      <c r="DI29" s="201">
        <f t="shared" si="49"/>
        <v>0.87758775877587758</v>
      </c>
    </row>
    <row r="30" spans="1:113" ht="14.5">
      <c r="A30" s="221" t="s">
        <v>56</v>
      </c>
      <c r="B30" s="202">
        <f t="shared" si="50"/>
        <v>10514</v>
      </c>
      <c r="C30" s="334">
        <f t="shared" si="51"/>
        <v>1793</v>
      </c>
      <c r="D30" s="203">
        <v>378</v>
      </c>
      <c r="E30" s="276">
        <f t="shared" si="57"/>
        <v>21.081985499163412</v>
      </c>
      <c r="F30" s="275">
        <v>8</v>
      </c>
      <c r="G30" s="274">
        <f t="shared" si="52"/>
        <v>0.4461795872838818</v>
      </c>
      <c r="H30" s="203">
        <v>0</v>
      </c>
      <c r="I30" s="276">
        <f t="shared" si="0"/>
        <v>0</v>
      </c>
      <c r="J30" s="275">
        <v>4</v>
      </c>
      <c r="K30" s="274">
        <f t="shared" si="53"/>
        <v>0.2230897936419409</v>
      </c>
      <c r="L30" s="203">
        <v>366</v>
      </c>
      <c r="M30" s="291">
        <f t="shared" si="1"/>
        <v>20.41271611823759</v>
      </c>
      <c r="N30" s="203">
        <v>1415</v>
      </c>
      <c r="O30" s="277">
        <f t="shared" si="2"/>
        <v>78.918014500836591</v>
      </c>
      <c r="P30" s="85">
        <v>28</v>
      </c>
      <c r="Q30" s="86">
        <f t="shared" si="3"/>
        <v>1.5616285554935863</v>
      </c>
      <c r="R30" s="89">
        <v>198</v>
      </c>
      <c r="S30" s="277">
        <f t="shared" si="4"/>
        <v>11.042944785276074</v>
      </c>
      <c r="T30" s="85">
        <v>38</v>
      </c>
      <c r="U30" s="86">
        <f t="shared" si="5"/>
        <v>2.1193530395984381</v>
      </c>
      <c r="V30" s="89">
        <v>95</v>
      </c>
      <c r="W30" s="277">
        <f t="shared" si="6"/>
        <v>5.2983825989960955</v>
      </c>
      <c r="X30" s="85">
        <v>11</v>
      </c>
      <c r="Y30" s="86">
        <f t="shared" si="7"/>
        <v>0.61349693251533743</v>
      </c>
      <c r="Z30" s="203">
        <v>1</v>
      </c>
      <c r="AA30" s="276">
        <f t="shared" si="8"/>
        <v>5.5772448410485224E-2</v>
      </c>
      <c r="AB30" s="275">
        <v>1</v>
      </c>
      <c r="AC30" s="274">
        <f t="shared" si="9"/>
        <v>5.5772448410485224E-2</v>
      </c>
      <c r="AD30" s="203">
        <v>3</v>
      </c>
      <c r="AE30" s="276">
        <f t="shared" si="10"/>
        <v>0.16731734523145567</v>
      </c>
      <c r="AF30" s="275">
        <v>978</v>
      </c>
      <c r="AG30" s="274">
        <f t="shared" si="11"/>
        <v>54.54545454545454</v>
      </c>
      <c r="AH30" s="275">
        <v>11</v>
      </c>
      <c r="AI30" s="276">
        <f t="shared" si="12"/>
        <v>0.61349693251533743</v>
      </c>
      <c r="AJ30" s="275">
        <v>38</v>
      </c>
      <c r="AK30" s="274">
        <f t="shared" si="13"/>
        <v>2.1193530395984381</v>
      </c>
      <c r="AL30" s="203">
        <v>13</v>
      </c>
      <c r="AM30" s="274">
        <f t="shared" si="14"/>
        <v>0.7250418293363079</v>
      </c>
      <c r="AN30" s="334">
        <f t="shared" si="54"/>
        <v>4821</v>
      </c>
      <c r="AO30" s="203">
        <v>1663</v>
      </c>
      <c r="AP30" s="276">
        <f t="shared" si="15"/>
        <v>34.494918066791122</v>
      </c>
      <c r="AQ30" s="275">
        <v>165</v>
      </c>
      <c r="AR30" s="274">
        <f t="shared" si="16"/>
        <v>3.422526446795271</v>
      </c>
      <c r="AS30" s="203">
        <v>0</v>
      </c>
      <c r="AT30" s="276">
        <f t="shared" si="17"/>
        <v>0</v>
      </c>
      <c r="AU30" s="275">
        <v>19</v>
      </c>
      <c r="AV30" s="274">
        <f t="shared" si="18"/>
        <v>0.39410910599460697</v>
      </c>
      <c r="AW30" s="203">
        <v>1479</v>
      </c>
      <c r="AX30" s="291">
        <f t="shared" si="19"/>
        <v>30.678282514001243</v>
      </c>
      <c r="AY30" s="203">
        <v>3158</v>
      </c>
      <c r="AZ30" s="277">
        <f t="shared" si="20"/>
        <v>65.505081933208871</v>
      </c>
      <c r="BA30" s="85">
        <v>277</v>
      </c>
      <c r="BB30" s="86">
        <f t="shared" si="21"/>
        <v>5.7456959137108488</v>
      </c>
      <c r="BC30" s="89">
        <v>715</v>
      </c>
      <c r="BD30" s="277">
        <f t="shared" si="22"/>
        <v>14.830947936112841</v>
      </c>
      <c r="BE30" s="85">
        <v>173</v>
      </c>
      <c r="BF30" s="86">
        <f t="shared" si="23"/>
        <v>3.5884671230035261</v>
      </c>
      <c r="BG30" s="89">
        <v>638</v>
      </c>
      <c r="BH30" s="277">
        <f t="shared" si="24"/>
        <v>13.233768927608381</v>
      </c>
      <c r="BI30" s="85">
        <v>169</v>
      </c>
      <c r="BJ30" s="86">
        <f t="shared" si="25"/>
        <v>3.5054967848993988</v>
      </c>
      <c r="BK30" s="203">
        <v>2</v>
      </c>
      <c r="BL30" s="276">
        <f t="shared" si="26"/>
        <v>4.1485169052063883E-2</v>
      </c>
      <c r="BM30" s="275">
        <v>11</v>
      </c>
      <c r="BN30" s="274">
        <f t="shared" si="27"/>
        <v>0.22816842978635138</v>
      </c>
      <c r="BO30" s="203">
        <v>0</v>
      </c>
      <c r="BP30" s="276">
        <f t="shared" si="28"/>
        <v>0</v>
      </c>
      <c r="BQ30" s="275">
        <v>1068</v>
      </c>
      <c r="BR30" s="274">
        <f t="shared" si="29"/>
        <v>22.153080273802118</v>
      </c>
      <c r="BS30" s="275">
        <v>10</v>
      </c>
      <c r="BT30" s="276">
        <f t="shared" si="30"/>
        <v>0.20742584526031943</v>
      </c>
      <c r="BU30" s="275">
        <v>36</v>
      </c>
      <c r="BV30" s="274">
        <f t="shared" si="31"/>
        <v>0.74673304293714993</v>
      </c>
      <c r="BW30" s="203">
        <v>59</v>
      </c>
      <c r="BX30" s="274">
        <f t="shared" si="32"/>
        <v>1.2238124870358846</v>
      </c>
      <c r="BY30" s="334">
        <f t="shared" si="55"/>
        <v>3900</v>
      </c>
      <c r="BZ30" s="203">
        <v>1371</v>
      </c>
      <c r="CA30" s="276">
        <f t="shared" si="33"/>
        <v>35.153846153846153</v>
      </c>
      <c r="CB30" s="275">
        <v>451</v>
      </c>
      <c r="CC30" s="274">
        <f t="shared" si="34"/>
        <v>11.564102564102564</v>
      </c>
      <c r="CD30" s="203">
        <v>0</v>
      </c>
      <c r="CE30" s="276">
        <f t="shared" si="35"/>
        <v>0</v>
      </c>
      <c r="CF30" s="275">
        <v>14</v>
      </c>
      <c r="CG30" s="274">
        <f t="shared" si="36"/>
        <v>0.35897435897435898</v>
      </c>
      <c r="CH30" s="203">
        <v>906</v>
      </c>
      <c r="CI30" s="291">
        <f t="shared" si="37"/>
        <v>23.23076923076923</v>
      </c>
      <c r="CJ30" s="203">
        <v>2529</v>
      </c>
      <c r="CK30" s="335">
        <f t="shared" si="56"/>
        <v>64.84615384615384</v>
      </c>
      <c r="CL30" s="85">
        <v>306</v>
      </c>
      <c r="CM30" s="86">
        <f t="shared" si="38"/>
        <v>7.8461538461538458</v>
      </c>
      <c r="CN30" s="89">
        <v>841</v>
      </c>
      <c r="CO30" s="277">
        <f t="shared" si="39"/>
        <v>21.564102564102562</v>
      </c>
      <c r="CP30" s="85">
        <v>171</v>
      </c>
      <c r="CQ30" s="86">
        <f t="shared" si="40"/>
        <v>4.384615384615385</v>
      </c>
      <c r="CR30" s="89">
        <v>423</v>
      </c>
      <c r="CS30" s="277">
        <f t="shared" si="41"/>
        <v>10.846153846153845</v>
      </c>
      <c r="CT30" s="85">
        <v>58</v>
      </c>
      <c r="CU30" s="86">
        <f t="shared" si="42"/>
        <v>1.4871794871794872</v>
      </c>
      <c r="CV30" s="203">
        <v>2</v>
      </c>
      <c r="CW30" s="276">
        <f t="shared" si="43"/>
        <v>5.128205128205128E-2</v>
      </c>
      <c r="CX30" s="275">
        <v>3</v>
      </c>
      <c r="CY30" s="274">
        <f t="shared" si="44"/>
        <v>7.6923076923076927E-2</v>
      </c>
      <c r="CZ30" s="203">
        <v>0</v>
      </c>
      <c r="DA30" s="276">
        <f t="shared" si="45"/>
        <v>0</v>
      </c>
      <c r="DB30" s="275">
        <v>688</v>
      </c>
      <c r="DC30" s="274">
        <f t="shared" si="46"/>
        <v>17.641025641025639</v>
      </c>
      <c r="DD30" s="275">
        <v>6</v>
      </c>
      <c r="DE30" s="276">
        <f t="shared" si="47"/>
        <v>0.15384615384615385</v>
      </c>
      <c r="DF30" s="275">
        <v>9</v>
      </c>
      <c r="DG30" s="274">
        <f t="shared" si="48"/>
        <v>0.23076923076923078</v>
      </c>
      <c r="DH30" s="203">
        <v>22</v>
      </c>
      <c r="DI30" s="204">
        <f t="shared" si="49"/>
        <v>0.5641025641025641</v>
      </c>
    </row>
    <row r="31" spans="1:113" ht="14.5">
      <c r="A31" s="225" t="s">
        <v>57</v>
      </c>
      <c r="B31" s="205">
        <f t="shared" si="50"/>
        <v>57039</v>
      </c>
      <c r="C31" s="336">
        <f t="shared" si="51"/>
        <v>9998</v>
      </c>
      <c r="D31" s="206">
        <v>2522</v>
      </c>
      <c r="E31" s="281">
        <f t="shared" si="57"/>
        <v>25.2250450090018</v>
      </c>
      <c r="F31" s="280">
        <v>268</v>
      </c>
      <c r="G31" s="279">
        <f t="shared" si="52"/>
        <v>2.6805361072214442</v>
      </c>
      <c r="H31" s="206">
        <v>6</v>
      </c>
      <c r="I31" s="281">
        <f t="shared" si="0"/>
        <v>6.0012002400480095E-2</v>
      </c>
      <c r="J31" s="280">
        <v>10</v>
      </c>
      <c r="K31" s="279">
        <f t="shared" si="53"/>
        <v>0.10002000400080016</v>
      </c>
      <c r="L31" s="206">
        <v>2238</v>
      </c>
      <c r="M31" s="292">
        <f t="shared" si="1"/>
        <v>22.384476895379077</v>
      </c>
      <c r="N31" s="206">
        <v>7476</v>
      </c>
      <c r="O31" s="99">
        <f t="shared" si="2"/>
        <v>74.774954990998197</v>
      </c>
      <c r="P31" s="178">
        <v>278</v>
      </c>
      <c r="Q31" s="100">
        <f t="shared" si="3"/>
        <v>2.7805561112222446</v>
      </c>
      <c r="R31" s="98">
        <v>1100</v>
      </c>
      <c r="S31" s="99">
        <f t="shared" si="4"/>
        <v>11.002200440088018</v>
      </c>
      <c r="T31" s="178">
        <v>261</v>
      </c>
      <c r="U31" s="100">
        <f t="shared" si="5"/>
        <v>2.6105221044208844</v>
      </c>
      <c r="V31" s="98">
        <v>1016</v>
      </c>
      <c r="W31" s="99">
        <f t="shared" si="6"/>
        <v>10.162032406481297</v>
      </c>
      <c r="X31" s="178">
        <v>658</v>
      </c>
      <c r="Y31" s="100">
        <f t="shared" si="7"/>
        <v>6.581316263252651</v>
      </c>
      <c r="Z31" s="206">
        <v>2</v>
      </c>
      <c r="AA31" s="281">
        <f t="shared" si="8"/>
        <v>2.0004000800160033E-2</v>
      </c>
      <c r="AB31" s="280">
        <v>30</v>
      </c>
      <c r="AC31" s="279">
        <f t="shared" si="9"/>
        <v>0.30006001200240046</v>
      </c>
      <c r="AD31" s="206">
        <v>9</v>
      </c>
      <c r="AE31" s="281">
        <f t="shared" si="10"/>
        <v>9.001800360072014E-2</v>
      </c>
      <c r="AF31" s="280">
        <v>3451</v>
      </c>
      <c r="AG31" s="279">
        <f t="shared" si="11"/>
        <v>34.516903380676133</v>
      </c>
      <c r="AH31" s="280">
        <v>51</v>
      </c>
      <c r="AI31" s="281">
        <f t="shared" si="12"/>
        <v>0.51010202040408081</v>
      </c>
      <c r="AJ31" s="280">
        <v>301</v>
      </c>
      <c r="AK31" s="279">
        <f t="shared" si="13"/>
        <v>3.0106021204240845</v>
      </c>
      <c r="AL31" s="206">
        <v>319</v>
      </c>
      <c r="AM31" s="279">
        <f t="shared" si="14"/>
        <v>3.1906381276255251</v>
      </c>
      <c r="AN31" s="336">
        <f t="shared" si="54"/>
        <v>29809</v>
      </c>
      <c r="AO31" s="206">
        <v>9540</v>
      </c>
      <c r="AP31" s="281">
        <f t="shared" si="15"/>
        <v>32.003757254520451</v>
      </c>
      <c r="AQ31" s="280">
        <v>2422</v>
      </c>
      <c r="AR31" s="279">
        <f t="shared" si="16"/>
        <v>8.1250629004663022</v>
      </c>
      <c r="AS31" s="206">
        <v>44</v>
      </c>
      <c r="AT31" s="281">
        <f t="shared" si="17"/>
        <v>0.14760642758898318</v>
      </c>
      <c r="AU31" s="280">
        <v>29</v>
      </c>
      <c r="AV31" s="279">
        <f t="shared" si="18"/>
        <v>9.7286054547284367E-2</v>
      </c>
      <c r="AW31" s="206">
        <v>7045</v>
      </c>
      <c r="AX31" s="292">
        <f t="shared" si="19"/>
        <v>23.633801871917878</v>
      </c>
      <c r="AY31" s="206">
        <v>20269</v>
      </c>
      <c r="AZ31" s="99">
        <f t="shared" si="20"/>
        <v>67.996242745479549</v>
      </c>
      <c r="BA31" s="178">
        <v>1366</v>
      </c>
      <c r="BB31" s="100">
        <f t="shared" si="21"/>
        <v>4.5825086383307054</v>
      </c>
      <c r="BC31" s="98">
        <v>2547</v>
      </c>
      <c r="BD31" s="99">
        <f t="shared" si="22"/>
        <v>8.5443993424804585</v>
      </c>
      <c r="BE31" s="178">
        <v>955</v>
      </c>
      <c r="BF31" s="100">
        <f t="shared" si="23"/>
        <v>3.2037304169881575</v>
      </c>
      <c r="BG31" s="98">
        <v>5338</v>
      </c>
      <c r="BH31" s="99">
        <f t="shared" si="24"/>
        <v>17.907343419772552</v>
      </c>
      <c r="BI31" s="178">
        <v>5447</v>
      </c>
      <c r="BJ31" s="100">
        <f t="shared" si="25"/>
        <v>18.273004797208898</v>
      </c>
      <c r="BK31" s="206">
        <v>12</v>
      </c>
      <c r="BL31" s="281">
        <f t="shared" si="26"/>
        <v>4.0256298433359053E-2</v>
      </c>
      <c r="BM31" s="280">
        <v>112</v>
      </c>
      <c r="BN31" s="279">
        <f t="shared" si="27"/>
        <v>0.37572545204468449</v>
      </c>
      <c r="BO31" s="206">
        <v>5</v>
      </c>
      <c r="BP31" s="281">
        <f t="shared" si="28"/>
        <v>1.6773457680566272E-2</v>
      </c>
      <c r="BQ31" s="280">
        <v>3608</v>
      </c>
      <c r="BR31" s="279">
        <f t="shared" si="29"/>
        <v>12.103727062296622</v>
      </c>
      <c r="BS31" s="280">
        <v>66</v>
      </c>
      <c r="BT31" s="281">
        <f t="shared" si="30"/>
        <v>0.22140964138347477</v>
      </c>
      <c r="BU31" s="280">
        <v>323</v>
      </c>
      <c r="BV31" s="279">
        <f t="shared" si="31"/>
        <v>1.0835653661645812</v>
      </c>
      <c r="BW31" s="206">
        <v>490</v>
      </c>
      <c r="BX31" s="279">
        <f t="shared" si="32"/>
        <v>1.6437988526954945</v>
      </c>
      <c r="BY31" s="336">
        <f t="shared" si="55"/>
        <v>17232</v>
      </c>
      <c r="BZ31" s="206">
        <v>6459</v>
      </c>
      <c r="CA31" s="281">
        <f t="shared" si="33"/>
        <v>37.482590529247908</v>
      </c>
      <c r="CB31" s="280">
        <v>2371</v>
      </c>
      <c r="CC31" s="279">
        <f t="shared" si="34"/>
        <v>13.759285051067781</v>
      </c>
      <c r="CD31" s="206">
        <v>21</v>
      </c>
      <c r="CE31" s="281">
        <f t="shared" si="35"/>
        <v>0.12186629526462396</v>
      </c>
      <c r="CF31" s="280">
        <v>20</v>
      </c>
      <c r="CG31" s="279">
        <f t="shared" si="36"/>
        <v>0.1160631383472609</v>
      </c>
      <c r="CH31" s="206">
        <v>4047</v>
      </c>
      <c r="CI31" s="292">
        <f t="shared" si="37"/>
        <v>23.485376044568245</v>
      </c>
      <c r="CJ31" s="206">
        <v>10773</v>
      </c>
      <c r="CK31" s="337">
        <f t="shared" si="56"/>
        <v>62.517409470752092</v>
      </c>
      <c r="CL31" s="178">
        <v>939</v>
      </c>
      <c r="CM31" s="100">
        <f t="shared" si="38"/>
        <v>5.4491643454038998</v>
      </c>
      <c r="CN31" s="98">
        <v>1451</v>
      </c>
      <c r="CO31" s="99">
        <f t="shared" si="39"/>
        <v>8.420380687093779</v>
      </c>
      <c r="CP31" s="178">
        <v>709</v>
      </c>
      <c r="CQ31" s="100">
        <f t="shared" si="40"/>
        <v>4.1144382544103992</v>
      </c>
      <c r="CR31" s="98">
        <v>2729</v>
      </c>
      <c r="CS31" s="99">
        <f t="shared" si="41"/>
        <v>15.836815227483751</v>
      </c>
      <c r="CT31" s="178">
        <v>3050</v>
      </c>
      <c r="CU31" s="100">
        <f t="shared" si="42"/>
        <v>17.69962859795729</v>
      </c>
      <c r="CV31" s="206">
        <v>5</v>
      </c>
      <c r="CW31" s="281">
        <f t="shared" si="43"/>
        <v>2.9015784586815224E-2</v>
      </c>
      <c r="CX31" s="280">
        <v>52</v>
      </c>
      <c r="CY31" s="279">
        <f t="shared" si="44"/>
        <v>0.3017641597028784</v>
      </c>
      <c r="CZ31" s="206">
        <v>6</v>
      </c>
      <c r="DA31" s="281">
        <f t="shared" si="45"/>
        <v>3.4818941504178275E-2</v>
      </c>
      <c r="DB31" s="280">
        <v>1582</v>
      </c>
      <c r="DC31" s="279">
        <f t="shared" si="46"/>
        <v>9.1805942432683381</v>
      </c>
      <c r="DD31" s="280">
        <v>32</v>
      </c>
      <c r="DE31" s="281">
        <f t="shared" si="47"/>
        <v>0.18570102135561745</v>
      </c>
      <c r="DF31" s="280">
        <v>79</v>
      </c>
      <c r="DG31" s="279">
        <f t="shared" si="48"/>
        <v>0.45844939647168059</v>
      </c>
      <c r="DH31" s="206">
        <v>139</v>
      </c>
      <c r="DI31" s="207">
        <f t="shared" si="49"/>
        <v>0.80663881151346339</v>
      </c>
    </row>
    <row r="32" spans="1:113" ht="14.5">
      <c r="A32" s="483" t="s">
        <v>58</v>
      </c>
      <c r="B32" s="483"/>
      <c r="C32" s="483"/>
      <c r="D32" s="483"/>
      <c r="E32" s="483"/>
      <c r="F32" s="483"/>
      <c r="G32" s="483"/>
      <c r="H32" s="483"/>
      <c r="I32" s="483"/>
      <c r="J32" s="483"/>
      <c r="K32" s="483"/>
      <c r="L32" s="483"/>
      <c r="M32" s="483"/>
      <c r="N32" s="483"/>
      <c r="O32" s="483"/>
      <c r="P32" s="483"/>
      <c r="Q32" s="483"/>
      <c r="R32" s="483"/>
      <c r="S32" s="483"/>
      <c r="T32" s="483"/>
      <c r="U32" s="483"/>
      <c r="V32" s="483"/>
      <c r="W32" s="483"/>
      <c r="X32" s="483"/>
      <c r="Y32" s="483"/>
      <c r="Z32" s="483"/>
      <c r="AA32" s="483"/>
      <c r="AB32" s="483"/>
      <c r="AC32" s="483"/>
      <c r="AD32" s="483"/>
      <c r="AE32" s="483"/>
      <c r="AF32" s="483"/>
      <c r="AG32" s="483"/>
      <c r="AH32" s="483"/>
      <c r="AI32" s="483"/>
      <c r="AJ32" s="483"/>
      <c r="AK32" s="483"/>
      <c r="AL32" s="483"/>
      <c r="AM32" s="483"/>
      <c r="AN32" s="483"/>
      <c r="AO32" s="483"/>
      <c r="AP32" s="483"/>
      <c r="AQ32" s="483"/>
      <c r="AR32" s="483"/>
      <c r="AS32" s="483"/>
      <c r="AT32" s="483"/>
      <c r="AU32" s="483"/>
      <c r="AV32" s="483"/>
      <c r="AW32" s="483"/>
      <c r="AX32" s="483"/>
      <c r="AY32" s="483"/>
      <c r="AZ32" s="483"/>
      <c r="BA32" s="483"/>
      <c r="BB32" s="483"/>
      <c r="BC32" s="483"/>
      <c r="BD32" s="483"/>
      <c r="BE32" s="483"/>
      <c r="BF32" s="483"/>
      <c r="BG32" s="483"/>
      <c r="BH32" s="483"/>
      <c r="BI32" s="483"/>
      <c r="BJ32" s="483"/>
      <c r="BK32" s="483"/>
      <c r="BL32" s="483"/>
      <c r="BM32" s="483"/>
      <c r="BN32" s="483"/>
      <c r="BO32" s="483"/>
      <c r="BP32" s="483"/>
      <c r="BQ32" s="483"/>
      <c r="BR32" s="483"/>
      <c r="BS32" s="483"/>
      <c r="BT32" s="483"/>
      <c r="BU32" s="483"/>
      <c r="BV32" s="483"/>
      <c r="BW32" s="483"/>
      <c r="BX32" s="483"/>
      <c r="BY32" s="483"/>
      <c r="BZ32" s="483"/>
      <c r="CA32" s="483"/>
      <c r="CB32" s="483"/>
      <c r="CC32" s="483"/>
      <c r="CD32" s="483"/>
      <c r="CE32" s="483"/>
      <c r="CF32" s="483"/>
      <c r="CG32" s="483"/>
      <c r="CH32" s="483"/>
      <c r="CI32" s="483"/>
      <c r="CJ32" s="483"/>
      <c r="CK32" s="483"/>
      <c r="CL32" s="483"/>
      <c r="CM32" s="483"/>
      <c r="CN32" s="483"/>
      <c r="CO32" s="483"/>
      <c r="CP32" s="483"/>
      <c r="CQ32" s="483"/>
      <c r="CR32" s="483"/>
      <c r="CS32" s="483"/>
      <c r="CT32" s="483"/>
      <c r="CU32" s="483"/>
      <c r="CV32" s="483"/>
      <c r="CW32" s="483"/>
      <c r="CX32" s="483"/>
      <c r="CY32" s="483"/>
      <c r="CZ32" s="483"/>
      <c r="DA32" s="483"/>
      <c r="DB32" s="483"/>
      <c r="DC32" s="483"/>
      <c r="DD32" s="483"/>
      <c r="DE32" s="483"/>
      <c r="DF32" s="483"/>
      <c r="DG32" s="483"/>
      <c r="DH32" s="483"/>
      <c r="DI32" s="483"/>
    </row>
    <row r="33" spans="1:116" ht="14.5">
      <c r="A33" s="526" t="s">
        <v>132</v>
      </c>
      <c r="B33" s="526"/>
      <c r="C33" s="526"/>
      <c r="D33" s="526"/>
      <c r="E33" s="526"/>
      <c r="F33" s="526"/>
      <c r="G33" s="526"/>
      <c r="H33" s="526"/>
      <c r="I33" s="526"/>
      <c r="J33" s="526"/>
      <c r="K33" s="526"/>
      <c r="L33" s="526"/>
      <c r="M33" s="526"/>
      <c r="N33" s="526"/>
      <c r="O33" s="526"/>
      <c r="P33" s="526"/>
      <c r="Q33" s="526"/>
      <c r="R33" s="526"/>
      <c r="S33" s="526"/>
      <c r="T33" s="526"/>
      <c r="U33" s="526"/>
      <c r="V33" s="526"/>
      <c r="W33" s="526"/>
      <c r="X33" s="526"/>
      <c r="Y33" s="526"/>
      <c r="Z33" s="526"/>
      <c r="AA33" s="526"/>
      <c r="AB33" s="526"/>
      <c r="AC33" s="526"/>
      <c r="AD33" s="526"/>
      <c r="AE33" s="526"/>
      <c r="AF33" s="526"/>
      <c r="AG33" s="526"/>
      <c r="AH33" s="526"/>
      <c r="AI33" s="526"/>
      <c r="AJ33" s="526"/>
      <c r="AK33" s="526"/>
      <c r="AL33" s="526"/>
      <c r="AM33" s="526"/>
      <c r="AN33" s="526"/>
      <c r="AO33" s="526"/>
      <c r="AP33" s="526"/>
      <c r="AQ33" s="526"/>
      <c r="AR33" s="526"/>
      <c r="AS33" s="526"/>
      <c r="AT33" s="526"/>
      <c r="AU33" s="526"/>
      <c r="AV33" s="526"/>
      <c r="AW33" s="526"/>
      <c r="AX33" s="526"/>
      <c r="AY33" s="526"/>
      <c r="AZ33" s="526"/>
      <c r="BA33" s="526"/>
      <c r="BB33" s="526"/>
      <c r="BC33" s="526"/>
      <c r="BD33" s="526"/>
      <c r="BE33" s="526"/>
      <c r="BF33" s="526"/>
      <c r="BG33" s="526"/>
      <c r="BH33" s="526"/>
      <c r="BI33" s="526"/>
      <c r="BJ33" s="526"/>
      <c r="BK33" s="526"/>
      <c r="BL33" s="526"/>
      <c r="BM33" s="526"/>
      <c r="BN33" s="526"/>
      <c r="BO33" s="526"/>
      <c r="BP33" s="526"/>
      <c r="BQ33" s="526"/>
      <c r="BR33" s="526"/>
      <c r="BS33" s="526"/>
      <c r="BT33" s="526"/>
      <c r="BU33" s="526"/>
      <c r="BV33" s="526"/>
      <c r="BW33" s="526"/>
      <c r="BX33" s="526"/>
      <c r="BY33" s="526"/>
      <c r="BZ33" s="526"/>
      <c r="CA33" s="526"/>
      <c r="CB33" s="526"/>
      <c r="CC33" s="526"/>
      <c r="CD33" s="526"/>
      <c r="CE33" s="526"/>
      <c r="CF33" s="526"/>
      <c r="CG33" s="526"/>
      <c r="CH33" s="526"/>
      <c r="CI33" s="526"/>
      <c r="CJ33" s="526"/>
      <c r="CK33" s="526"/>
      <c r="CL33" s="526"/>
      <c r="CM33" s="526"/>
      <c r="CN33" s="526"/>
      <c r="CO33" s="526"/>
      <c r="CP33" s="526"/>
      <c r="CQ33" s="526"/>
      <c r="CR33" s="526"/>
      <c r="CS33" s="526"/>
      <c r="CT33" s="526"/>
      <c r="CU33" s="526"/>
      <c r="CV33" s="526"/>
      <c r="CW33" s="526"/>
      <c r="CX33" s="526"/>
      <c r="CY33" s="526"/>
      <c r="CZ33" s="526"/>
      <c r="DA33" s="526"/>
      <c r="DB33" s="526"/>
      <c r="DC33" s="526"/>
      <c r="DD33" s="526"/>
      <c r="DE33" s="526"/>
      <c r="DF33" s="526"/>
      <c r="DG33" s="526"/>
      <c r="DH33" s="526"/>
      <c r="DI33" s="526"/>
    </row>
    <row r="34" spans="1:116" ht="14.5">
      <c r="A34" s="484" t="s">
        <v>59</v>
      </c>
      <c r="B34" s="484"/>
      <c r="C34" s="484"/>
      <c r="D34" s="484"/>
      <c r="E34" s="484"/>
      <c r="F34" s="484"/>
      <c r="G34" s="484"/>
      <c r="H34" s="484"/>
      <c r="I34" s="484"/>
      <c r="J34" s="484"/>
      <c r="K34" s="484"/>
      <c r="L34" s="484"/>
      <c r="M34" s="484"/>
      <c r="N34" s="484"/>
      <c r="O34" s="484"/>
      <c r="P34" s="484"/>
      <c r="Q34" s="484"/>
      <c r="R34" s="484"/>
      <c r="S34" s="484"/>
      <c r="T34" s="484"/>
      <c r="U34" s="484"/>
      <c r="V34" s="484"/>
      <c r="W34" s="484"/>
      <c r="X34" s="484"/>
      <c r="Y34" s="484"/>
      <c r="Z34" s="484"/>
      <c r="AA34" s="484"/>
      <c r="AB34" s="484"/>
      <c r="AC34" s="484"/>
      <c r="AD34" s="484"/>
      <c r="AE34" s="484"/>
      <c r="AF34" s="484"/>
      <c r="AG34" s="484"/>
      <c r="AH34" s="484"/>
      <c r="AI34" s="484"/>
      <c r="AJ34" s="484"/>
      <c r="AK34" s="484"/>
      <c r="AL34" s="484"/>
      <c r="AM34" s="484"/>
      <c r="AN34" s="484"/>
      <c r="AO34" s="484"/>
      <c r="AP34" s="484"/>
      <c r="AQ34" s="484"/>
      <c r="AR34" s="484"/>
      <c r="AS34" s="484"/>
      <c r="AT34" s="484"/>
      <c r="AU34" s="484"/>
      <c r="AV34" s="484"/>
      <c r="AW34" s="484"/>
      <c r="AX34" s="484"/>
      <c r="AY34" s="484"/>
      <c r="AZ34" s="484"/>
      <c r="BA34" s="484"/>
      <c r="BB34" s="484"/>
      <c r="BC34" s="484"/>
      <c r="BD34" s="484"/>
      <c r="BE34" s="484"/>
      <c r="BF34" s="484"/>
      <c r="BG34" s="484"/>
      <c r="BH34" s="484"/>
      <c r="BI34" s="484"/>
      <c r="BJ34" s="484"/>
      <c r="BK34" s="484"/>
      <c r="BL34" s="484"/>
      <c r="BM34" s="484"/>
      <c r="BN34" s="484"/>
      <c r="BO34" s="484"/>
      <c r="BP34" s="484"/>
      <c r="BQ34" s="484"/>
      <c r="BR34" s="484"/>
      <c r="BS34" s="484"/>
      <c r="BT34" s="484"/>
      <c r="BU34" s="484"/>
      <c r="BV34" s="484"/>
      <c r="BW34" s="484"/>
      <c r="BX34" s="484"/>
      <c r="BY34" s="484"/>
      <c r="BZ34" s="484"/>
      <c r="CA34" s="484"/>
      <c r="CB34" s="484"/>
      <c r="CC34" s="484"/>
      <c r="CD34" s="484"/>
      <c r="CE34" s="484"/>
      <c r="CF34" s="484"/>
      <c r="CG34" s="484"/>
      <c r="CH34" s="484"/>
      <c r="CI34" s="484"/>
      <c r="CJ34" s="484"/>
      <c r="CK34" s="484"/>
      <c r="CL34" s="484"/>
      <c r="CM34" s="484"/>
      <c r="CN34" s="484"/>
      <c r="CO34" s="484"/>
      <c r="CP34" s="484"/>
      <c r="CQ34" s="484"/>
      <c r="CR34" s="484"/>
      <c r="CS34" s="484"/>
      <c r="CT34" s="484"/>
      <c r="CU34" s="484"/>
      <c r="CV34" s="484"/>
      <c r="CW34" s="484"/>
      <c r="CX34" s="484"/>
      <c r="CY34" s="484"/>
      <c r="CZ34" s="484"/>
      <c r="DA34" s="484"/>
      <c r="DB34" s="484"/>
      <c r="DC34" s="484"/>
      <c r="DD34" s="484"/>
      <c r="DE34" s="484"/>
      <c r="DF34" s="484"/>
      <c r="DG34" s="484"/>
      <c r="DH34" s="484"/>
      <c r="DI34" s="484"/>
    </row>
    <row r="35" spans="1:116" ht="14.5">
      <c r="A35" s="30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</row>
    <row r="36" spans="1:116" ht="23.5">
      <c r="A36" s="486">
        <v>2024</v>
      </c>
      <c r="B36" s="486"/>
      <c r="C36" s="486"/>
      <c r="D36" s="486"/>
      <c r="E36" s="486"/>
      <c r="F36" s="486"/>
      <c r="G36" s="486"/>
      <c r="H36" s="486"/>
      <c r="I36" s="486"/>
      <c r="J36" s="486"/>
      <c r="K36" s="486"/>
      <c r="L36" s="486"/>
      <c r="M36" s="486"/>
      <c r="N36" s="486"/>
      <c r="O36" s="486"/>
      <c r="P36" s="486"/>
      <c r="Q36" s="486"/>
      <c r="R36" s="486"/>
      <c r="S36" s="486"/>
      <c r="T36" s="486"/>
      <c r="U36" s="486"/>
      <c r="V36" s="486"/>
      <c r="W36" s="486"/>
      <c r="X36" s="486"/>
      <c r="Y36" s="486"/>
      <c r="Z36" s="486"/>
      <c r="AA36" s="486"/>
      <c r="AB36" s="486"/>
      <c r="AC36" s="486"/>
      <c r="AD36" s="486"/>
      <c r="AE36" s="486"/>
      <c r="AF36" s="486"/>
      <c r="AG36" s="486"/>
      <c r="AH36" s="486"/>
      <c r="AI36" s="486"/>
      <c r="AJ36" s="486"/>
      <c r="AK36" s="486"/>
      <c r="AL36" s="486"/>
      <c r="AM36" s="486"/>
      <c r="AN36" s="486"/>
      <c r="AO36" s="486"/>
      <c r="AP36" s="486"/>
      <c r="AQ36" s="486"/>
      <c r="AR36" s="486"/>
      <c r="AS36" s="486"/>
      <c r="AT36" s="486"/>
      <c r="AU36" s="486"/>
      <c r="AV36" s="486"/>
      <c r="AW36" s="486"/>
      <c r="AX36" s="486"/>
      <c r="AY36" s="486"/>
      <c r="AZ36" s="486"/>
      <c r="BA36" s="486"/>
      <c r="BB36" s="486"/>
      <c r="BC36" s="486"/>
      <c r="BD36" s="486"/>
      <c r="BE36" s="486"/>
      <c r="BF36" s="486"/>
      <c r="BG36" s="486"/>
      <c r="BH36" s="486"/>
      <c r="BI36" s="486"/>
      <c r="BJ36" s="486"/>
      <c r="BK36" s="486"/>
      <c r="BL36" s="486"/>
      <c r="BM36" s="486"/>
      <c r="BN36" s="486"/>
      <c r="BO36" s="486"/>
      <c r="BP36" s="486"/>
      <c r="BQ36" s="486"/>
      <c r="BR36" s="486"/>
      <c r="BS36" s="486"/>
      <c r="BT36" s="486"/>
      <c r="BU36" s="486"/>
      <c r="BV36" s="486"/>
      <c r="BW36" s="486"/>
      <c r="BX36" s="486"/>
      <c r="BY36" s="486"/>
      <c r="BZ36" s="486"/>
      <c r="CA36" s="486"/>
      <c r="CB36" s="486"/>
      <c r="CC36" s="486"/>
      <c r="CD36" s="486"/>
      <c r="CE36" s="486"/>
      <c r="CF36" s="486"/>
      <c r="CG36" s="486"/>
      <c r="CH36" s="486"/>
      <c r="CI36" s="486"/>
      <c r="CJ36" s="486"/>
      <c r="CK36" s="486"/>
      <c r="CL36" s="486"/>
      <c r="CM36" s="486"/>
      <c r="CN36" s="486"/>
      <c r="CO36" s="486"/>
      <c r="CP36" s="486"/>
      <c r="CQ36" s="486"/>
      <c r="CR36" s="486"/>
      <c r="CS36" s="486"/>
      <c r="CT36" s="486"/>
      <c r="CU36" s="486"/>
      <c r="CV36" s="486"/>
      <c r="CW36" s="486"/>
      <c r="CX36" s="486"/>
      <c r="CY36" s="486"/>
      <c r="CZ36" s="486"/>
      <c r="DA36" s="486"/>
      <c r="DB36" s="486"/>
      <c r="DC36" s="486"/>
      <c r="DD36" s="486"/>
      <c r="DE36" s="486"/>
      <c r="DF36" s="486"/>
      <c r="DG36" s="486"/>
      <c r="DH36" s="486"/>
      <c r="DI36" s="486"/>
    </row>
    <row r="37" spans="1:116" ht="14.5"/>
    <row r="38" spans="1:116" ht="16.5">
      <c r="A38" s="497" t="s">
        <v>118</v>
      </c>
      <c r="B38" s="497"/>
      <c r="C38" s="497"/>
      <c r="D38" s="497"/>
      <c r="E38" s="497"/>
      <c r="F38" s="497"/>
      <c r="G38" s="497"/>
      <c r="H38" s="497"/>
      <c r="I38" s="497"/>
      <c r="J38" s="497"/>
      <c r="K38" s="497"/>
      <c r="L38" s="497"/>
      <c r="M38" s="497"/>
      <c r="N38" s="497"/>
      <c r="O38" s="497"/>
      <c r="P38" s="497"/>
      <c r="Q38" s="497"/>
      <c r="R38" s="497"/>
      <c r="S38" s="497"/>
      <c r="T38" s="497"/>
      <c r="U38" s="497"/>
      <c r="V38" s="497"/>
      <c r="W38" s="497"/>
      <c r="X38" s="497"/>
      <c r="Y38" s="497"/>
      <c r="Z38" s="497"/>
      <c r="AA38" s="497"/>
      <c r="AB38" s="497"/>
      <c r="AC38" s="497"/>
      <c r="AD38" s="497"/>
      <c r="AE38" s="497"/>
      <c r="AF38" s="497"/>
      <c r="AG38" s="497"/>
      <c r="AH38" s="497"/>
      <c r="AI38" s="497"/>
      <c r="AJ38" s="497"/>
      <c r="AK38" s="497"/>
      <c r="AL38" s="497"/>
      <c r="AM38" s="497"/>
      <c r="AN38" s="497"/>
      <c r="AO38" s="497"/>
      <c r="AP38" s="497"/>
      <c r="AQ38" s="497"/>
      <c r="AR38" s="497"/>
      <c r="AS38" s="497"/>
      <c r="AT38" s="497"/>
      <c r="AU38" s="497"/>
      <c r="AV38" s="497"/>
      <c r="AW38" s="497"/>
      <c r="AX38" s="497"/>
      <c r="AY38" s="497"/>
      <c r="AZ38" s="497"/>
      <c r="BA38" s="497"/>
      <c r="BB38" s="497"/>
      <c r="BC38" s="497"/>
      <c r="BD38" s="497"/>
      <c r="BE38" s="497"/>
      <c r="BF38" s="497"/>
      <c r="BG38" s="497"/>
      <c r="BH38" s="497"/>
      <c r="BI38" s="497"/>
      <c r="BJ38" s="497"/>
      <c r="BK38" s="497"/>
      <c r="BL38" s="497"/>
      <c r="BM38" s="497"/>
      <c r="BN38" s="497"/>
      <c r="BO38" s="497"/>
      <c r="BP38" s="497"/>
      <c r="BQ38" s="497"/>
      <c r="BR38" s="497"/>
      <c r="BS38" s="497"/>
      <c r="BT38" s="497"/>
      <c r="BU38" s="497"/>
      <c r="BV38" s="497"/>
      <c r="BW38" s="497"/>
      <c r="BX38" s="497"/>
      <c r="BY38" s="497"/>
      <c r="BZ38" s="497"/>
      <c r="CA38" s="497"/>
      <c r="CB38" s="497"/>
      <c r="CC38" s="497"/>
      <c r="CD38" s="497"/>
      <c r="CE38" s="497"/>
      <c r="CF38" s="497"/>
      <c r="CG38" s="497"/>
      <c r="CH38" s="497"/>
      <c r="CI38" s="497"/>
      <c r="CJ38" s="497"/>
      <c r="CK38" s="497"/>
      <c r="CL38" s="497"/>
      <c r="CM38" s="497"/>
      <c r="CN38" s="497"/>
      <c r="CO38" s="497"/>
      <c r="CP38" s="497"/>
      <c r="CQ38" s="497"/>
      <c r="CR38" s="497"/>
      <c r="CS38" s="497"/>
      <c r="CT38" s="497"/>
      <c r="CU38" s="497"/>
      <c r="CV38" s="497"/>
      <c r="CW38" s="497"/>
      <c r="CX38" s="497"/>
      <c r="CY38" s="497"/>
      <c r="CZ38" s="497"/>
      <c r="DA38" s="497"/>
      <c r="DB38" s="497"/>
      <c r="DC38" s="497"/>
      <c r="DD38" s="497"/>
      <c r="DE38" s="497"/>
      <c r="DF38" s="497"/>
      <c r="DG38" s="497"/>
      <c r="DH38" s="497"/>
      <c r="DI38" s="497"/>
    </row>
    <row r="39" spans="1:116" ht="14.5">
      <c r="A39" s="527" t="s">
        <v>25</v>
      </c>
      <c r="B39" s="521" t="s">
        <v>26</v>
      </c>
      <c r="C39" s="532" t="s">
        <v>114</v>
      </c>
      <c r="D39" s="532"/>
      <c r="E39" s="532"/>
      <c r="F39" s="532"/>
      <c r="G39" s="532"/>
      <c r="H39" s="532"/>
      <c r="I39" s="532"/>
      <c r="J39" s="532"/>
      <c r="K39" s="532"/>
      <c r="L39" s="532"/>
      <c r="M39" s="532"/>
      <c r="N39" s="532"/>
      <c r="O39" s="532"/>
      <c r="P39" s="532"/>
      <c r="Q39" s="532"/>
      <c r="R39" s="532"/>
      <c r="S39" s="532"/>
      <c r="T39" s="532"/>
      <c r="U39" s="532"/>
      <c r="V39" s="532"/>
      <c r="W39" s="532"/>
      <c r="X39" s="532"/>
      <c r="Y39" s="532"/>
      <c r="Z39" s="532"/>
      <c r="AA39" s="532"/>
      <c r="AB39" s="532"/>
      <c r="AC39" s="532"/>
      <c r="AD39" s="532"/>
      <c r="AE39" s="532"/>
      <c r="AF39" s="532"/>
      <c r="AG39" s="532"/>
      <c r="AH39" s="532"/>
      <c r="AI39" s="532"/>
      <c r="AJ39" s="532"/>
      <c r="AK39" s="532"/>
      <c r="AL39" s="532"/>
      <c r="AM39" s="532"/>
      <c r="AN39" s="532"/>
      <c r="AO39" s="532"/>
      <c r="AP39" s="532"/>
      <c r="AQ39" s="532"/>
      <c r="AR39" s="532"/>
      <c r="AS39" s="532"/>
      <c r="AT39" s="532"/>
      <c r="AU39" s="532"/>
      <c r="AV39" s="532"/>
      <c r="AW39" s="532"/>
      <c r="AX39" s="532"/>
      <c r="AY39" s="532"/>
      <c r="AZ39" s="532"/>
      <c r="BA39" s="532"/>
      <c r="BB39" s="532"/>
      <c r="BC39" s="532"/>
      <c r="BD39" s="532"/>
      <c r="BE39" s="532"/>
      <c r="BF39" s="532"/>
      <c r="BG39" s="532"/>
      <c r="BH39" s="532"/>
      <c r="BI39" s="532"/>
      <c r="BJ39" s="532"/>
      <c r="BK39" s="532"/>
      <c r="BL39" s="532"/>
      <c r="BM39" s="532"/>
      <c r="BN39" s="532"/>
      <c r="BO39" s="532"/>
      <c r="BP39" s="532"/>
      <c r="BQ39" s="532"/>
      <c r="BR39" s="532"/>
      <c r="BS39" s="532"/>
      <c r="BT39" s="532"/>
      <c r="BU39" s="532"/>
      <c r="BV39" s="532"/>
      <c r="BW39" s="532"/>
      <c r="BX39" s="532"/>
      <c r="BY39" s="532"/>
      <c r="BZ39" s="532"/>
      <c r="CA39" s="532"/>
      <c r="CB39" s="532"/>
      <c r="CC39" s="532"/>
      <c r="CD39" s="532"/>
      <c r="CE39" s="532"/>
      <c r="CF39" s="532"/>
      <c r="CG39" s="532"/>
      <c r="CH39" s="532"/>
      <c r="CI39" s="532"/>
      <c r="CJ39" s="532"/>
      <c r="CK39" s="532"/>
      <c r="CL39" s="532"/>
      <c r="CM39" s="532"/>
      <c r="CN39" s="532"/>
      <c r="CO39" s="532"/>
      <c r="CP39" s="532"/>
      <c r="CQ39" s="532"/>
      <c r="CR39" s="532"/>
      <c r="CS39" s="532"/>
      <c r="CT39" s="532"/>
      <c r="CU39" s="532"/>
      <c r="CV39" s="532"/>
      <c r="CW39" s="532"/>
      <c r="CX39" s="532"/>
      <c r="CY39" s="532"/>
      <c r="CZ39" s="532"/>
      <c r="DA39" s="532"/>
      <c r="DB39" s="532"/>
      <c r="DC39" s="532"/>
      <c r="DD39" s="532"/>
      <c r="DE39" s="532"/>
      <c r="DF39" s="532"/>
      <c r="DG39" s="532"/>
      <c r="DH39" s="532"/>
      <c r="DI39" s="532"/>
      <c r="DL39" s="338"/>
    </row>
    <row r="40" spans="1:116" ht="15" customHeight="1">
      <c r="A40" s="527"/>
      <c r="B40" s="521"/>
      <c r="C40" s="529" t="s">
        <v>115</v>
      </c>
      <c r="D40" s="529"/>
      <c r="E40" s="529"/>
      <c r="F40" s="529"/>
      <c r="G40" s="529"/>
      <c r="H40" s="529"/>
      <c r="I40" s="529"/>
      <c r="J40" s="529"/>
      <c r="K40" s="529"/>
      <c r="L40" s="529"/>
      <c r="M40" s="529"/>
      <c r="N40" s="529"/>
      <c r="O40" s="529"/>
      <c r="P40" s="529"/>
      <c r="Q40" s="529"/>
      <c r="R40" s="529"/>
      <c r="S40" s="529"/>
      <c r="T40" s="529"/>
      <c r="U40" s="529"/>
      <c r="V40" s="529"/>
      <c r="W40" s="529"/>
      <c r="X40" s="529"/>
      <c r="Y40" s="529"/>
      <c r="Z40" s="529"/>
      <c r="AA40" s="529"/>
      <c r="AB40" s="529"/>
      <c r="AC40" s="529"/>
      <c r="AD40" s="529"/>
      <c r="AE40" s="529"/>
      <c r="AF40" s="529"/>
      <c r="AG40" s="529"/>
      <c r="AH40" s="529"/>
      <c r="AI40" s="529"/>
      <c r="AJ40" s="529"/>
      <c r="AK40" s="529"/>
      <c r="AL40" s="529"/>
      <c r="AM40" s="529"/>
      <c r="AN40" s="529" t="s">
        <v>116</v>
      </c>
      <c r="AO40" s="529"/>
      <c r="AP40" s="529"/>
      <c r="AQ40" s="529"/>
      <c r="AR40" s="529"/>
      <c r="AS40" s="529"/>
      <c r="AT40" s="529"/>
      <c r="AU40" s="529"/>
      <c r="AV40" s="529"/>
      <c r="AW40" s="529"/>
      <c r="AX40" s="529"/>
      <c r="AY40" s="529"/>
      <c r="AZ40" s="529"/>
      <c r="BA40" s="529"/>
      <c r="BB40" s="529"/>
      <c r="BC40" s="529"/>
      <c r="BD40" s="529"/>
      <c r="BE40" s="529"/>
      <c r="BF40" s="529"/>
      <c r="BG40" s="529"/>
      <c r="BH40" s="529"/>
      <c r="BI40" s="529"/>
      <c r="BJ40" s="529"/>
      <c r="BK40" s="529"/>
      <c r="BL40" s="529"/>
      <c r="BM40" s="529"/>
      <c r="BN40" s="529"/>
      <c r="BO40" s="529"/>
      <c r="BP40" s="529"/>
      <c r="BQ40" s="529"/>
      <c r="BR40" s="529"/>
      <c r="BS40" s="529"/>
      <c r="BT40" s="529"/>
      <c r="BU40" s="529"/>
      <c r="BV40" s="529"/>
      <c r="BW40" s="529"/>
      <c r="BX40" s="529"/>
      <c r="BY40" s="528" t="s">
        <v>117</v>
      </c>
      <c r="BZ40" s="528"/>
      <c r="CA40" s="528"/>
      <c r="CB40" s="528"/>
      <c r="CC40" s="528"/>
      <c r="CD40" s="528"/>
      <c r="CE40" s="528"/>
      <c r="CF40" s="528"/>
      <c r="CG40" s="528"/>
      <c r="CH40" s="528"/>
      <c r="CI40" s="528"/>
      <c r="CJ40" s="528"/>
      <c r="CK40" s="528"/>
      <c r="CL40" s="528"/>
      <c r="CM40" s="528"/>
      <c r="CN40" s="528"/>
      <c r="CO40" s="528"/>
      <c r="CP40" s="528"/>
      <c r="CQ40" s="528"/>
      <c r="CR40" s="528"/>
      <c r="CS40" s="528"/>
      <c r="CT40" s="528"/>
      <c r="CU40" s="528"/>
      <c r="CV40" s="528"/>
      <c r="CW40" s="528"/>
      <c r="CX40" s="528"/>
      <c r="CY40" s="528"/>
      <c r="CZ40" s="528"/>
      <c r="DA40" s="528"/>
      <c r="DB40" s="528"/>
      <c r="DC40" s="528"/>
      <c r="DD40" s="528"/>
      <c r="DE40" s="528"/>
      <c r="DF40" s="528"/>
      <c r="DG40" s="528"/>
      <c r="DH40" s="528"/>
      <c r="DI40" s="528"/>
      <c r="DL40" s="338"/>
    </row>
    <row r="41" spans="1:116" ht="15" customHeight="1">
      <c r="A41" s="527"/>
      <c r="B41" s="521"/>
      <c r="C41" s="521" t="s">
        <v>26</v>
      </c>
      <c r="D41" s="530" t="s">
        <v>125</v>
      </c>
      <c r="E41" s="530"/>
      <c r="F41" s="530"/>
      <c r="G41" s="530"/>
      <c r="H41" s="530"/>
      <c r="I41" s="530"/>
      <c r="J41" s="530"/>
      <c r="K41" s="530"/>
      <c r="L41" s="530"/>
      <c r="M41" s="530"/>
      <c r="N41" s="521" t="s">
        <v>28</v>
      </c>
      <c r="O41" s="521"/>
      <c r="P41" s="521"/>
      <c r="Q41" s="521"/>
      <c r="R41" s="521"/>
      <c r="S41" s="521"/>
      <c r="T41" s="521"/>
      <c r="U41" s="521"/>
      <c r="V41" s="521"/>
      <c r="W41" s="521"/>
      <c r="X41" s="521"/>
      <c r="Y41" s="521"/>
      <c r="Z41" s="521"/>
      <c r="AA41" s="521"/>
      <c r="AB41" s="521"/>
      <c r="AC41" s="521"/>
      <c r="AD41" s="521"/>
      <c r="AE41" s="521"/>
      <c r="AF41" s="521"/>
      <c r="AG41" s="521"/>
      <c r="AH41" s="521"/>
      <c r="AI41" s="521"/>
      <c r="AJ41" s="521"/>
      <c r="AK41" s="521"/>
      <c r="AL41" s="521"/>
      <c r="AM41" s="521"/>
      <c r="AN41" s="521" t="s">
        <v>26</v>
      </c>
      <c r="AO41" s="521" t="s">
        <v>125</v>
      </c>
      <c r="AP41" s="521"/>
      <c r="AQ41" s="521"/>
      <c r="AR41" s="521"/>
      <c r="AS41" s="521"/>
      <c r="AT41" s="521"/>
      <c r="AU41" s="521"/>
      <c r="AV41" s="521"/>
      <c r="AW41" s="521"/>
      <c r="AX41" s="521"/>
      <c r="AY41" s="522" t="s">
        <v>28</v>
      </c>
      <c r="AZ41" s="522"/>
      <c r="BA41" s="522"/>
      <c r="BB41" s="522"/>
      <c r="BC41" s="522"/>
      <c r="BD41" s="522"/>
      <c r="BE41" s="522"/>
      <c r="BF41" s="522"/>
      <c r="BG41" s="522"/>
      <c r="BH41" s="522"/>
      <c r="BI41" s="522"/>
      <c r="BJ41" s="522"/>
      <c r="BK41" s="522"/>
      <c r="BL41" s="522"/>
      <c r="BM41" s="522"/>
      <c r="BN41" s="522"/>
      <c r="BO41" s="522"/>
      <c r="BP41" s="522"/>
      <c r="BQ41" s="522"/>
      <c r="BR41" s="522"/>
      <c r="BS41" s="522"/>
      <c r="BT41" s="522"/>
      <c r="BU41" s="522"/>
      <c r="BV41" s="522"/>
      <c r="BW41" s="522"/>
      <c r="BX41" s="522"/>
      <c r="BY41" s="521" t="s">
        <v>26</v>
      </c>
      <c r="BZ41" s="521" t="s">
        <v>125</v>
      </c>
      <c r="CA41" s="521"/>
      <c r="CB41" s="521"/>
      <c r="CC41" s="521"/>
      <c r="CD41" s="521"/>
      <c r="CE41" s="521"/>
      <c r="CF41" s="521"/>
      <c r="CG41" s="521"/>
      <c r="CH41" s="521"/>
      <c r="CI41" s="521"/>
      <c r="CJ41" s="522" t="s">
        <v>28</v>
      </c>
      <c r="CK41" s="522"/>
      <c r="CL41" s="522"/>
      <c r="CM41" s="522"/>
      <c r="CN41" s="522"/>
      <c r="CO41" s="522"/>
      <c r="CP41" s="522"/>
      <c r="CQ41" s="522"/>
      <c r="CR41" s="522"/>
      <c r="CS41" s="522"/>
      <c r="CT41" s="522"/>
      <c r="CU41" s="522"/>
      <c r="CV41" s="522"/>
      <c r="CW41" s="522"/>
      <c r="CX41" s="522"/>
      <c r="CY41" s="522"/>
      <c r="CZ41" s="522"/>
      <c r="DA41" s="522"/>
      <c r="DB41" s="522"/>
      <c r="DC41" s="522"/>
      <c r="DD41" s="522"/>
      <c r="DE41" s="522"/>
      <c r="DF41" s="522"/>
      <c r="DG41" s="522"/>
      <c r="DH41" s="522"/>
      <c r="DI41" s="522"/>
      <c r="DL41" s="338"/>
    </row>
    <row r="42" spans="1:116" ht="15" customHeight="1">
      <c r="A42" s="527"/>
      <c r="B42" s="521"/>
      <c r="C42" s="521"/>
      <c r="D42" s="531" t="s">
        <v>26</v>
      </c>
      <c r="E42" s="531"/>
      <c r="F42" s="521" t="s">
        <v>27</v>
      </c>
      <c r="G42" s="521"/>
      <c r="H42" s="521"/>
      <c r="I42" s="521"/>
      <c r="J42" s="521"/>
      <c r="K42" s="521"/>
      <c r="L42" s="521"/>
      <c r="M42" s="521"/>
      <c r="N42" s="523" t="s">
        <v>26</v>
      </c>
      <c r="O42" s="523"/>
      <c r="P42" s="521" t="s">
        <v>27</v>
      </c>
      <c r="Q42" s="521"/>
      <c r="R42" s="521"/>
      <c r="S42" s="521"/>
      <c r="T42" s="521"/>
      <c r="U42" s="521"/>
      <c r="V42" s="521"/>
      <c r="W42" s="521"/>
      <c r="X42" s="521"/>
      <c r="Y42" s="521"/>
      <c r="Z42" s="521"/>
      <c r="AA42" s="521"/>
      <c r="AB42" s="521"/>
      <c r="AC42" s="521"/>
      <c r="AD42" s="521"/>
      <c r="AE42" s="521"/>
      <c r="AF42" s="521"/>
      <c r="AG42" s="521"/>
      <c r="AH42" s="521"/>
      <c r="AI42" s="521"/>
      <c r="AJ42" s="521"/>
      <c r="AK42" s="521"/>
      <c r="AL42" s="521"/>
      <c r="AM42" s="521"/>
      <c r="AN42" s="521"/>
      <c r="AO42" s="523" t="s">
        <v>26</v>
      </c>
      <c r="AP42" s="523"/>
      <c r="AQ42" s="521" t="s">
        <v>27</v>
      </c>
      <c r="AR42" s="521"/>
      <c r="AS42" s="521"/>
      <c r="AT42" s="521"/>
      <c r="AU42" s="521"/>
      <c r="AV42" s="521"/>
      <c r="AW42" s="521"/>
      <c r="AX42" s="521"/>
      <c r="AY42" s="523" t="s">
        <v>26</v>
      </c>
      <c r="AZ42" s="523"/>
      <c r="BA42" s="522" t="s">
        <v>27</v>
      </c>
      <c r="BB42" s="522"/>
      <c r="BC42" s="522"/>
      <c r="BD42" s="522"/>
      <c r="BE42" s="522"/>
      <c r="BF42" s="522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/>
      <c r="BT42" s="522"/>
      <c r="BU42" s="522"/>
      <c r="BV42" s="522"/>
      <c r="BW42" s="522"/>
      <c r="BX42" s="522"/>
      <c r="BY42" s="521"/>
      <c r="BZ42" s="523" t="s">
        <v>26</v>
      </c>
      <c r="CA42" s="523"/>
      <c r="CB42" s="521" t="s">
        <v>27</v>
      </c>
      <c r="CC42" s="521"/>
      <c r="CD42" s="521"/>
      <c r="CE42" s="521"/>
      <c r="CF42" s="521"/>
      <c r="CG42" s="521"/>
      <c r="CH42" s="521"/>
      <c r="CI42" s="521"/>
      <c r="CJ42" s="523" t="s">
        <v>26</v>
      </c>
      <c r="CK42" s="523"/>
      <c r="CL42" s="522" t="s">
        <v>27</v>
      </c>
      <c r="CM42" s="522"/>
      <c r="CN42" s="522"/>
      <c r="CO42" s="522"/>
      <c r="CP42" s="522"/>
      <c r="CQ42" s="522"/>
      <c r="CR42" s="522"/>
      <c r="CS42" s="522"/>
      <c r="CT42" s="522"/>
      <c r="CU42" s="522"/>
      <c r="CV42" s="522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/>
      <c r="DL42" s="338"/>
    </row>
    <row r="43" spans="1:116" ht="36.75" customHeight="1">
      <c r="A43" s="527"/>
      <c r="B43" s="521"/>
      <c r="C43" s="521"/>
      <c r="D43" s="531"/>
      <c r="E43" s="531"/>
      <c r="F43" s="523" t="s">
        <v>86</v>
      </c>
      <c r="G43" s="523"/>
      <c r="H43" s="523" t="s">
        <v>87</v>
      </c>
      <c r="I43" s="523"/>
      <c r="J43" s="523" t="s">
        <v>25</v>
      </c>
      <c r="K43" s="523"/>
      <c r="L43" s="523" t="s">
        <v>88</v>
      </c>
      <c r="M43" s="523"/>
      <c r="N43" s="523"/>
      <c r="O43" s="523"/>
      <c r="P43" s="521" t="s">
        <v>89</v>
      </c>
      <c r="Q43" s="521"/>
      <c r="R43" s="521"/>
      <c r="S43" s="521"/>
      <c r="T43" s="521"/>
      <c r="U43" s="521"/>
      <c r="V43" s="521"/>
      <c r="W43" s="521"/>
      <c r="X43" s="521"/>
      <c r="Y43" s="521"/>
      <c r="Z43" s="521"/>
      <c r="AA43" s="521"/>
      <c r="AB43" s="521"/>
      <c r="AC43" s="521"/>
      <c r="AD43" s="521"/>
      <c r="AE43" s="521"/>
      <c r="AF43" s="521"/>
      <c r="AG43" s="521"/>
      <c r="AH43" s="521" t="s">
        <v>90</v>
      </c>
      <c r="AI43" s="521"/>
      <c r="AJ43" s="521"/>
      <c r="AK43" s="521"/>
      <c r="AL43" s="521"/>
      <c r="AM43" s="521"/>
      <c r="AN43" s="521"/>
      <c r="AO43" s="523"/>
      <c r="AP43" s="523"/>
      <c r="AQ43" s="523" t="s">
        <v>86</v>
      </c>
      <c r="AR43" s="523"/>
      <c r="AS43" s="523" t="s">
        <v>87</v>
      </c>
      <c r="AT43" s="523"/>
      <c r="AU43" s="523" t="s">
        <v>25</v>
      </c>
      <c r="AV43" s="523"/>
      <c r="AW43" s="523" t="s">
        <v>88</v>
      </c>
      <c r="AX43" s="523"/>
      <c r="AY43" s="523"/>
      <c r="AZ43" s="523"/>
      <c r="BA43" s="521" t="s">
        <v>89</v>
      </c>
      <c r="BB43" s="521"/>
      <c r="BC43" s="521"/>
      <c r="BD43" s="521"/>
      <c r="BE43" s="521"/>
      <c r="BF43" s="521"/>
      <c r="BG43" s="521"/>
      <c r="BH43" s="521"/>
      <c r="BI43" s="521"/>
      <c r="BJ43" s="521"/>
      <c r="BK43" s="521"/>
      <c r="BL43" s="521"/>
      <c r="BM43" s="521"/>
      <c r="BN43" s="521"/>
      <c r="BO43" s="521"/>
      <c r="BP43" s="521"/>
      <c r="BQ43" s="521"/>
      <c r="BR43" s="521"/>
      <c r="BS43" s="522" t="s">
        <v>90</v>
      </c>
      <c r="BT43" s="522"/>
      <c r="BU43" s="522"/>
      <c r="BV43" s="522"/>
      <c r="BW43" s="522"/>
      <c r="BX43" s="522"/>
      <c r="BY43" s="521"/>
      <c r="BZ43" s="523"/>
      <c r="CA43" s="523"/>
      <c r="CB43" s="523" t="s">
        <v>86</v>
      </c>
      <c r="CC43" s="523"/>
      <c r="CD43" s="523" t="s">
        <v>87</v>
      </c>
      <c r="CE43" s="523"/>
      <c r="CF43" s="523" t="s">
        <v>25</v>
      </c>
      <c r="CG43" s="523"/>
      <c r="CH43" s="523" t="s">
        <v>88</v>
      </c>
      <c r="CI43" s="523"/>
      <c r="CJ43" s="523"/>
      <c r="CK43" s="523"/>
      <c r="CL43" s="521" t="s">
        <v>89</v>
      </c>
      <c r="CM43" s="521"/>
      <c r="CN43" s="521"/>
      <c r="CO43" s="521"/>
      <c r="CP43" s="521"/>
      <c r="CQ43" s="521"/>
      <c r="CR43" s="521"/>
      <c r="CS43" s="521"/>
      <c r="CT43" s="521"/>
      <c r="CU43" s="521"/>
      <c r="CV43" s="521"/>
      <c r="CW43" s="521"/>
      <c r="CX43" s="521"/>
      <c r="CY43" s="521"/>
      <c r="CZ43" s="521"/>
      <c r="DA43" s="521"/>
      <c r="DB43" s="521"/>
      <c r="DC43" s="521"/>
      <c r="DD43" s="522" t="s">
        <v>90</v>
      </c>
      <c r="DE43" s="522"/>
      <c r="DF43" s="522"/>
      <c r="DG43" s="522"/>
      <c r="DH43" s="522"/>
      <c r="DI43" s="522"/>
      <c r="DL43" s="338"/>
    </row>
    <row r="44" spans="1:116" ht="34.5" customHeight="1">
      <c r="A44" s="527"/>
      <c r="B44" s="521"/>
      <c r="C44" s="521"/>
      <c r="D44" s="531"/>
      <c r="E44" s="531"/>
      <c r="F44" s="523"/>
      <c r="G44" s="523"/>
      <c r="H44" s="523"/>
      <c r="I44" s="523"/>
      <c r="J44" s="523"/>
      <c r="K44" s="523"/>
      <c r="L44" s="523"/>
      <c r="M44" s="523"/>
      <c r="N44" s="523"/>
      <c r="O44" s="523"/>
      <c r="P44" s="523" t="s">
        <v>91</v>
      </c>
      <c r="Q44" s="523"/>
      <c r="R44" s="523" t="s">
        <v>92</v>
      </c>
      <c r="S44" s="523"/>
      <c r="T44" s="523" t="s">
        <v>93</v>
      </c>
      <c r="U44" s="523"/>
      <c r="V44" s="523" t="s">
        <v>94</v>
      </c>
      <c r="W44" s="523"/>
      <c r="X44" s="523" t="s">
        <v>95</v>
      </c>
      <c r="Y44" s="523"/>
      <c r="Z44" s="523" t="s">
        <v>96</v>
      </c>
      <c r="AA44" s="523"/>
      <c r="AB44" s="523" t="s">
        <v>97</v>
      </c>
      <c r="AC44" s="523"/>
      <c r="AD44" s="523" t="s">
        <v>98</v>
      </c>
      <c r="AE44" s="523"/>
      <c r="AF44" s="523" t="s">
        <v>99</v>
      </c>
      <c r="AG44" s="523"/>
      <c r="AH44" s="523" t="s">
        <v>100</v>
      </c>
      <c r="AI44" s="523"/>
      <c r="AJ44" s="523" t="s">
        <v>101</v>
      </c>
      <c r="AK44" s="523"/>
      <c r="AL44" s="523" t="s">
        <v>102</v>
      </c>
      <c r="AM44" s="523"/>
      <c r="AN44" s="521"/>
      <c r="AO44" s="523"/>
      <c r="AP44" s="523"/>
      <c r="AQ44" s="523"/>
      <c r="AR44" s="523"/>
      <c r="AS44" s="523"/>
      <c r="AT44" s="523"/>
      <c r="AU44" s="523"/>
      <c r="AV44" s="523"/>
      <c r="AW44" s="523"/>
      <c r="AX44" s="523"/>
      <c r="AY44" s="523"/>
      <c r="AZ44" s="523"/>
      <c r="BA44" s="523" t="s">
        <v>91</v>
      </c>
      <c r="BB44" s="523"/>
      <c r="BC44" s="523" t="s">
        <v>92</v>
      </c>
      <c r="BD44" s="523"/>
      <c r="BE44" s="523" t="s">
        <v>93</v>
      </c>
      <c r="BF44" s="523"/>
      <c r="BG44" s="523" t="s">
        <v>94</v>
      </c>
      <c r="BH44" s="523"/>
      <c r="BI44" s="523" t="s">
        <v>95</v>
      </c>
      <c r="BJ44" s="523"/>
      <c r="BK44" s="523" t="s">
        <v>96</v>
      </c>
      <c r="BL44" s="523"/>
      <c r="BM44" s="523" t="s">
        <v>97</v>
      </c>
      <c r="BN44" s="523"/>
      <c r="BO44" s="523" t="s">
        <v>98</v>
      </c>
      <c r="BP44" s="523"/>
      <c r="BQ44" s="523" t="s">
        <v>99</v>
      </c>
      <c r="BR44" s="523"/>
      <c r="BS44" s="523" t="s">
        <v>100</v>
      </c>
      <c r="BT44" s="523"/>
      <c r="BU44" s="523" t="s">
        <v>101</v>
      </c>
      <c r="BV44" s="523"/>
      <c r="BW44" s="525" t="s">
        <v>102</v>
      </c>
      <c r="BX44" s="525"/>
      <c r="BY44" s="521"/>
      <c r="BZ44" s="523"/>
      <c r="CA44" s="523"/>
      <c r="CB44" s="523"/>
      <c r="CC44" s="523"/>
      <c r="CD44" s="523"/>
      <c r="CE44" s="523"/>
      <c r="CF44" s="523"/>
      <c r="CG44" s="523"/>
      <c r="CH44" s="523"/>
      <c r="CI44" s="523"/>
      <c r="CJ44" s="523"/>
      <c r="CK44" s="523"/>
      <c r="CL44" s="523" t="s">
        <v>91</v>
      </c>
      <c r="CM44" s="523"/>
      <c r="CN44" s="523" t="s">
        <v>92</v>
      </c>
      <c r="CO44" s="523"/>
      <c r="CP44" s="523" t="s">
        <v>93</v>
      </c>
      <c r="CQ44" s="523"/>
      <c r="CR44" s="523" t="s">
        <v>94</v>
      </c>
      <c r="CS44" s="523"/>
      <c r="CT44" s="523" t="s">
        <v>95</v>
      </c>
      <c r="CU44" s="523"/>
      <c r="CV44" s="523" t="s">
        <v>96</v>
      </c>
      <c r="CW44" s="523"/>
      <c r="CX44" s="523" t="s">
        <v>97</v>
      </c>
      <c r="CY44" s="523"/>
      <c r="CZ44" s="523" t="s">
        <v>98</v>
      </c>
      <c r="DA44" s="523"/>
      <c r="DB44" s="523" t="s">
        <v>99</v>
      </c>
      <c r="DC44" s="523"/>
      <c r="DD44" s="523" t="s">
        <v>100</v>
      </c>
      <c r="DE44" s="523"/>
      <c r="DF44" s="523" t="s">
        <v>101</v>
      </c>
      <c r="DG44" s="523"/>
      <c r="DH44" s="525" t="s">
        <v>102</v>
      </c>
      <c r="DI44" s="525"/>
      <c r="DL44" s="338"/>
    </row>
    <row r="45" spans="1:116" ht="29">
      <c r="A45" s="527"/>
      <c r="B45" s="326" t="s">
        <v>36</v>
      </c>
      <c r="C45" s="243" t="s">
        <v>36</v>
      </c>
      <c r="D45" s="244" t="s">
        <v>36</v>
      </c>
      <c r="E45" s="245" t="s">
        <v>38</v>
      </c>
      <c r="F45" s="246" t="s">
        <v>36</v>
      </c>
      <c r="G45" s="245" t="s">
        <v>38</v>
      </c>
      <c r="H45" s="246" t="s">
        <v>36</v>
      </c>
      <c r="I45" s="245" t="s">
        <v>38</v>
      </c>
      <c r="J45" s="246" t="s">
        <v>36</v>
      </c>
      <c r="K45" s="245" t="s">
        <v>38</v>
      </c>
      <c r="L45" s="247" t="s">
        <v>36</v>
      </c>
      <c r="M45" s="248" t="s">
        <v>38</v>
      </c>
      <c r="N45" s="246" t="s">
        <v>36</v>
      </c>
      <c r="O45" s="245" t="s">
        <v>38</v>
      </c>
      <c r="P45" s="246" t="s">
        <v>36</v>
      </c>
      <c r="Q45" s="245" t="s">
        <v>38</v>
      </c>
      <c r="R45" s="247" t="s">
        <v>36</v>
      </c>
      <c r="S45" s="248" t="s">
        <v>38</v>
      </c>
      <c r="T45" s="246" t="s">
        <v>36</v>
      </c>
      <c r="U45" s="245" t="s">
        <v>38</v>
      </c>
      <c r="V45" s="247" t="s">
        <v>36</v>
      </c>
      <c r="W45" s="248" t="s">
        <v>38</v>
      </c>
      <c r="X45" s="247" t="s">
        <v>36</v>
      </c>
      <c r="Y45" s="248" t="s">
        <v>38</v>
      </c>
      <c r="Z45" s="247" t="s">
        <v>36</v>
      </c>
      <c r="AA45" s="248" t="s">
        <v>38</v>
      </c>
      <c r="AB45" s="246" t="s">
        <v>36</v>
      </c>
      <c r="AC45" s="245" t="s">
        <v>38</v>
      </c>
      <c r="AD45" s="246" t="s">
        <v>36</v>
      </c>
      <c r="AE45" s="245" t="s">
        <v>38</v>
      </c>
      <c r="AF45" s="247" t="s">
        <v>36</v>
      </c>
      <c r="AG45" s="248" t="s">
        <v>38</v>
      </c>
      <c r="AH45" s="246" t="s">
        <v>36</v>
      </c>
      <c r="AI45" s="245" t="s">
        <v>38</v>
      </c>
      <c r="AJ45" s="246" t="s">
        <v>36</v>
      </c>
      <c r="AK45" s="245" t="s">
        <v>38</v>
      </c>
      <c r="AL45" s="247" t="s">
        <v>36</v>
      </c>
      <c r="AM45" s="248" t="s">
        <v>38</v>
      </c>
      <c r="AN45" s="243" t="s">
        <v>36</v>
      </c>
      <c r="AO45" s="244" t="s">
        <v>36</v>
      </c>
      <c r="AP45" s="245" t="s">
        <v>38</v>
      </c>
      <c r="AQ45" s="246" t="s">
        <v>36</v>
      </c>
      <c r="AR45" s="245" t="s">
        <v>38</v>
      </c>
      <c r="AS45" s="246" t="s">
        <v>36</v>
      </c>
      <c r="AT45" s="245" t="s">
        <v>38</v>
      </c>
      <c r="AU45" s="246" t="s">
        <v>36</v>
      </c>
      <c r="AV45" s="245" t="s">
        <v>38</v>
      </c>
      <c r="AW45" s="247" t="s">
        <v>36</v>
      </c>
      <c r="AX45" s="248" t="s">
        <v>38</v>
      </c>
      <c r="AY45" s="246" t="s">
        <v>36</v>
      </c>
      <c r="AZ45" s="245" t="s">
        <v>38</v>
      </c>
      <c r="BA45" s="246" t="s">
        <v>36</v>
      </c>
      <c r="BB45" s="245" t="s">
        <v>38</v>
      </c>
      <c r="BC45" s="247" t="s">
        <v>36</v>
      </c>
      <c r="BD45" s="248" t="s">
        <v>38</v>
      </c>
      <c r="BE45" s="246" t="s">
        <v>36</v>
      </c>
      <c r="BF45" s="245" t="s">
        <v>38</v>
      </c>
      <c r="BG45" s="247" t="s">
        <v>36</v>
      </c>
      <c r="BH45" s="248" t="s">
        <v>38</v>
      </c>
      <c r="BI45" s="247" t="s">
        <v>36</v>
      </c>
      <c r="BJ45" s="248" t="s">
        <v>38</v>
      </c>
      <c r="BK45" s="247" t="s">
        <v>36</v>
      </c>
      <c r="BL45" s="248" t="s">
        <v>38</v>
      </c>
      <c r="BM45" s="246" t="s">
        <v>36</v>
      </c>
      <c r="BN45" s="245" t="s">
        <v>38</v>
      </c>
      <c r="BO45" s="246" t="s">
        <v>36</v>
      </c>
      <c r="BP45" s="245" t="s">
        <v>38</v>
      </c>
      <c r="BQ45" s="247" t="s">
        <v>36</v>
      </c>
      <c r="BR45" s="248" t="s">
        <v>38</v>
      </c>
      <c r="BS45" s="246" t="s">
        <v>36</v>
      </c>
      <c r="BT45" s="245" t="s">
        <v>38</v>
      </c>
      <c r="BU45" s="246" t="s">
        <v>36</v>
      </c>
      <c r="BV45" s="245" t="s">
        <v>38</v>
      </c>
      <c r="BW45" s="247" t="s">
        <v>36</v>
      </c>
      <c r="BX45" s="248" t="s">
        <v>38</v>
      </c>
      <c r="BY45" s="243" t="s">
        <v>36</v>
      </c>
      <c r="BZ45" s="244" t="s">
        <v>36</v>
      </c>
      <c r="CA45" s="245" t="s">
        <v>38</v>
      </c>
      <c r="CB45" s="246" t="s">
        <v>36</v>
      </c>
      <c r="CC45" s="245" t="s">
        <v>38</v>
      </c>
      <c r="CD45" s="246" t="s">
        <v>36</v>
      </c>
      <c r="CE45" s="245" t="s">
        <v>38</v>
      </c>
      <c r="CF45" s="246" t="s">
        <v>36</v>
      </c>
      <c r="CG45" s="245" t="s">
        <v>38</v>
      </c>
      <c r="CH45" s="247" t="s">
        <v>36</v>
      </c>
      <c r="CI45" s="248" t="s">
        <v>38</v>
      </c>
      <c r="CJ45" s="246" t="s">
        <v>36</v>
      </c>
      <c r="CK45" s="245" t="s">
        <v>38</v>
      </c>
      <c r="CL45" s="246" t="s">
        <v>36</v>
      </c>
      <c r="CM45" s="245" t="s">
        <v>38</v>
      </c>
      <c r="CN45" s="247" t="s">
        <v>36</v>
      </c>
      <c r="CO45" s="248" t="s">
        <v>38</v>
      </c>
      <c r="CP45" s="246" t="s">
        <v>36</v>
      </c>
      <c r="CQ45" s="245" t="s">
        <v>38</v>
      </c>
      <c r="CR45" s="247" t="s">
        <v>36</v>
      </c>
      <c r="CS45" s="248" t="s">
        <v>38</v>
      </c>
      <c r="CT45" s="247" t="s">
        <v>36</v>
      </c>
      <c r="CU45" s="248" t="s">
        <v>38</v>
      </c>
      <c r="CV45" s="247" t="s">
        <v>36</v>
      </c>
      <c r="CW45" s="248" t="s">
        <v>38</v>
      </c>
      <c r="CX45" s="246" t="s">
        <v>36</v>
      </c>
      <c r="CY45" s="245" t="s">
        <v>38</v>
      </c>
      <c r="CZ45" s="246" t="s">
        <v>36</v>
      </c>
      <c r="DA45" s="245" t="s">
        <v>38</v>
      </c>
      <c r="DB45" s="247" t="s">
        <v>36</v>
      </c>
      <c r="DC45" s="248" t="s">
        <v>38</v>
      </c>
      <c r="DD45" s="246" t="s">
        <v>36</v>
      </c>
      <c r="DE45" s="245" t="s">
        <v>38</v>
      </c>
      <c r="DF45" s="246" t="s">
        <v>36</v>
      </c>
      <c r="DG45" s="245" t="s">
        <v>38</v>
      </c>
      <c r="DH45" s="247" t="s">
        <v>36</v>
      </c>
      <c r="DI45" s="249" t="s">
        <v>38</v>
      </c>
      <c r="DL45" s="338"/>
    </row>
    <row r="46" spans="1:116" ht="14.5">
      <c r="A46" s="208" t="s">
        <v>39</v>
      </c>
      <c r="B46" s="192">
        <f t="shared" ref="B46:B64" si="58">C46+AN46+BY46</f>
        <v>9556</v>
      </c>
      <c r="C46" s="327">
        <f t="shared" ref="C46:C64" si="59">D46+N46</f>
        <v>2382</v>
      </c>
      <c r="D46" s="193">
        <v>929</v>
      </c>
      <c r="E46" s="250">
        <f>D46/C46*100</f>
        <v>39.000839630562552</v>
      </c>
      <c r="F46" s="251">
        <v>58</v>
      </c>
      <c r="G46" s="252">
        <f t="shared" ref="G46:G64" si="60">F46/C46*100</f>
        <v>2.4349286314021832</v>
      </c>
      <c r="H46" s="193">
        <v>0</v>
      </c>
      <c r="I46" s="250">
        <f t="shared" ref="I46:I64" si="61">H46/C46*100</f>
        <v>0</v>
      </c>
      <c r="J46" s="251">
        <v>0</v>
      </c>
      <c r="K46" s="252">
        <f t="shared" ref="K46:K64" si="62">J46/C46*100</f>
        <v>0</v>
      </c>
      <c r="L46" s="193">
        <v>871</v>
      </c>
      <c r="M46" s="285">
        <f t="shared" ref="M46:M64" si="63">L46/C46*100</f>
        <v>36.565910999160366</v>
      </c>
      <c r="N46" s="193">
        <v>1453</v>
      </c>
      <c r="O46" s="253">
        <f>N46/C46*100</f>
        <v>60.999160369437448</v>
      </c>
      <c r="P46" s="254">
        <v>30</v>
      </c>
      <c r="Q46" s="47">
        <f t="shared" ref="Q46:Q64" si="64">P46/C46*100</f>
        <v>1.2594458438287155</v>
      </c>
      <c r="R46" s="46">
        <v>138</v>
      </c>
      <c r="S46" s="253">
        <f t="shared" ref="S46:S64" si="65">R46/C46*100</f>
        <v>5.7934508816120909</v>
      </c>
      <c r="T46" s="254">
        <v>4</v>
      </c>
      <c r="U46" s="47">
        <f t="shared" ref="U46:U64" si="66">T46/C46*100</f>
        <v>0.16792611251049538</v>
      </c>
      <c r="V46" s="46">
        <v>297</v>
      </c>
      <c r="W46" s="253">
        <f t="shared" ref="W46:W64" si="67">V46/C46*100</f>
        <v>12.468513853904282</v>
      </c>
      <c r="X46" s="254">
        <v>206</v>
      </c>
      <c r="Y46" s="47">
        <f t="shared" ref="Y46:Y64" si="68">X46/C46*100</f>
        <v>8.6481947942905126</v>
      </c>
      <c r="Z46" s="193">
        <v>0</v>
      </c>
      <c r="AA46" s="250">
        <f t="shared" ref="AA46:AA64" si="69">Z46/C46*100</f>
        <v>0</v>
      </c>
      <c r="AB46" s="251">
        <v>8</v>
      </c>
      <c r="AC46" s="252">
        <f t="shared" ref="AC46:AC64" si="70">AB46/C46*100</f>
        <v>0.33585222502099077</v>
      </c>
      <c r="AD46" s="193">
        <v>1</v>
      </c>
      <c r="AE46" s="250">
        <f t="shared" ref="AE46:AE64" si="71">AD46/C46*100</f>
        <v>4.1981528127623846E-2</v>
      </c>
      <c r="AF46" s="251">
        <v>649</v>
      </c>
      <c r="AG46" s="252">
        <f t="shared" ref="AG46:AG64" si="72">AF46/C46*100</f>
        <v>27.246011754827876</v>
      </c>
      <c r="AH46" s="251">
        <v>13</v>
      </c>
      <c r="AI46" s="250">
        <f t="shared" ref="AI46:AI64" si="73">AH46/C46*100</f>
        <v>0.54575986565911005</v>
      </c>
      <c r="AJ46" s="251">
        <v>81</v>
      </c>
      <c r="AK46" s="252">
        <f t="shared" ref="AK46:AK64" si="74">AJ46/C46*100</f>
        <v>3.4005037783375318</v>
      </c>
      <c r="AL46" s="255">
        <v>26</v>
      </c>
      <c r="AM46" s="252">
        <f t="shared" ref="AM46:AM64" si="75">AL46/C46*100</f>
        <v>1.0915197313182201</v>
      </c>
      <c r="AN46" s="327">
        <f t="shared" ref="AN46:AN64" si="76">AO46+AY46</f>
        <v>5476</v>
      </c>
      <c r="AO46" s="193">
        <v>2427</v>
      </c>
      <c r="AP46" s="250">
        <f t="shared" ref="AP46:AP64" si="77">AO46/AN46*100</f>
        <v>44.320672023374726</v>
      </c>
      <c r="AQ46" s="251">
        <v>258</v>
      </c>
      <c r="AR46" s="252">
        <f t="shared" ref="AR46:AR64" si="78">AQ46/AN46*100</f>
        <v>4.711468224981739</v>
      </c>
      <c r="AS46" s="193">
        <v>0</v>
      </c>
      <c r="AT46" s="250">
        <f t="shared" ref="AT46:AT64" si="79">AS46/AN46*100</f>
        <v>0</v>
      </c>
      <c r="AU46" s="251">
        <v>0</v>
      </c>
      <c r="AV46" s="252">
        <f t="shared" ref="AV46:AV64" si="80">AU46/AN46*100</f>
        <v>0</v>
      </c>
      <c r="AW46" s="193">
        <v>2169</v>
      </c>
      <c r="AX46" s="285">
        <f t="shared" ref="AX46:AX64" si="81">AW46/AN46*100</f>
        <v>39.60920379839299</v>
      </c>
      <c r="AY46" s="193">
        <v>3049</v>
      </c>
      <c r="AZ46" s="253">
        <f t="shared" ref="AZ46:AZ64" si="82">AY46/AN46*100</f>
        <v>55.679327976625274</v>
      </c>
      <c r="BA46" s="254">
        <v>66</v>
      </c>
      <c r="BB46" s="47">
        <f t="shared" ref="BB46:BB64" si="83">BA46/AN46*100</f>
        <v>1.2052593133674214</v>
      </c>
      <c r="BC46" s="46">
        <v>129</v>
      </c>
      <c r="BD46" s="253">
        <f t="shared" ref="BD46:BD64" si="84">BC46/AN46*100</f>
        <v>2.3557341124908695</v>
      </c>
      <c r="BE46" s="254">
        <v>9</v>
      </c>
      <c r="BF46" s="47">
        <f t="shared" ref="BF46:BF64" si="85">BE46/AN46*100</f>
        <v>0.1643535427319211</v>
      </c>
      <c r="BG46" s="46">
        <v>1081</v>
      </c>
      <c r="BH46" s="253">
        <f t="shared" ref="BH46:BH64" si="86">BG46/AN46*100</f>
        <v>19.740686632578523</v>
      </c>
      <c r="BI46" s="254">
        <v>1162</v>
      </c>
      <c r="BJ46" s="47">
        <f t="shared" ref="BJ46:BJ64" si="87">BI46/AN46*100</f>
        <v>21.219868517165814</v>
      </c>
      <c r="BK46" s="193">
        <v>0</v>
      </c>
      <c r="BL46" s="250">
        <f t="shared" ref="BL46:BL64" si="88">BK46/AN46*100</f>
        <v>0</v>
      </c>
      <c r="BM46" s="251">
        <v>27</v>
      </c>
      <c r="BN46" s="252">
        <f t="shared" ref="BN46:BN64" si="89">BM46/AN46*100</f>
        <v>0.4930606281957633</v>
      </c>
      <c r="BO46" s="193">
        <v>0</v>
      </c>
      <c r="BP46" s="250">
        <f t="shared" ref="BP46:BP64" si="90">BO46/AN46*100</f>
        <v>0</v>
      </c>
      <c r="BQ46" s="251">
        <v>451</v>
      </c>
      <c r="BR46" s="252">
        <f t="shared" ref="BR46:BR64" si="91">BQ46/AN46*100</f>
        <v>8.2359386413440472</v>
      </c>
      <c r="BS46" s="251">
        <v>22</v>
      </c>
      <c r="BT46" s="250">
        <f t="shared" ref="BT46:BT64" si="92">BS46/AN46*100</f>
        <v>0.40175310445580714</v>
      </c>
      <c r="BU46" s="251">
        <v>79</v>
      </c>
      <c r="BV46" s="252">
        <f t="shared" ref="BV46:BV64" si="93">BU46/AN46*100</f>
        <v>1.4426588750913076</v>
      </c>
      <c r="BW46" s="255">
        <v>23</v>
      </c>
      <c r="BX46" s="252">
        <f t="shared" ref="BX46:BX64" si="94">BW46/AN46*100</f>
        <v>0.42001460920379841</v>
      </c>
      <c r="BY46" s="327">
        <f t="shared" ref="BY46:BY64" si="95">BZ46+CJ46</f>
        <v>1698</v>
      </c>
      <c r="BZ46" s="193">
        <v>832</v>
      </c>
      <c r="CA46" s="250">
        <f t="shared" ref="CA46:CA64" si="96">BZ46/BY46*100</f>
        <v>48.998822143698469</v>
      </c>
      <c r="CB46" s="251">
        <v>111</v>
      </c>
      <c r="CC46" s="252">
        <f t="shared" ref="CC46:CC64" si="97">CB46/BY46*100</f>
        <v>6.5371024734982335</v>
      </c>
      <c r="CD46" s="193">
        <v>0</v>
      </c>
      <c r="CE46" s="250">
        <f t="shared" ref="CE46:CE64" si="98">CD46/BY46*100</f>
        <v>0</v>
      </c>
      <c r="CF46" s="251">
        <v>0</v>
      </c>
      <c r="CG46" s="252">
        <f t="shared" ref="CG46:CG64" si="99">CF46/BY46*100</f>
        <v>0</v>
      </c>
      <c r="CH46" s="193">
        <v>721</v>
      </c>
      <c r="CI46" s="285">
        <f t="shared" ref="CI46:CI64" si="100">CH46/BY46*100</f>
        <v>42.461719670200239</v>
      </c>
      <c r="CJ46" s="193">
        <v>866</v>
      </c>
      <c r="CK46" s="328">
        <f>CJ46/BY46*100</f>
        <v>51.001177856301524</v>
      </c>
      <c r="CL46" s="254">
        <v>18</v>
      </c>
      <c r="CM46" s="47">
        <f t="shared" ref="CM46:CM64" si="101">CL46/BY46*100</f>
        <v>1.0600706713780919</v>
      </c>
      <c r="CN46" s="46">
        <v>29</v>
      </c>
      <c r="CO46" s="253">
        <f t="shared" ref="CO46:CO64" si="102">CN46/BY46*100</f>
        <v>1.7078916372202591</v>
      </c>
      <c r="CP46" s="254">
        <v>7</v>
      </c>
      <c r="CQ46" s="47">
        <f t="shared" ref="CQ46:CQ64" si="103">CP46/BY46*100</f>
        <v>0.4122497055359246</v>
      </c>
      <c r="CR46" s="46">
        <v>227</v>
      </c>
      <c r="CS46" s="253">
        <f t="shared" ref="CS46:CS64" si="104">CR46/BY46*100</f>
        <v>13.368669022379271</v>
      </c>
      <c r="CT46" s="254">
        <v>485</v>
      </c>
      <c r="CU46" s="47">
        <f t="shared" ref="CU46:CU64" si="105">CT46/BY46*100</f>
        <v>28.563015312131917</v>
      </c>
      <c r="CV46" s="193">
        <v>0</v>
      </c>
      <c r="CW46" s="250">
        <f t="shared" ref="CW46:CW64" si="106">CV46/BY46*100</f>
        <v>0</v>
      </c>
      <c r="CX46" s="251">
        <v>2</v>
      </c>
      <c r="CY46" s="252">
        <f t="shared" ref="CY46:CY64" si="107">CX46/BY46*100</f>
        <v>0.11778563015312131</v>
      </c>
      <c r="CZ46" s="193">
        <v>0</v>
      </c>
      <c r="DA46" s="250">
        <f t="shared" ref="DA46:DA64" si="108">CZ46/BY46*100</f>
        <v>0</v>
      </c>
      <c r="DB46" s="251">
        <v>81</v>
      </c>
      <c r="DC46" s="252">
        <f t="shared" ref="DC46:DC64" si="109">DB46/BY46*100</f>
        <v>4.7703180212014136</v>
      </c>
      <c r="DD46" s="251">
        <v>6</v>
      </c>
      <c r="DE46" s="250">
        <f t="shared" ref="DE46:DE64" si="110">DD46/BY46*100</f>
        <v>0.35335689045936397</v>
      </c>
      <c r="DF46" s="251">
        <v>9</v>
      </c>
      <c r="DG46" s="252">
        <f t="shared" ref="DG46:DG64" si="111">DF46/BY46*100</f>
        <v>0.53003533568904593</v>
      </c>
      <c r="DH46" s="255">
        <v>2</v>
      </c>
      <c r="DI46" s="286">
        <f t="shared" ref="DI46:DI64" si="112">DH46/BY46*100</f>
        <v>0.11778563015312131</v>
      </c>
      <c r="DL46" s="338"/>
    </row>
    <row r="47" spans="1:116" ht="14.5">
      <c r="A47" s="212" t="s">
        <v>40</v>
      </c>
      <c r="B47" s="195">
        <f t="shared" si="58"/>
        <v>9501</v>
      </c>
      <c r="C47" s="329">
        <f t="shared" si="59"/>
        <v>1907</v>
      </c>
      <c r="D47" s="196">
        <v>364</v>
      </c>
      <c r="E47" s="257">
        <f t="shared" ref="E47:E64" si="113">D47/C47*100</f>
        <v>19.087572102779234</v>
      </c>
      <c r="F47" s="258">
        <v>73</v>
      </c>
      <c r="G47" s="259">
        <f t="shared" si="60"/>
        <v>3.8280020975353963</v>
      </c>
      <c r="H47" s="196">
        <v>0</v>
      </c>
      <c r="I47" s="257">
        <f t="shared" si="61"/>
        <v>0</v>
      </c>
      <c r="J47" s="258">
        <v>2</v>
      </c>
      <c r="K47" s="259">
        <f t="shared" si="62"/>
        <v>0.10487676979549029</v>
      </c>
      <c r="L47" s="196">
        <v>289</v>
      </c>
      <c r="M47" s="287">
        <f t="shared" si="63"/>
        <v>15.154693235448349</v>
      </c>
      <c r="N47" s="196">
        <v>1543</v>
      </c>
      <c r="O47" s="260">
        <f t="shared" ref="O47:O64" si="114">N47/C47*100</f>
        <v>80.912427897220766</v>
      </c>
      <c r="P47" s="55">
        <v>72</v>
      </c>
      <c r="Q47" s="58">
        <f t="shared" si="64"/>
        <v>3.7755637126376507</v>
      </c>
      <c r="R47" s="57">
        <v>102</v>
      </c>
      <c r="S47" s="260">
        <f t="shared" si="65"/>
        <v>5.3487152595700058</v>
      </c>
      <c r="T47" s="55">
        <v>85</v>
      </c>
      <c r="U47" s="58">
        <f t="shared" si="66"/>
        <v>4.457262716308338</v>
      </c>
      <c r="V47" s="57">
        <v>241</v>
      </c>
      <c r="W47" s="260">
        <f t="shared" si="67"/>
        <v>12.63765076035658</v>
      </c>
      <c r="X47" s="55">
        <v>276</v>
      </c>
      <c r="Y47" s="58">
        <f t="shared" si="68"/>
        <v>14.472994231777662</v>
      </c>
      <c r="Z47" s="196">
        <v>0</v>
      </c>
      <c r="AA47" s="257">
        <f t="shared" si="69"/>
        <v>0</v>
      </c>
      <c r="AB47" s="258">
        <v>1</v>
      </c>
      <c r="AC47" s="259">
        <f t="shared" si="70"/>
        <v>5.2438384897745147E-2</v>
      </c>
      <c r="AD47" s="196">
        <v>2</v>
      </c>
      <c r="AE47" s="257">
        <f t="shared" si="71"/>
        <v>0.10487676979549029</v>
      </c>
      <c r="AF47" s="258">
        <v>560</v>
      </c>
      <c r="AG47" s="259">
        <f t="shared" si="72"/>
        <v>29.365495542737285</v>
      </c>
      <c r="AH47" s="258">
        <v>7</v>
      </c>
      <c r="AI47" s="257">
        <f t="shared" si="73"/>
        <v>0.36706869428421607</v>
      </c>
      <c r="AJ47" s="258">
        <v>76</v>
      </c>
      <c r="AK47" s="259">
        <f t="shared" si="74"/>
        <v>3.9853172522286311</v>
      </c>
      <c r="AL47" s="196">
        <v>121</v>
      </c>
      <c r="AM47" s="259">
        <f t="shared" si="75"/>
        <v>6.3450445726271631</v>
      </c>
      <c r="AN47" s="329">
        <f t="shared" si="76"/>
        <v>4592</v>
      </c>
      <c r="AO47" s="196">
        <v>1195</v>
      </c>
      <c r="AP47" s="257">
        <f t="shared" si="77"/>
        <v>26.023519163763066</v>
      </c>
      <c r="AQ47" s="258">
        <v>349</v>
      </c>
      <c r="AR47" s="259">
        <f t="shared" si="78"/>
        <v>7.6001742160278747</v>
      </c>
      <c r="AS47" s="196">
        <v>0</v>
      </c>
      <c r="AT47" s="257">
        <f t="shared" si="79"/>
        <v>0</v>
      </c>
      <c r="AU47" s="258">
        <v>3</v>
      </c>
      <c r="AV47" s="259">
        <f t="shared" si="80"/>
        <v>6.5331010452961677E-2</v>
      </c>
      <c r="AW47" s="196">
        <v>843</v>
      </c>
      <c r="AX47" s="287">
        <f t="shared" si="81"/>
        <v>18.35801393728223</v>
      </c>
      <c r="AY47" s="196">
        <v>3397</v>
      </c>
      <c r="AZ47" s="260">
        <f t="shared" si="82"/>
        <v>73.976480836236931</v>
      </c>
      <c r="BA47" s="55">
        <v>202</v>
      </c>
      <c r="BB47" s="58">
        <f t="shared" si="83"/>
        <v>4.3989547038327528</v>
      </c>
      <c r="BC47" s="57">
        <v>219</v>
      </c>
      <c r="BD47" s="260">
        <f t="shared" si="84"/>
        <v>4.769163763066202</v>
      </c>
      <c r="BE47" s="55">
        <v>149</v>
      </c>
      <c r="BF47" s="58">
        <f t="shared" si="85"/>
        <v>3.244773519163763</v>
      </c>
      <c r="BG47" s="57">
        <v>807</v>
      </c>
      <c r="BH47" s="260">
        <f t="shared" si="86"/>
        <v>17.574041811846691</v>
      </c>
      <c r="BI47" s="55">
        <v>1242</v>
      </c>
      <c r="BJ47" s="58">
        <f t="shared" si="87"/>
        <v>27.047038327526135</v>
      </c>
      <c r="BK47" s="196">
        <v>0</v>
      </c>
      <c r="BL47" s="257">
        <f t="shared" si="88"/>
        <v>0</v>
      </c>
      <c r="BM47" s="258">
        <v>3</v>
      </c>
      <c r="BN47" s="259">
        <f t="shared" si="89"/>
        <v>6.5331010452961677E-2</v>
      </c>
      <c r="BO47" s="196">
        <v>2</v>
      </c>
      <c r="BP47" s="257">
        <f t="shared" si="90"/>
        <v>4.3554006968641118E-2</v>
      </c>
      <c r="BQ47" s="258">
        <v>492</v>
      </c>
      <c r="BR47" s="259">
        <f t="shared" si="91"/>
        <v>10.714285714285714</v>
      </c>
      <c r="BS47" s="258">
        <v>3</v>
      </c>
      <c r="BT47" s="257">
        <f t="shared" si="92"/>
        <v>6.5331010452961677E-2</v>
      </c>
      <c r="BU47" s="258">
        <v>42</v>
      </c>
      <c r="BV47" s="259">
        <f t="shared" si="93"/>
        <v>0.91463414634146334</v>
      </c>
      <c r="BW47" s="196">
        <v>236</v>
      </c>
      <c r="BX47" s="259">
        <f t="shared" si="94"/>
        <v>5.1393728222996513</v>
      </c>
      <c r="BY47" s="329">
        <f t="shared" si="95"/>
        <v>3002</v>
      </c>
      <c r="BZ47" s="196">
        <v>1024</v>
      </c>
      <c r="CA47" s="257">
        <f t="shared" si="96"/>
        <v>34.110592938041307</v>
      </c>
      <c r="CB47" s="258">
        <v>233</v>
      </c>
      <c r="CC47" s="259">
        <f t="shared" si="97"/>
        <v>7.7614923384410393</v>
      </c>
      <c r="CD47" s="196">
        <v>0</v>
      </c>
      <c r="CE47" s="257">
        <f t="shared" si="98"/>
        <v>0</v>
      </c>
      <c r="CF47" s="258">
        <v>0</v>
      </c>
      <c r="CG47" s="259">
        <f t="shared" si="99"/>
        <v>0</v>
      </c>
      <c r="CH47" s="196">
        <v>791</v>
      </c>
      <c r="CI47" s="287">
        <f t="shared" si="100"/>
        <v>26.349100599600266</v>
      </c>
      <c r="CJ47" s="196">
        <v>1978</v>
      </c>
      <c r="CK47" s="330">
        <v>66.586867305061602</v>
      </c>
      <c r="CL47" s="55">
        <v>121</v>
      </c>
      <c r="CM47" s="58">
        <f t="shared" si="101"/>
        <v>4.030646235842771</v>
      </c>
      <c r="CN47" s="57">
        <v>54</v>
      </c>
      <c r="CO47" s="260">
        <f t="shared" si="102"/>
        <v>1.7988007994670221</v>
      </c>
      <c r="CP47" s="55">
        <v>75</v>
      </c>
      <c r="CQ47" s="58">
        <f t="shared" si="103"/>
        <v>2.4983344437041972</v>
      </c>
      <c r="CR47" s="57">
        <v>431</v>
      </c>
      <c r="CS47" s="260">
        <f t="shared" si="104"/>
        <v>14.357095269820119</v>
      </c>
      <c r="CT47" s="55">
        <v>1090</v>
      </c>
      <c r="CU47" s="58">
        <f t="shared" si="105"/>
        <v>36.309127248500999</v>
      </c>
      <c r="CV47" s="196">
        <v>1</v>
      </c>
      <c r="CW47" s="257">
        <f t="shared" si="106"/>
        <v>3.3311125916055964E-2</v>
      </c>
      <c r="CX47" s="258">
        <v>0</v>
      </c>
      <c r="CY47" s="259">
        <f t="shared" si="107"/>
        <v>0</v>
      </c>
      <c r="CZ47" s="196">
        <v>5</v>
      </c>
      <c r="DA47" s="257">
        <f t="shared" si="108"/>
        <v>0.16655562958027981</v>
      </c>
      <c r="DB47" s="258">
        <v>112</v>
      </c>
      <c r="DC47" s="259">
        <f t="shared" si="109"/>
        <v>3.7308461025982673</v>
      </c>
      <c r="DD47" s="258">
        <v>3</v>
      </c>
      <c r="DE47" s="257">
        <f t="shared" si="110"/>
        <v>9.9933377748167893E-2</v>
      </c>
      <c r="DF47" s="258">
        <v>13</v>
      </c>
      <c r="DG47" s="259">
        <f t="shared" si="111"/>
        <v>0.43304463690872752</v>
      </c>
      <c r="DH47" s="196">
        <v>73</v>
      </c>
      <c r="DI47" s="197">
        <f t="shared" si="112"/>
        <v>2.4317121918720854</v>
      </c>
      <c r="DL47" s="338"/>
    </row>
    <row r="48" spans="1:116" ht="14.5">
      <c r="A48" s="208" t="s">
        <v>75</v>
      </c>
      <c r="B48" s="192">
        <f t="shared" si="58"/>
        <v>2861</v>
      </c>
      <c r="C48" s="327">
        <f t="shared" si="59"/>
        <v>954</v>
      </c>
      <c r="D48" s="193">
        <v>2</v>
      </c>
      <c r="E48" s="262">
        <f t="shared" si="113"/>
        <v>0.20964360587002098</v>
      </c>
      <c r="F48" s="263">
        <v>1</v>
      </c>
      <c r="G48" s="264">
        <f t="shared" si="60"/>
        <v>0.10482180293501049</v>
      </c>
      <c r="H48" s="193">
        <v>0</v>
      </c>
      <c r="I48" s="262">
        <f t="shared" si="61"/>
        <v>0</v>
      </c>
      <c r="J48" s="263">
        <v>1</v>
      </c>
      <c r="K48" s="264">
        <f t="shared" si="62"/>
        <v>0.10482180293501049</v>
      </c>
      <c r="L48" s="193">
        <v>0</v>
      </c>
      <c r="M48" s="285">
        <f t="shared" si="63"/>
        <v>0</v>
      </c>
      <c r="N48" s="193">
        <v>952</v>
      </c>
      <c r="O48" s="253">
        <f t="shared" si="114"/>
        <v>99.790356394129972</v>
      </c>
      <c r="P48" s="44">
        <v>2</v>
      </c>
      <c r="Q48" s="48">
        <f t="shared" si="64"/>
        <v>0.20964360587002098</v>
      </c>
      <c r="R48" s="46">
        <v>98</v>
      </c>
      <c r="S48" s="253">
        <f t="shared" si="65"/>
        <v>10.272536687631026</v>
      </c>
      <c r="T48" s="44">
        <v>0</v>
      </c>
      <c r="U48" s="48">
        <f t="shared" si="66"/>
        <v>0</v>
      </c>
      <c r="V48" s="46">
        <v>24</v>
      </c>
      <c r="W48" s="253">
        <f t="shared" si="67"/>
        <v>2.5157232704402519</v>
      </c>
      <c r="X48" s="44">
        <v>0</v>
      </c>
      <c r="Y48" s="48">
        <f t="shared" si="68"/>
        <v>0</v>
      </c>
      <c r="Z48" s="193">
        <v>0</v>
      </c>
      <c r="AA48" s="262">
        <f t="shared" si="69"/>
        <v>0</v>
      </c>
      <c r="AB48" s="263">
        <v>0</v>
      </c>
      <c r="AC48" s="264">
        <f t="shared" si="70"/>
        <v>0</v>
      </c>
      <c r="AD48" s="193">
        <v>3</v>
      </c>
      <c r="AE48" s="262">
        <f t="shared" si="71"/>
        <v>0.31446540880503149</v>
      </c>
      <c r="AF48" s="263">
        <v>824</v>
      </c>
      <c r="AG48" s="264">
        <f t="shared" si="72"/>
        <v>86.373165618448638</v>
      </c>
      <c r="AH48" s="263">
        <v>0</v>
      </c>
      <c r="AI48" s="262">
        <f t="shared" si="73"/>
        <v>0</v>
      </c>
      <c r="AJ48" s="263">
        <v>1</v>
      </c>
      <c r="AK48" s="264">
        <f t="shared" si="74"/>
        <v>0.10482180293501049</v>
      </c>
      <c r="AL48" s="193">
        <v>0</v>
      </c>
      <c r="AM48" s="264">
        <f t="shared" si="75"/>
        <v>0</v>
      </c>
      <c r="AN48" s="327">
        <f t="shared" si="76"/>
        <v>1070</v>
      </c>
      <c r="AO48" s="193">
        <v>59</v>
      </c>
      <c r="AP48" s="262">
        <f t="shared" si="77"/>
        <v>5.5140186915887854</v>
      </c>
      <c r="AQ48" s="263">
        <v>50</v>
      </c>
      <c r="AR48" s="264">
        <f t="shared" si="78"/>
        <v>4.6728971962616823</v>
      </c>
      <c r="AS48" s="193">
        <v>0</v>
      </c>
      <c r="AT48" s="262">
        <f t="shared" si="79"/>
        <v>0</v>
      </c>
      <c r="AU48" s="263">
        <v>9</v>
      </c>
      <c r="AV48" s="264">
        <f t="shared" si="80"/>
        <v>0.84112149532710279</v>
      </c>
      <c r="AW48" s="193">
        <v>0</v>
      </c>
      <c r="AX48" s="285">
        <f t="shared" si="81"/>
        <v>0</v>
      </c>
      <c r="AY48" s="193">
        <v>1011</v>
      </c>
      <c r="AZ48" s="253">
        <f t="shared" si="82"/>
        <v>94.485981308411212</v>
      </c>
      <c r="BA48" s="44">
        <v>20</v>
      </c>
      <c r="BB48" s="48">
        <f t="shared" si="83"/>
        <v>1.8691588785046727</v>
      </c>
      <c r="BC48" s="46">
        <v>193</v>
      </c>
      <c r="BD48" s="253">
        <f t="shared" si="84"/>
        <v>18.037383177570092</v>
      </c>
      <c r="BE48" s="44">
        <v>2</v>
      </c>
      <c r="BF48" s="48">
        <f t="shared" si="85"/>
        <v>0.18691588785046731</v>
      </c>
      <c r="BG48" s="46">
        <v>138</v>
      </c>
      <c r="BH48" s="253">
        <f t="shared" si="86"/>
        <v>12.897196261682243</v>
      </c>
      <c r="BI48" s="44">
        <v>54</v>
      </c>
      <c r="BJ48" s="48">
        <f t="shared" si="87"/>
        <v>5.0467289719626169</v>
      </c>
      <c r="BK48" s="193">
        <v>2</v>
      </c>
      <c r="BL48" s="262">
        <f t="shared" si="88"/>
        <v>0.18691588785046731</v>
      </c>
      <c r="BM48" s="263">
        <v>2</v>
      </c>
      <c r="BN48" s="264">
        <f t="shared" si="89"/>
        <v>0.18691588785046731</v>
      </c>
      <c r="BO48" s="193">
        <v>0</v>
      </c>
      <c r="BP48" s="262">
        <f t="shared" si="90"/>
        <v>0</v>
      </c>
      <c r="BQ48" s="263">
        <v>599</v>
      </c>
      <c r="BR48" s="264">
        <f t="shared" si="91"/>
        <v>55.981308411214961</v>
      </c>
      <c r="BS48" s="263">
        <v>0</v>
      </c>
      <c r="BT48" s="262">
        <f t="shared" si="92"/>
        <v>0</v>
      </c>
      <c r="BU48" s="263">
        <v>1</v>
      </c>
      <c r="BV48" s="264">
        <f t="shared" si="93"/>
        <v>9.3457943925233655E-2</v>
      </c>
      <c r="BW48" s="193">
        <v>0</v>
      </c>
      <c r="BX48" s="264">
        <f t="shared" si="94"/>
        <v>0</v>
      </c>
      <c r="BY48" s="327">
        <f t="shared" si="95"/>
        <v>837</v>
      </c>
      <c r="BZ48" s="193">
        <v>237</v>
      </c>
      <c r="CA48" s="262">
        <f t="shared" si="96"/>
        <v>28.31541218637993</v>
      </c>
      <c r="CB48" s="263">
        <v>228</v>
      </c>
      <c r="CC48" s="264">
        <f t="shared" si="97"/>
        <v>27.24014336917563</v>
      </c>
      <c r="CD48" s="193">
        <v>0</v>
      </c>
      <c r="CE48" s="262">
        <f t="shared" si="98"/>
        <v>0</v>
      </c>
      <c r="CF48" s="263">
        <v>9</v>
      </c>
      <c r="CG48" s="264">
        <f t="shared" si="99"/>
        <v>1.0752688172043012</v>
      </c>
      <c r="CH48" s="193">
        <v>0</v>
      </c>
      <c r="CI48" s="285">
        <f t="shared" si="100"/>
        <v>0</v>
      </c>
      <c r="CJ48" s="193">
        <v>600</v>
      </c>
      <c r="CK48" s="328">
        <v>72.2222222222222</v>
      </c>
      <c r="CL48" s="44">
        <v>32</v>
      </c>
      <c r="CM48" s="48">
        <f t="shared" si="101"/>
        <v>3.8231780167264038</v>
      </c>
      <c r="CN48" s="46">
        <v>266</v>
      </c>
      <c r="CO48" s="253">
        <f t="shared" si="102"/>
        <v>31.780167264038234</v>
      </c>
      <c r="CP48" s="44">
        <v>2</v>
      </c>
      <c r="CQ48" s="48">
        <f t="shared" si="103"/>
        <v>0.23894862604540024</v>
      </c>
      <c r="CR48" s="46">
        <v>81</v>
      </c>
      <c r="CS48" s="253">
        <f t="shared" si="104"/>
        <v>9.67741935483871</v>
      </c>
      <c r="CT48" s="44">
        <v>10</v>
      </c>
      <c r="CU48" s="48">
        <f t="shared" si="105"/>
        <v>1.1947431302270013</v>
      </c>
      <c r="CV48" s="193">
        <v>2</v>
      </c>
      <c r="CW48" s="262">
        <f t="shared" si="106"/>
        <v>0.23894862604540024</v>
      </c>
      <c r="CX48" s="263">
        <v>0</v>
      </c>
      <c r="CY48" s="264">
        <f t="shared" si="107"/>
        <v>0</v>
      </c>
      <c r="CZ48" s="193">
        <v>0</v>
      </c>
      <c r="DA48" s="262">
        <f t="shared" si="108"/>
        <v>0</v>
      </c>
      <c r="DB48" s="263">
        <v>206</v>
      </c>
      <c r="DC48" s="264">
        <f t="shared" si="109"/>
        <v>24.611708482676224</v>
      </c>
      <c r="DD48" s="263">
        <v>1</v>
      </c>
      <c r="DE48" s="262">
        <f t="shared" si="110"/>
        <v>0.11947431302270012</v>
      </c>
      <c r="DF48" s="263">
        <v>0</v>
      </c>
      <c r="DG48" s="264">
        <f t="shared" si="111"/>
        <v>0</v>
      </c>
      <c r="DH48" s="193">
        <v>0</v>
      </c>
      <c r="DI48" s="194">
        <f t="shared" si="112"/>
        <v>0</v>
      </c>
      <c r="DL48" s="338"/>
    </row>
    <row r="49" spans="1:116" ht="14.5">
      <c r="A49" s="212" t="s">
        <v>42</v>
      </c>
      <c r="B49" s="195">
        <f t="shared" si="58"/>
        <v>1623</v>
      </c>
      <c r="C49" s="329">
        <f t="shared" si="59"/>
        <v>171</v>
      </c>
      <c r="D49" s="196">
        <v>79</v>
      </c>
      <c r="E49" s="257">
        <f t="shared" si="113"/>
        <v>46.198830409356724</v>
      </c>
      <c r="F49" s="258">
        <v>1</v>
      </c>
      <c r="G49" s="259">
        <f t="shared" si="60"/>
        <v>0.58479532163742687</v>
      </c>
      <c r="H49" s="196">
        <v>0</v>
      </c>
      <c r="I49" s="257">
        <f t="shared" si="61"/>
        <v>0</v>
      </c>
      <c r="J49" s="258">
        <v>0</v>
      </c>
      <c r="K49" s="259">
        <f t="shared" si="62"/>
        <v>0</v>
      </c>
      <c r="L49" s="196">
        <v>78</v>
      </c>
      <c r="M49" s="287">
        <f t="shared" si="63"/>
        <v>45.614035087719294</v>
      </c>
      <c r="N49" s="196">
        <v>92</v>
      </c>
      <c r="O49" s="260">
        <f t="shared" si="114"/>
        <v>53.801169590643269</v>
      </c>
      <c r="P49" s="55">
        <v>2</v>
      </c>
      <c r="Q49" s="58">
        <f t="shared" si="64"/>
        <v>1.1695906432748537</v>
      </c>
      <c r="R49" s="57">
        <v>15</v>
      </c>
      <c r="S49" s="260">
        <f t="shared" si="65"/>
        <v>8.7719298245614024</v>
      </c>
      <c r="T49" s="55">
        <v>3</v>
      </c>
      <c r="U49" s="58">
        <f t="shared" si="66"/>
        <v>1.7543859649122806</v>
      </c>
      <c r="V49" s="57">
        <v>12</v>
      </c>
      <c r="W49" s="260">
        <f t="shared" si="67"/>
        <v>7.0175438596491224</v>
      </c>
      <c r="X49" s="55">
        <v>1</v>
      </c>
      <c r="Y49" s="58">
        <f t="shared" si="68"/>
        <v>0.58479532163742687</v>
      </c>
      <c r="Z49" s="196">
        <v>0</v>
      </c>
      <c r="AA49" s="257">
        <f t="shared" si="69"/>
        <v>0</v>
      </c>
      <c r="AB49" s="258">
        <v>0</v>
      </c>
      <c r="AC49" s="259">
        <f t="shared" si="70"/>
        <v>0</v>
      </c>
      <c r="AD49" s="196">
        <v>0</v>
      </c>
      <c r="AE49" s="257">
        <f t="shared" si="71"/>
        <v>0</v>
      </c>
      <c r="AF49" s="258">
        <v>32</v>
      </c>
      <c r="AG49" s="259">
        <f t="shared" si="72"/>
        <v>18.71345029239766</v>
      </c>
      <c r="AH49" s="258">
        <v>4</v>
      </c>
      <c r="AI49" s="257">
        <f t="shared" si="73"/>
        <v>2.3391812865497075</v>
      </c>
      <c r="AJ49" s="258">
        <v>22</v>
      </c>
      <c r="AK49" s="259">
        <f t="shared" si="74"/>
        <v>12.865497076023392</v>
      </c>
      <c r="AL49" s="196">
        <v>1</v>
      </c>
      <c r="AM49" s="259">
        <f t="shared" si="75"/>
        <v>0.58479532163742687</v>
      </c>
      <c r="AN49" s="329">
        <f t="shared" si="76"/>
        <v>764</v>
      </c>
      <c r="AO49" s="196">
        <v>380</v>
      </c>
      <c r="AP49" s="257">
        <f t="shared" si="77"/>
        <v>49.738219895287962</v>
      </c>
      <c r="AQ49" s="258">
        <v>4</v>
      </c>
      <c r="AR49" s="259">
        <f t="shared" si="78"/>
        <v>0.52356020942408377</v>
      </c>
      <c r="AS49" s="196">
        <v>0</v>
      </c>
      <c r="AT49" s="257">
        <f t="shared" si="79"/>
        <v>0</v>
      </c>
      <c r="AU49" s="258">
        <v>0</v>
      </c>
      <c r="AV49" s="259">
        <f t="shared" si="80"/>
        <v>0</v>
      </c>
      <c r="AW49" s="196">
        <v>376</v>
      </c>
      <c r="AX49" s="287">
        <f t="shared" si="81"/>
        <v>49.214659685863879</v>
      </c>
      <c r="AY49" s="196">
        <v>384</v>
      </c>
      <c r="AZ49" s="260">
        <f t="shared" si="82"/>
        <v>50.261780104712038</v>
      </c>
      <c r="BA49" s="55">
        <v>24</v>
      </c>
      <c r="BB49" s="58">
        <f t="shared" si="83"/>
        <v>3.1413612565445024</v>
      </c>
      <c r="BC49" s="57">
        <v>59</v>
      </c>
      <c r="BD49" s="260">
        <f t="shared" si="84"/>
        <v>7.7225130890052354</v>
      </c>
      <c r="BE49" s="55">
        <v>22</v>
      </c>
      <c r="BF49" s="58">
        <f t="shared" si="85"/>
        <v>2.8795811518324608</v>
      </c>
      <c r="BG49" s="57">
        <v>93</v>
      </c>
      <c r="BH49" s="260">
        <f t="shared" si="86"/>
        <v>12.172774869109947</v>
      </c>
      <c r="BI49" s="55">
        <v>16</v>
      </c>
      <c r="BJ49" s="58">
        <f t="shared" si="87"/>
        <v>2.0942408376963351</v>
      </c>
      <c r="BK49" s="196">
        <v>0</v>
      </c>
      <c r="BL49" s="257">
        <f t="shared" si="88"/>
        <v>0</v>
      </c>
      <c r="BM49" s="258">
        <v>0</v>
      </c>
      <c r="BN49" s="259">
        <f t="shared" si="89"/>
        <v>0</v>
      </c>
      <c r="BO49" s="196">
        <v>0</v>
      </c>
      <c r="BP49" s="257">
        <f t="shared" si="90"/>
        <v>0</v>
      </c>
      <c r="BQ49" s="258">
        <v>138</v>
      </c>
      <c r="BR49" s="259">
        <f t="shared" si="91"/>
        <v>18.062827225130889</v>
      </c>
      <c r="BS49" s="258">
        <v>5</v>
      </c>
      <c r="BT49" s="257">
        <f t="shared" si="92"/>
        <v>0.65445026178010468</v>
      </c>
      <c r="BU49" s="258">
        <v>21</v>
      </c>
      <c r="BV49" s="259">
        <f t="shared" si="93"/>
        <v>2.74869109947644</v>
      </c>
      <c r="BW49" s="196">
        <v>6</v>
      </c>
      <c r="BX49" s="259">
        <f t="shared" si="94"/>
        <v>0.78534031413612559</v>
      </c>
      <c r="BY49" s="329">
        <f t="shared" si="95"/>
        <v>688</v>
      </c>
      <c r="BZ49" s="196">
        <v>338</v>
      </c>
      <c r="CA49" s="257">
        <f t="shared" si="96"/>
        <v>49.127906976744185</v>
      </c>
      <c r="CB49" s="258">
        <v>2</v>
      </c>
      <c r="CC49" s="259">
        <f t="shared" si="97"/>
        <v>0.29069767441860467</v>
      </c>
      <c r="CD49" s="196">
        <v>0</v>
      </c>
      <c r="CE49" s="257">
        <f t="shared" si="98"/>
        <v>0</v>
      </c>
      <c r="CF49" s="258">
        <v>1</v>
      </c>
      <c r="CG49" s="259">
        <f t="shared" si="99"/>
        <v>0.14534883720930233</v>
      </c>
      <c r="CH49" s="196">
        <v>335</v>
      </c>
      <c r="CI49" s="287">
        <f t="shared" si="100"/>
        <v>48.691860465116278</v>
      </c>
      <c r="CJ49" s="196">
        <v>350</v>
      </c>
      <c r="CK49" s="330">
        <v>48.985507246376798</v>
      </c>
      <c r="CL49" s="55">
        <v>54</v>
      </c>
      <c r="CM49" s="58">
        <f t="shared" si="101"/>
        <v>7.8488372093023253</v>
      </c>
      <c r="CN49" s="57">
        <v>93</v>
      </c>
      <c r="CO49" s="260">
        <f t="shared" si="102"/>
        <v>13.517441860465116</v>
      </c>
      <c r="CP49" s="55">
        <v>28</v>
      </c>
      <c r="CQ49" s="58">
        <f t="shared" si="103"/>
        <v>4.0697674418604652</v>
      </c>
      <c r="CR49" s="57">
        <v>60</v>
      </c>
      <c r="CS49" s="260">
        <f t="shared" si="104"/>
        <v>8.720930232558139</v>
      </c>
      <c r="CT49" s="55">
        <v>2</v>
      </c>
      <c r="CU49" s="58">
        <f t="shared" si="105"/>
        <v>0.29069767441860467</v>
      </c>
      <c r="CV49" s="196">
        <v>0</v>
      </c>
      <c r="CW49" s="257">
        <f t="shared" si="106"/>
        <v>0</v>
      </c>
      <c r="CX49" s="258">
        <v>0</v>
      </c>
      <c r="CY49" s="259">
        <f t="shared" si="107"/>
        <v>0</v>
      </c>
      <c r="CZ49" s="196">
        <v>0</v>
      </c>
      <c r="DA49" s="257">
        <f t="shared" si="108"/>
        <v>0</v>
      </c>
      <c r="DB49" s="258">
        <v>107</v>
      </c>
      <c r="DC49" s="259">
        <f t="shared" si="109"/>
        <v>15.552325581395349</v>
      </c>
      <c r="DD49" s="258">
        <v>2</v>
      </c>
      <c r="DE49" s="257">
        <f t="shared" si="110"/>
        <v>0.29069767441860467</v>
      </c>
      <c r="DF49" s="258">
        <v>2</v>
      </c>
      <c r="DG49" s="259">
        <f t="shared" si="111"/>
        <v>0.29069767441860467</v>
      </c>
      <c r="DH49" s="196">
        <v>2</v>
      </c>
      <c r="DI49" s="197">
        <f t="shared" si="112"/>
        <v>0.29069767441860467</v>
      </c>
      <c r="DL49" s="338"/>
    </row>
    <row r="50" spans="1:116" ht="14.5">
      <c r="A50" s="208" t="s">
        <v>43</v>
      </c>
      <c r="B50" s="192">
        <f t="shared" si="58"/>
        <v>468</v>
      </c>
      <c r="C50" s="327">
        <f t="shared" si="59"/>
        <v>122</v>
      </c>
      <c r="D50" s="193">
        <v>0</v>
      </c>
      <c r="E50" s="262">
        <f t="shared" si="113"/>
        <v>0</v>
      </c>
      <c r="F50" s="263">
        <v>0</v>
      </c>
      <c r="G50" s="264">
        <f t="shared" si="60"/>
        <v>0</v>
      </c>
      <c r="H50" s="193">
        <v>0</v>
      </c>
      <c r="I50" s="262">
        <f t="shared" si="61"/>
        <v>0</v>
      </c>
      <c r="J50" s="263">
        <v>0</v>
      </c>
      <c r="K50" s="264">
        <f t="shared" si="62"/>
        <v>0</v>
      </c>
      <c r="L50" s="193">
        <v>0</v>
      </c>
      <c r="M50" s="285">
        <f t="shared" si="63"/>
        <v>0</v>
      </c>
      <c r="N50" s="193">
        <v>122</v>
      </c>
      <c r="O50" s="253">
        <f t="shared" si="114"/>
        <v>100</v>
      </c>
      <c r="P50" s="44">
        <v>4</v>
      </c>
      <c r="Q50" s="48">
        <f t="shared" si="64"/>
        <v>3.278688524590164</v>
      </c>
      <c r="R50" s="46">
        <v>16</v>
      </c>
      <c r="S50" s="253">
        <f t="shared" si="65"/>
        <v>13.114754098360656</v>
      </c>
      <c r="T50" s="44">
        <v>1</v>
      </c>
      <c r="U50" s="48">
        <f t="shared" si="66"/>
        <v>0.81967213114754101</v>
      </c>
      <c r="V50" s="46">
        <v>11</v>
      </c>
      <c r="W50" s="253">
        <f t="shared" si="67"/>
        <v>9.0163934426229506</v>
      </c>
      <c r="X50" s="44">
        <v>2</v>
      </c>
      <c r="Y50" s="48">
        <f t="shared" si="68"/>
        <v>1.639344262295082</v>
      </c>
      <c r="Z50" s="193">
        <v>0</v>
      </c>
      <c r="AA50" s="262">
        <f t="shared" si="69"/>
        <v>0</v>
      </c>
      <c r="AB50" s="263">
        <v>0</v>
      </c>
      <c r="AC50" s="264">
        <f t="shared" si="70"/>
        <v>0</v>
      </c>
      <c r="AD50" s="193">
        <v>0</v>
      </c>
      <c r="AE50" s="262">
        <f t="shared" si="71"/>
        <v>0</v>
      </c>
      <c r="AF50" s="263">
        <v>82</v>
      </c>
      <c r="AG50" s="264">
        <f t="shared" si="72"/>
        <v>67.213114754098356</v>
      </c>
      <c r="AH50" s="263">
        <v>1</v>
      </c>
      <c r="AI50" s="262">
        <f t="shared" si="73"/>
        <v>0.81967213114754101</v>
      </c>
      <c r="AJ50" s="263">
        <v>0</v>
      </c>
      <c r="AK50" s="264">
        <f t="shared" si="74"/>
        <v>0</v>
      </c>
      <c r="AL50" s="193">
        <v>5</v>
      </c>
      <c r="AM50" s="264">
        <f t="shared" si="75"/>
        <v>4.0983606557377046</v>
      </c>
      <c r="AN50" s="327">
        <f t="shared" si="76"/>
        <v>180</v>
      </c>
      <c r="AO50" s="193">
        <v>23</v>
      </c>
      <c r="AP50" s="262">
        <f t="shared" si="77"/>
        <v>12.777777777777777</v>
      </c>
      <c r="AQ50" s="263">
        <v>23</v>
      </c>
      <c r="AR50" s="264">
        <f t="shared" si="78"/>
        <v>12.777777777777777</v>
      </c>
      <c r="AS50" s="193">
        <v>0</v>
      </c>
      <c r="AT50" s="262">
        <f t="shared" si="79"/>
        <v>0</v>
      </c>
      <c r="AU50" s="263">
        <v>0</v>
      </c>
      <c r="AV50" s="264">
        <f t="shared" si="80"/>
        <v>0</v>
      </c>
      <c r="AW50" s="193">
        <v>0</v>
      </c>
      <c r="AX50" s="285">
        <f t="shared" si="81"/>
        <v>0</v>
      </c>
      <c r="AY50" s="193">
        <v>157</v>
      </c>
      <c r="AZ50" s="253">
        <f t="shared" si="82"/>
        <v>87.222222222222229</v>
      </c>
      <c r="BA50" s="44">
        <v>10</v>
      </c>
      <c r="BB50" s="48">
        <f t="shared" si="83"/>
        <v>5.5555555555555554</v>
      </c>
      <c r="BC50" s="46">
        <v>33</v>
      </c>
      <c r="BD50" s="253">
        <f t="shared" si="84"/>
        <v>18.333333333333332</v>
      </c>
      <c r="BE50" s="44">
        <v>7</v>
      </c>
      <c r="BF50" s="48">
        <f t="shared" si="85"/>
        <v>3.8888888888888888</v>
      </c>
      <c r="BG50" s="46">
        <v>39</v>
      </c>
      <c r="BH50" s="253">
        <f t="shared" si="86"/>
        <v>21.666666666666668</v>
      </c>
      <c r="BI50" s="44">
        <v>9</v>
      </c>
      <c r="BJ50" s="48">
        <f t="shared" si="87"/>
        <v>5</v>
      </c>
      <c r="BK50" s="193">
        <v>0</v>
      </c>
      <c r="BL50" s="262">
        <f t="shared" si="88"/>
        <v>0</v>
      </c>
      <c r="BM50" s="263">
        <v>5</v>
      </c>
      <c r="BN50" s="264">
        <f t="shared" si="89"/>
        <v>2.7777777777777777</v>
      </c>
      <c r="BO50" s="193">
        <v>1</v>
      </c>
      <c r="BP50" s="262">
        <f t="shared" si="90"/>
        <v>0.55555555555555558</v>
      </c>
      <c r="BQ50" s="263">
        <v>44</v>
      </c>
      <c r="BR50" s="264">
        <f t="shared" si="91"/>
        <v>24.444444444444443</v>
      </c>
      <c r="BS50" s="263">
        <v>2</v>
      </c>
      <c r="BT50" s="262">
        <f t="shared" si="92"/>
        <v>1.1111111111111112</v>
      </c>
      <c r="BU50" s="263">
        <v>1</v>
      </c>
      <c r="BV50" s="264">
        <f t="shared" si="93"/>
        <v>0.55555555555555558</v>
      </c>
      <c r="BW50" s="193">
        <v>6</v>
      </c>
      <c r="BX50" s="264">
        <f t="shared" si="94"/>
        <v>3.3333333333333335</v>
      </c>
      <c r="BY50" s="327">
        <f t="shared" si="95"/>
        <v>166</v>
      </c>
      <c r="BZ50" s="193">
        <v>76</v>
      </c>
      <c r="CA50" s="262">
        <f t="shared" si="96"/>
        <v>45.783132530120483</v>
      </c>
      <c r="CB50" s="263">
        <v>76</v>
      </c>
      <c r="CC50" s="264">
        <f t="shared" si="97"/>
        <v>45.783132530120483</v>
      </c>
      <c r="CD50" s="193">
        <v>0</v>
      </c>
      <c r="CE50" s="262">
        <f t="shared" si="98"/>
        <v>0</v>
      </c>
      <c r="CF50" s="263">
        <v>0</v>
      </c>
      <c r="CG50" s="264">
        <f t="shared" si="99"/>
        <v>0</v>
      </c>
      <c r="CH50" s="193">
        <v>0</v>
      </c>
      <c r="CI50" s="285">
        <f t="shared" si="100"/>
        <v>0</v>
      </c>
      <c r="CJ50" s="193">
        <v>90</v>
      </c>
      <c r="CK50" s="328">
        <v>53.374233128834398</v>
      </c>
      <c r="CL50" s="44">
        <v>15</v>
      </c>
      <c r="CM50" s="48">
        <f t="shared" si="101"/>
        <v>9.0361445783132535</v>
      </c>
      <c r="CN50" s="46">
        <v>16</v>
      </c>
      <c r="CO50" s="253">
        <f t="shared" si="102"/>
        <v>9.6385542168674707</v>
      </c>
      <c r="CP50" s="44">
        <v>5</v>
      </c>
      <c r="CQ50" s="48">
        <f t="shared" si="103"/>
        <v>3.0120481927710845</v>
      </c>
      <c r="CR50" s="46">
        <v>30</v>
      </c>
      <c r="CS50" s="253">
        <f t="shared" si="104"/>
        <v>18.072289156626507</v>
      </c>
      <c r="CT50" s="44">
        <v>10</v>
      </c>
      <c r="CU50" s="48">
        <f t="shared" si="105"/>
        <v>6.024096385542169</v>
      </c>
      <c r="CV50" s="193">
        <v>0</v>
      </c>
      <c r="CW50" s="262">
        <f t="shared" si="106"/>
        <v>0</v>
      </c>
      <c r="CX50" s="263">
        <v>2</v>
      </c>
      <c r="CY50" s="264">
        <f t="shared" si="107"/>
        <v>1.2048192771084338</v>
      </c>
      <c r="CZ50" s="193">
        <v>0</v>
      </c>
      <c r="DA50" s="262">
        <f t="shared" si="108"/>
        <v>0</v>
      </c>
      <c r="DB50" s="263">
        <v>8</v>
      </c>
      <c r="DC50" s="264">
        <f t="shared" si="109"/>
        <v>4.8192771084337354</v>
      </c>
      <c r="DD50" s="263">
        <v>0</v>
      </c>
      <c r="DE50" s="262">
        <f t="shared" si="110"/>
        <v>0</v>
      </c>
      <c r="DF50" s="263">
        <v>0</v>
      </c>
      <c r="DG50" s="264">
        <f t="shared" si="111"/>
        <v>0</v>
      </c>
      <c r="DH50" s="193">
        <v>4</v>
      </c>
      <c r="DI50" s="194">
        <f t="shared" si="112"/>
        <v>2.4096385542168677</v>
      </c>
      <c r="DL50" s="338"/>
    </row>
    <row r="51" spans="1:116" ht="14.5">
      <c r="A51" s="212" t="s">
        <v>44</v>
      </c>
      <c r="B51" s="195">
        <f t="shared" si="58"/>
        <v>1169</v>
      </c>
      <c r="C51" s="329">
        <f t="shared" si="59"/>
        <v>168</v>
      </c>
      <c r="D51" s="196">
        <v>0</v>
      </c>
      <c r="E51" s="257">
        <f t="shared" si="113"/>
        <v>0</v>
      </c>
      <c r="F51" s="258">
        <v>0</v>
      </c>
      <c r="G51" s="259">
        <f t="shared" si="60"/>
        <v>0</v>
      </c>
      <c r="H51" s="196">
        <v>0</v>
      </c>
      <c r="I51" s="257">
        <f t="shared" si="61"/>
        <v>0</v>
      </c>
      <c r="J51" s="258">
        <v>0</v>
      </c>
      <c r="K51" s="259">
        <f t="shared" si="62"/>
        <v>0</v>
      </c>
      <c r="L51" s="196">
        <v>0</v>
      </c>
      <c r="M51" s="287">
        <f t="shared" si="63"/>
        <v>0</v>
      </c>
      <c r="N51" s="196">
        <v>168</v>
      </c>
      <c r="O51" s="260">
        <f>N51/C51*100</f>
        <v>100</v>
      </c>
      <c r="P51" s="55">
        <v>2</v>
      </c>
      <c r="Q51" s="58">
        <f t="shared" si="64"/>
        <v>1.1904761904761905</v>
      </c>
      <c r="R51" s="57">
        <v>32</v>
      </c>
      <c r="S51" s="260">
        <f t="shared" si="65"/>
        <v>19.047619047619047</v>
      </c>
      <c r="T51" s="55">
        <v>1</v>
      </c>
      <c r="U51" s="58">
        <f t="shared" si="66"/>
        <v>0.59523809523809523</v>
      </c>
      <c r="V51" s="57">
        <v>11</v>
      </c>
      <c r="W51" s="260">
        <f t="shared" si="67"/>
        <v>6.5476190476190483</v>
      </c>
      <c r="X51" s="55">
        <v>2</v>
      </c>
      <c r="Y51" s="58">
        <f t="shared" si="68"/>
        <v>1.1904761904761905</v>
      </c>
      <c r="Z51" s="196">
        <v>0</v>
      </c>
      <c r="AA51" s="257">
        <f t="shared" si="69"/>
        <v>0</v>
      </c>
      <c r="AB51" s="258">
        <v>0</v>
      </c>
      <c r="AC51" s="259">
        <f t="shared" si="70"/>
        <v>0</v>
      </c>
      <c r="AD51" s="196">
        <v>0</v>
      </c>
      <c r="AE51" s="257">
        <f t="shared" si="71"/>
        <v>0</v>
      </c>
      <c r="AF51" s="258">
        <v>58</v>
      </c>
      <c r="AG51" s="259">
        <f t="shared" si="72"/>
        <v>34.523809523809526</v>
      </c>
      <c r="AH51" s="258">
        <v>1</v>
      </c>
      <c r="AI51" s="257">
        <f t="shared" si="73"/>
        <v>0.59523809523809523</v>
      </c>
      <c r="AJ51" s="258">
        <v>43</v>
      </c>
      <c r="AK51" s="259">
        <f t="shared" si="74"/>
        <v>25.595238095238095</v>
      </c>
      <c r="AL51" s="196">
        <v>18</v>
      </c>
      <c r="AM51" s="259">
        <f t="shared" si="75"/>
        <v>10.714285714285714</v>
      </c>
      <c r="AN51" s="329">
        <f t="shared" si="76"/>
        <v>556</v>
      </c>
      <c r="AO51" s="196">
        <v>9</v>
      </c>
      <c r="AP51" s="257">
        <f t="shared" si="77"/>
        <v>1.6187050359712229</v>
      </c>
      <c r="AQ51" s="258">
        <v>6</v>
      </c>
      <c r="AR51" s="259">
        <f t="shared" si="78"/>
        <v>1.079136690647482</v>
      </c>
      <c r="AS51" s="196">
        <v>0</v>
      </c>
      <c r="AT51" s="257">
        <f t="shared" si="79"/>
        <v>0</v>
      </c>
      <c r="AU51" s="258">
        <v>3</v>
      </c>
      <c r="AV51" s="259">
        <f t="shared" si="80"/>
        <v>0.53956834532374098</v>
      </c>
      <c r="AW51" s="196">
        <v>0</v>
      </c>
      <c r="AX51" s="287">
        <f t="shared" si="81"/>
        <v>0</v>
      </c>
      <c r="AY51" s="196">
        <v>547</v>
      </c>
      <c r="AZ51" s="260">
        <f t="shared" si="82"/>
        <v>98.381294964028783</v>
      </c>
      <c r="BA51" s="55">
        <v>12</v>
      </c>
      <c r="BB51" s="58">
        <f t="shared" si="83"/>
        <v>2.1582733812949639</v>
      </c>
      <c r="BC51" s="57">
        <v>143</v>
      </c>
      <c r="BD51" s="260">
        <f t="shared" si="84"/>
        <v>25.719424460431657</v>
      </c>
      <c r="BE51" s="55">
        <v>22</v>
      </c>
      <c r="BF51" s="58">
        <f t="shared" si="85"/>
        <v>3.9568345323741005</v>
      </c>
      <c r="BG51" s="57">
        <v>80</v>
      </c>
      <c r="BH51" s="260">
        <f t="shared" si="86"/>
        <v>14.388489208633093</v>
      </c>
      <c r="BI51" s="55">
        <v>16</v>
      </c>
      <c r="BJ51" s="58">
        <f t="shared" si="87"/>
        <v>2.877697841726619</v>
      </c>
      <c r="BK51" s="196">
        <v>1</v>
      </c>
      <c r="BL51" s="257">
        <f t="shared" si="88"/>
        <v>0.17985611510791369</v>
      </c>
      <c r="BM51" s="258">
        <v>0</v>
      </c>
      <c r="BN51" s="259">
        <f t="shared" si="89"/>
        <v>0</v>
      </c>
      <c r="BO51" s="196">
        <v>0</v>
      </c>
      <c r="BP51" s="257">
        <f t="shared" si="90"/>
        <v>0</v>
      </c>
      <c r="BQ51" s="258">
        <v>134</v>
      </c>
      <c r="BR51" s="259">
        <f t="shared" si="91"/>
        <v>24.100719424460433</v>
      </c>
      <c r="BS51" s="258">
        <v>7</v>
      </c>
      <c r="BT51" s="257">
        <f t="shared" si="92"/>
        <v>1.2589928057553956</v>
      </c>
      <c r="BU51" s="258">
        <v>101</v>
      </c>
      <c r="BV51" s="259">
        <f t="shared" si="93"/>
        <v>18.165467625899282</v>
      </c>
      <c r="BW51" s="196">
        <v>31</v>
      </c>
      <c r="BX51" s="259">
        <f t="shared" si="94"/>
        <v>5.5755395683453237</v>
      </c>
      <c r="BY51" s="329">
        <f t="shared" si="95"/>
        <v>445</v>
      </c>
      <c r="BZ51" s="196">
        <v>1</v>
      </c>
      <c r="CA51" s="257">
        <f t="shared" si="96"/>
        <v>0.22471910112359553</v>
      </c>
      <c r="CB51" s="258">
        <v>1</v>
      </c>
      <c r="CC51" s="259">
        <f t="shared" si="97"/>
        <v>0.22471910112359553</v>
      </c>
      <c r="CD51" s="196">
        <v>0</v>
      </c>
      <c r="CE51" s="257">
        <f t="shared" si="98"/>
        <v>0</v>
      </c>
      <c r="CF51" s="258">
        <v>0</v>
      </c>
      <c r="CG51" s="259">
        <f t="shared" si="99"/>
        <v>0</v>
      </c>
      <c r="CH51" s="196">
        <v>0</v>
      </c>
      <c r="CI51" s="287">
        <f t="shared" si="100"/>
        <v>0</v>
      </c>
      <c r="CJ51" s="196">
        <v>444</v>
      </c>
      <c r="CK51" s="330">
        <v>99.774266365688504</v>
      </c>
      <c r="CL51" s="55">
        <v>12</v>
      </c>
      <c r="CM51" s="58">
        <f t="shared" si="101"/>
        <v>2.696629213483146</v>
      </c>
      <c r="CN51" s="57">
        <v>88</v>
      </c>
      <c r="CO51" s="260">
        <f t="shared" si="102"/>
        <v>19.775280898876403</v>
      </c>
      <c r="CP51" s="55">
        <v>18</v>
      </c>
      <c r="CQ51" s="58">
        <f t="shared" si="103"/>
        <v>4.0449438202247192</v>
      </c>
      <c r="CR51" s="57">
        <v>64</v>
      </c>
      <c r="CS51" s="260">
        <f t="shared" si="104"/>
        <v>14.382022471910114</v>
      </c>
      <c r="CT51" s="55">
        <v>10</v>
      </c>
      <c r="CU51" s="58">
        <f t="shared" si="105"/>
        <v>2.2471910112359552</v>
      </c>
      <c r="CV51" s="196">
        <v>0</v>
      </c>
      <c r="CW51" s="257">
        <f t="shared" si="106"/>
        <v>0</v>
      </c>
      <c r="CX51" s="258">
        <v>0</v>
      </c>
      <c r="CY51" s="259">
        <f t="shared" si="107"/>
        <v>0</v>
      </c>
      <c r="CZ51" s="196">
        <v>0</v>
      </c>
      <c r="DA51" s="257">
        <f t="shared" si="108"/>
        <v>0</v>
      </c>
      <c r="DB51" s="258">
        <v>195</v>
      </c>
      <c r="DC51" s="259">
        <f t="shared" si="109"/>
        <v>43.820224719101127</v>
      </c>
      <c r="DD51" s="258">
        <v>8</v>
      </c>
      <c r="DE51" s="257">
        <f t="shared" si="110"/>
        <v>1.7977528089887642</v>
      </c>
      <c r="DF51" s="258">
        <v>36</v>
      </c>
      <c r="DG51" s="259">
        <f t="shared" si="111"/>
        <v>8.0898876404494384</v>
      </c>
      <c r="DH51" s="196">
        <v>13</v>
      </c>
      <c r="DI51" s="197">
        <f t="shared" si="112"/>
        <v>2.9213483146067416</v>
      </c>
      <c r="DL51" s="338"/>
    </row>
    <row r="52" spans="1:116" ht="14.5">
      <c r="A52" s="208" t="s">
        <v>45</v>
      </c>
      <c r="B52" s="192">
        <f t="shared" si="58"/>
        <v>4342</v>
      </c>
      <c r="C52" s="327">
        <f t="shared" si="59"/>
        <v>736</v>
      </c>
      <c r="D52" s="193">
        <v>156</v>
      </c>
      <c r="E52" s="262">
        <f t="shared" si="113"/>
        <v>21.195652173913043</v>
      </c>
      <c r="F52" s="263">
        <v>7</v>
      </c>
      <c r="G52" s="264">
        <f t="shared" si="60"/>
        <v>0.95108695652173925</v>
      </c>
      <c r="H52" s="193">
        <v>0</v>
      </c>
      <c r="I52" s="262">
        <f t="shared" si="61"/>
        <v>0</v>
      </c>
      <c r="J52" s="263">
        <v>4</v>
      </c>
      <c r="K52" s="264">
        <f t="shared" si="62"/>
        <v>0.54347826086956519</v>
      </c>
      <c r="L52" s="193">
        <v>145</v>
      </c>
      <c r="M52" s="285">
        <f t="shared" si="63"/>
        <v>19.701086956521738</v>
      </c>
      <c r="N52" s="193">
        <v>580</v>
      </c>
      <c r="O52" s="253">
        <f t="shared" si="114"/>
        <v>78.804347826086953</v>
      </c>
      <c r="P52" s="44">
        <v>27</v>
      </c>
      <c r="Q52" s="48">
        <f t="shared" si="64"/>
        <v>3.6684782608695654</v>
      </c>
      <c r="R52" s="46">
        <v>57</v>
      </c>
      <c r="S52" s="253">
        <f t="shared" si="65"/>
        <v>7.7445652173913038</v>
      </c>
      <c r="T52" s="44">
        <v>11</v>
      </c>
      <c r="U52" s="48">
        <f t="shared" si="66"/>
        <v>1.4945652173913044</v>
      </c>
      <c r="V52" s="46">
        <v>60</v>
      </c>
      <c r="W52" s="253">
        <f t="shared" si="67"/>
        <v>8.1521739130434785</v>
      </c>
      <c r="X52" s="44">
        <v>17</v>
      </c>
      <c r="Y52" s="48">
        <f t="shared" si="68"/>
        <v>2.3097826086956519</v>
      </c>
      <c r="Z52" s="193">
        <v>0</v>
      </c>
      <c r="AA52" s="262">
        <f t="shared" si="69"/>
        <v>0</v>
      </c>
      <c r="AB52" s="263">
        <v>0</v>
      </c>
      <c r="AC52" s="264">
        <f t="shared" si="70"/>
        <v>0</v>
      </c>
      <c r="AD52" s="193">
        <v>0</v>
      </c>
      <c r="AE52" s="262">
        <f t="shared" si="71"/>
        <v>0</v>
      </c>
      <c r="AF52" s="263">
        <v>352</v>
      </c>
      <c r="AG52" s="264">
        <f t="shared" si="72"/>
        <v>47.826086956521742</v>
      </c>
      <c r="AH52" s="263">
        <v>3</v>
      </c>
      <c r="AI52" s="262">
        <f t="shared" si="73"/>
        <v>0.40760869565217389</v>
      </c>
      <c r="AJ52" s="263">
        <v>23</v>
      </c>
      <c r="AK52" s="264">
        <f t="shared" si="74"/>
        <v>3.125</v>
      </c>
      <c r="AL52" s="193">
        <v>30</v>
      </c>
      <c r="AM52" s="264">
        <f t="shared" si="75"/>
        <v>4.0760869565217392</v>
      </c>
      <c r="AN52" s="327">
        <f t="shared" si="76"/>
        <v>2053</v>
      </c>
      <c r="AO52" s="193">
        <v>786</v>
      </c>
      <c r="AP52" s="262">
        <f t="shared" si="77"/>
        <v>38.285435947394056</v>
      </c>
      <c r="AQ52" s="263">
        <v>127</v>
      </c>
      <c r="AR52" s="264">
        <f t="shared" si="78"/>
        <v>6.1860691670725769</v>
      </c>
      <c r="AS52" s="193">
        <v>0</v>
      </c>
      <c r="AT52" s="262">
        <f t="shared" si="79"/>
        <v>0</v>
      </c>
      <c r="AU52" s="263">
        <v>2</v>
      </c>
      <c r="AV52" s="264">
        <f t="shared" si="80"/>
        <v>9.7418412079883096E-2</v>
      </c>
      <c r="AW52" s="193">
        <v>657</v>
      </c>
      <c r="AX52" s="285">
        <f t="shared" si="81"/>
        <v>32.001948368241592</v>
      </c>
      <c r="AY52" s="193">
        <v>1267</v>
      </c>
      <c r="AZ52" s="253">
        <f t="shared" si="82"/>
        <v>61.714564052605944</v>
      </c>
      <c r="BA52" s="44">
        <v>62</v>
      </c>
      <c r="BB52" s="48">
        <f t="shared" si="83"/>
        <v>3.0199707744763762</v>
      </c>
      <c r="BC52" s="46">
        <v>99</v>
      </c>
      <c r="BD52" s="253">
        <f t="shared" si="84"/>
        <v>4.8222113979542129</v>
      </c>
      <c r="BE52" s="44">
        <v>22</v>
      </c>
      <c r="BF52" s="48">
        <f t="shared" si="85"/>
        <v>1.071602532878714</v>
      </c>
      <c r="BG52" s="46">
        <v>390</v>
      </c>
      <c r="BH52" s="253">
        <f t="shared" si="86"/>
        <v>18.996590355577204</v>
      </c>
      <c r="BI52" s="44">
        <v>282</v>
      </c>
      <c r="BJ52" s="48">
        <f t="shared" si="87"/>
        <v>13.735996103263517</v>
      </c>
      <c r="BK52" s="193">
        <v>3</v>
      </c>
      <c r="BL52" s="262">
        <f t="shared" si="88"/>
        <v>0.14612761811982464</v>
      </c>
      <c r="BM52" s="263">
        <v>4</v>
      </c>
      <c r="BN52" s="264">
        <f t="shared" si="89"/>
        <v>0.19483682415976619</v>
      </c>
      <c r="BO52" s="193">
        <v>0</v>
      </c>
      <c r="BP52" s="262">
        <f t="shared" si="90"/>
        <v>0</v>
      </c>
      <c r="BQ52" s="263">
        <v>357</v>
      </c>
      <c r="BR52" s="264">
        <f t="shared" si="91"/>
        <v>17.389186556259133</v>
      </c>
      <c r="BS52" s="263">
        <v>4</v>
      </c>
      <c r="BT52" s="262">
        <f t="shared" si="92"/>
        <v>0.19483682415976619</v>
      </c>
      <c r="BU52" s="263">
        <v>15</v>
      </c>
      <c r="BV52" s="264">
        <f t="shared" si="93"/>
        <v>0.73063809059912321</v>
      </c>
      <c r="BW52" s="193">
        <v>29</v>
      </c>
      <c r="BX52" s="264">
        <f t="shared" si="94"/>
        <v>1.412566975158305</v>
      </c>
      <c r="BY52" s="327">
        <f t="shared" si="95"/>
        <v>1553</v>
      </c>
      <c r="BZ52" s="193">
        <v>878</v>
      </c>
      <c r="CA52" s="262">
        <f t="shared" si="96"/>
        <v>56.535737282678689</v>
      </c>
      <c r="CB52" s="263">
        <v>257</v>
      </c>
      <c r="CC52" s="264">
        <f t="shared" si="97"/>
        <v>16.548615582743079</v>
      </c>
      <c r="CD52" s="193">
        <v>0</v>
      </c>
      <c r="CE52" s="262">
        <f t="shared" si="98"/>
        <v>0</v>
      </c>
      <c r="CF52" s="263">
        <v>1</v>
      </c>
      <c r="CG52" s="264">
        <f t="shared" si="99"/>
        <v>6.4391500321957507E-2</v>
      </c>
      <c r="CH52" s="193">
        <v>620</v>
      </c>
      <c r="CI52" s="285">
        <f t="shared" si="100"/>
        <v>39.922730199613646</v>
      </c>
      <c r="CJ52" s="193">
        <v>675</v>
      </c>
      <c r="CK52" s="328">
        <v>44.430217669654297</v>
      </c>
      <c r="CL52" s="44">
        <v>38</v>
      </c>
      <c r="CM52" s="48">
        <f t="shared" si="101"/>
        <v>2.4468770122343853</v>
      </c>
      <c r="CN52" s="46">
        <v>57</v>
      </c>
      <c r="CO52" s="253">
        <f t="shared" si="102"/>
        <v>3.6703155183515772</v>
      </c>
      <c r="CP52" s="44">
        <v>14</v>
      </c>
      <c r="CQ52" s="48">
        <f t="shared" si="103"/>
        <v>0.90148100450740498</v>
      </c>
      <c r="CR52" s="46">
        <v>279</v>
      </c>
      <c r="CS52" s="253">
        <f t="shared" si="104"/>
        <v>17.965228589826143</v>
      </c>
      <c r="CT52" s="44">
        <v>171</v>
      </c>
      <c r="CU52" s="48">
        <f t="shared" si="105"/>
        <v>11.010946555054733</v>
      </c>
      <c r="CV52" s="193">
        <v>1</v>
      </c>
      <c r="CW52" s="262">
        <f t="shared" si="106"/>
        <v>6.4391500321957507E-2</v>
      </c>
      <c r="CX52" s="263">
        <v>1</v>
      </c>
      <c r="CY52" s="264">
        <f t="shared" si="107"/>
        <v>6.4391500321957507E-2</v>
      </c>
      <c r="CZ52" s="193">
        <v>0</v>
      </c>
      <c r="DA52" s="262">
        <f t="shared" si="108"/>
        <v>0</v>
      </c>
      <c r="DB52" s="263">
        <v>102</v>
      </c>
      <c r="DC52" s="264">
        <f t="shared" si="109"/>
        <v>6.5679330328396652</v>
      </c>
      <c r="DD52" s="263">
        <v>1</v>
      </c>
      <c r="DE52" s="262">
        <f t="shared" si="110"/>
        <v>6.4391500321957507E-2</v>
      </c>
      <c r="DF52" s="263">
        <v>3</v>
      </c>
      <c r="DG52" s="264">
        <f t="shared" si="111"/>
        <v>0.19317450096587252</v>
      </c>
      <c r="DH52" s="193">
        <v>8</v>
      </c>
      <c r="DI52" s="194">
        <f t="shared" si="112"/>
        <v>0.51513200257566005</v>
      </c>
      <c r="DL52" s="338"/>
    </row>
    <row r="53" spans="1:116" ht="14.5">
      <c r="A53" s="212" t="s">
        <v>46</v>
      </c>
      <c r="B53" s="195">
        <f t="shared" si="58"/>
        <v>964</v>
      </c>
      <c r="C53" s="329">
        <f t="shared" si="59"/>
        <v>87</v>
      </c>
      <c r="D53" s="196">
        <v>10</v>
      </c>
      <c r="E53" s="257">
        <f t="shared" si="113"/>
        <v>11.494252873563218</v>
      </c>
      <c r="F53" s="258">
        <v>0</v>
      </c>
      <c r="G53" s="259">
        <f t="shared" si="60"/>
        <v>0</v>
      </c>
      <c r="H53" s="196">
        <v>0</v>
      </c>
      <c r="I53" s="257">
        <f t="shared" si="61"/>
        <v>0</v>
      </c>
      <c r="J53" s="258">
        <v>2</v>
      </c>
      <c r="K53" s="259">
        <f t="shared" si="62"/>
        <v>2.2988505747126435</v>
      </c>
      <c r="L53" s="196">
        <v>8</v>
      </c>
      <c r="M53" s="287">
        <f t="shared" si="63"/>
        <v>9.1954022988505741</v>
      </c>
      <c r="N53" s="196">
        <v>77</v>
      </c>
      <c r="O53" s="260">
        <f t="shared" si="114"/>
        <v>88.505747126436788</v>
      </c>
      <c r="P53" s="55">
        <v>6</v>
      </c>
      <c r="Q53" s="58">
        <f t="shared" si="64"/>
        <v>6.8965517241379306</v>
      </c>
      <c r="R53" s="57">
        <v>7</v>
      </c>
      <c r="S53" s="260">
        <f t="shared" si="65"/>
        <v>8.0459770114942533</v>
      </c>
      <c r="T53" s="55">
        <v>3</v>
      </c>
      <c r="U53" s="58">
        <f t="shared" si="66"/>
        <v>3.4482758620689653</v>
      </c>
      <c r="V53" s="57">
        <v>13</v>
      </c>
      <c r="W53" s="260">
        <f t="shared" si="67"/>
        <v>14.942528735632186</v>
      </c>
      <c r="X53" s="55">
        <v>2</v>
      </c>
      <c r="Y53" s="58">
        <f t="shared" si="68"/>
        <v>2.2988505747126435</v>
      </c>
      <c r="Z53" s="196">
        <v>0</v>
      </c>
      <c r="AA53" s="257">
        <f t="shared" si="69"/>
        <v>0</v>
      </c>
      <c r="AB53" s="258">
        <v>0</v>
      </c>
      <c r="AC53" s="259">
        <f t="shared" si="70"/>
        <v>0</v>
      </c>
      <c r="AD53" s="196">
        <v>0</v>
      </c>
      <c r="AE53" s="257">
        <f t="shared" si="71"/>
        <v>0</v>
      </c>
      <c r="AF53" s="258">
        <v>34</v>
      </c>
      <c r="AG53" s="259">
        <f t="shared" si="72"/>
        <v>39.080459770114942</v>
      </c>
      <c r="AH53" s="258">
        <v>0</v>
      </c>
      <c r="AI53" s="257">
        <f t="shared" si="73"/>
        <v>0</v>
      </c>
      <c r="AJ53" s="258">
        <v>2</v>
      </c>
      <c r="AK53" s="259">
        <f t="shared" si="74"/>
        <v>2.2988505747126435</v>
      </c>
      <c r="AL53" s="196">
        <v>10</v>
      </c>
      <c r="AM53" s="259">
        <f t="shared" si="75"/>
        <v>11.494252873563218</v>
      </c>
      <c r="AN53" s="329">
        <f t="shared" si="76"/>
        <v>444</v>
      </c>
      <c r="AO53" s="196">
        <v>61</v>
      </c>
      <c r="AP53" s="257">
        <f t="shared" si="77"/>
        <v>13.738738738738739</v>
      </c>
      <c r="AQ53" s="258">
        <v>1</v>
      </c>
      <c r="AR53" s="259">
        <f t="shared" si="78"/>
        <v>0.22522522522522523</v>
      </c>
      <c r="AS53" s="196">
        <v>0</v>
      </c>
      <c r="AT53" s="257">
        <f t="shared" si="79"/>
        <v>0</v>
      </c>
      <c r="AU53" s="258">
        <v>0</v>
      </c>
      <c r="AV53" s="259">
        <f t="shared" si="80"/>
        <v>0</v>
      </c>
      <c r="AW53" s="196">
        <v>60</v>
      </c>
      <c r="AX53" s="287">
        <f t="shared" si="81"/>
        <v>13.513513513513514</v>
      </c>
      <c r="AY53" s="196">
        <v>383</v>
      </c>
      <c r="AZ53" s="260">
        <f t="shared" si="82"/>
        <v>86.261261261261254</v>
      </c>
      <c r="BA53" s="55">
        <v>40</v>
      </c>
      <c r="BB53" s="58">
        <f t="shared" si="83"/>
        <v>9.0090090090090094</v>
      </c>
      <c r="BC53" s="57">
        <v>91</v>
      </c>
      <c r="BD53" s="260">
        <f t="shared" si="84"/>
        <v>20.495495495495494</v>
      </c>
      <c r="BE53" s="55">
        <v>39</v>
      </c>
      <c r="BF53" s="58">
        <f t="shared" si="85"/>
        <v>8.7837837837837842</v>
      </c>
      <c r="BG53" s="57">
        <v>64</v>
      </c>
      <c r="BH53" s="260">
        <f t="shared" si="86"/>
        <v>14.414414414414415</v>
      </c>
      <c r="BI53" s="55">
        <v>9</v>
      </c>
      <c r="BJ53" s="58">
        <f t="shared" si="87"/>
        <v>2.0270270270270272</v>
      </c>
      <c r="BK53" s="196">
        <v>0</v>
      </c>
      <c r="BL53" s="257">
        <f t="shared" si="88"/>
        <v>0</v>
      </c>
      <c r="BM53" s="258">
        <v>0</v>
      </c>
      <c r="BN53" s="259">
        <f t="shared" si="89"/>
        <v>0</v>
      </c>
      <c r="BO53" s="196">
        <v>0</v>
      </c>
      <c r="BP53" s="257">
        <f t="shared" si="90"/>
        <v>0</v>
      </c>
      <c r="BQ53" s="258">
        <v>102</v>
      </c>
      <c r="BR53" s="259">
        <f t="shared" si="91"/>
        <v>22.972972972972975</v>
      </c>
      <c r="BS53" s="258">
        <v>0</v>
      </c>
      <c r="BT53" s="257">
        <f t="shared" si="92"/>
        <v>0</v>
      </c>
      <c r="BU53" s="258">
        <v>8</v>
      </c>
      <c r="BV53" s="259">
        <f t="shared" si="93"/>
        <v>1.8018018018018018</v>
      </c>
      <c r="BW53" s="196">
        <v>30</v>
      </c>
      <c r="BX53" s="259">
        <f t="shared" si="94"/>
        <v>6.756756756756757</v>
      </c>
      <c r="BY53" s="329">
        <f t="shared" si="95"/>
        <v>433</v>
      </c>
      <c r="BZ53" s="196">
        <v>53</v>
      </c>
      <c r="CA53" s="257">
        <f t="shared" si="96"/>
        <v>12.240184757505773</v>
      </c>
      <c r="CB53" s="258">
        <v>0</v>
      </c>
      <c r="CC53" s="259">
        <f t="shared" si="97"/>
        <v>0</v>
      </c>
      <c r="CD53" s="196">
        <v>0</v>
      </c>
      <c r="CE53" s="257">
        <f t="shared" si="98"/>
        <v>0</v>
      </c>
      <c r="CF53" s="258">
        <v>0</v>
      </c>
      <c r="CG53" s="259">
        <f t="shared" si="99"/>
        <v>0</v>
      </c>
      <c r="CH53" s="196">
        <v>53</v>
      </c>
      <c r="CI53" s="287">
        <f t="shared" si="100"/>
        <v>12.240184757505773</v>
      </c>
      <c r="CJ53" s="196">
        <v>380</v>
      </c>
      <c r="CK53" s="330">
        <v>87.441860465116307</v>
      </c>
      <c r="CL53" s="55">
        <v>44</v>
      </c>
      <c r="CM53" s="58">
        <f t="shared" si="101"/>
        <v>10.161662817551962</v>
      </c>
      <c r="CN53" s="57">
        <v>108</v>
      </c>
      <c r="CO53" s="260">
        <f t="shared" si="102"/>
        <v>24.942263279445729</v>
      </c>
      <c r="CP53" s="55">
        <v>47</v>
      </c>
      <c r="CQ53" s="58">
        <f t="shared" si="103"/>
        <v>10.854503464203233</v>
      </c>
      <c r="CR53" s="57">
        <v>52</v>
      </c>
      <c r="CS53" s="260">
        <f t="shared" si="104"/>
        <v>12.009237875288683</v>
      </c>
      <c r="CT53" s="55">
        <v>4</v>
      </c>
      <c r="CU53" s="58">
        <f t="shared" si="105"/>
        <v>0.92378752886836024</v>
      </c>
      <c r="CV53" s="196">
        <v>0</v>
      </c>
      <c r="CW53" s="257">
        <f t="shared" si="106"/>
        <v>0</v>
      </c>
      <c r="CX53" s="258">
        <v>0</v>
      </c>
      <c r="CY53" s="259">
        <f t="shared" si="107"/>
        <v>0</v>
      </c>
      <c r="CZ53" s="196">
        <v>0</v>
      </c>
      <c r="DA53" s="257">
        <f t="shared" si="108"/>
        <v>0</v>
      </c>
      <c r="DB53" s="258">
        <v>115</v>
      </c>
      <c r="DC53" s="259">
        <f t="shared" si="109"/>
        <v>26.558891454965355</v>
      </c>
      <c r="DD53" s="258">
        <v>0</v>
      </c>
      <c r="DE53" s="257">
        <f t="shared" si="110"/>
        <v>0</v>
      </c>
      <c r="DF53" s="258">
        <v>5</v>
      </c>
      <c r="DG53" s="259">
        <f t="shared" si="111"/>
        <v>1.1547344110854503</v>
      </c>
      <c r="DH53" s="196">
        <v>5</v>
      </c>
      <c r="DI53" s="197">
        <f t="shared" si="112"/>
        <v>1.1547344110854503</v>
      </c>
      <c r="DL53" s="338"/>
    </row>
    <row r="54" spans="1:116" ht="14.5">
      <c r="A54" s="208" t="s">
        <v>47</v>
      </c>
      <c r="B54" s="192">
        <f t="shared" si="58"/>
        <v>5439</v>
      </c>
      <c r="C54" s="327">
        <f t="shared" si="59"/>
        <v>1155</v>
      </c>
      <c r="D54" s="193">
        <v>301</v>
      </c>
      <c r="E54" s="262">
        <f t="shared" si="113"/>
        <v>26.060606060606062</v>
      </c>
      <c r="F54" s="263">
        <v>36</v>
      </c>
      <c r="G54" s="264">
        <f t="shared" si="60"/>
        <v>3.116883116883117</v>
      </c>
      <c r="H54" s="193">
        <v>0</v>
      </c>
      <c r="I54" s="262">
        <f t="shared" si="61"/>
        <v>0</v>
      </c>
      <c r="J54" s="263">
        <v>0</v>
      </c>
      <c r="K54" s="264">
        <f t="shared" si="62"/>
        <v>0</v>
      </c>
      <c r="L54" s="193">
        <v>265</v>
      </c>
      <c r="M54" s="285">
        <f t="shared" si="63"/>
        <v>22.943722943722943</v>
      </c>
      <c r="N54" s="193">
        <v>854</v>
      </c>
      <c r="O54" s="253">
        <f t="shared" si="114"/>
        <v>73.939393939393938</v>
      </c>
      <c r="P54" s="44">
        <v>43</v>
      </c>
      <c r="Q54" s="48">
        <f t="shared" si="64"/>
        <v>3.722943722943723</v>
      </c>
      <c r="R54" s="46">
        <v>112</v>
      </c>
      <c r="S54" s="253">
        <f t="shared" si="65"/>
        <v>9.6969696969696972</v>
      </c>
      <c r="T54" s="44">
        <v>76</v>
      </c>
      <c r="U54" s="48">
        <f t="shared" si="66"/>
        <v>6.5800865800865802</v>
      </c>
      <c r="V54" s="46">
        <v>125</v>
      </c>
      <c r="W54" s="253">
        <f t="shared" si="67"/>
        <v>10.822510822510822</v>
      </c>
      <c r="X54" s="44">
        <v>24</v>
      </c>
      <c r="Y54" s="48">
        <f t="shared" si="68"/>
        <v>2.0779220779220777</v>
      </c>
      <c r="Z54" s="193">
        <v>0</v>
      </c>
      <c r="AA54" s="262">
        <f t="shared" si="69"/>
        <v>0</v>
      </c>
      <c r="AB54" s="263">
        <v>14</v>
      </c>
      <c r="AC54" s="264">
        <f t="shared" si="70"/>
        <v>1.2121212121212122</v>
      </c>
      <c r="AD54" s="193">
        <v>1</v>
      </c>
      <c r="AE54" s="262">
        <f t="shared" si="71"/>
        <v>8.6580086580086577E-2</v>
      </c>
      <c r="AF54" s="263">
        <v>402</v>
      </c>
      <c r="AG54" s="264">
        <f t="shared" si="72"/>
        <v>34.805194805194809</v>
      </c>
      <c r="AH54" s="263">
        <v>3</v>
      </c>
      <c r="AI54" s="262">
        <f t="shared" si="73"/>
        <v>0.25974025974025972</v>
      </c>
      <c r="AJ54" s="263">
        <v>9</v>
      </c>
      <c r="AK54" s="264">
        <f t="shared" si="74"/>
        <v>0.77922077922077926</v>
      </c>
      <c r="AL54" s="193">
        <v>45</v>
      </c>
      <c r="AM54" s="264">
        <f t="shared" si="75"/>
        <v>3.8961038961038961</v>
      </c>
      <c r="AN54" s="327">
        <f t="shared" si="76"/>
        <v>2313</v>
      </c>
      <c r="AO54" s="193">
        <v>821</v>
      </c>
      <c r="AP54" s="262">
        <f t="shared" si="77"/>
        <v>35.495028102031995</v>
      </c>
      <c r="AQ54" s="263">
        <v>136</v>
      </c>
      <c r="AR54" s="264">
        <f t="shared" si="78"/>
        <v>5.8798097708603541</v>
      </c>
      <c r="AS54" s="193">
        <v>0</v>
      </c>
      <c r="AT54" s="262">
        <f t="shared" si="79"/>
        <v>0</v>
      </c>
      <c r="AU54" s="263">
        <v>0</v>
      </c>
      <c r="AV54" s="264">
        <f t="shared" si="80"/>
        <v>0</v>
      </c>
      <c r="AW54" s="193">
        <v>685</v>
      </c>
      <c r="AX54" s="285">
        <f t="shared" si="81"/>
        <v>29.61521833117164</v>
      </c>
      <c r="AY54" s="193">
        <v>1492</v>
      </c>
      <c r="AZ54" s="253">
        <f t="shared" si="82"/>
        <v>64.504971897968005</v>
      </c>
      <c r="BA54" s="44">
        <v>110</v>
      </c>
      <c r="BB54" s="48">
        <f t="shared" si="83"/>
        <v>4.7557284911370514</v>
      </c>
      <c r="BC54" s="46">
        <v>198</v>
      </c>
      <c r="BD54" s="253">
        <f t="shared" si="84"/>
        <v>8.5603112840466924</v>
      </c>
      <c r="BE54" s="44">
        <v>199</v>
      </c>
      <c r="BF54" s="48">
        <f t="shared" si="85"/>
        <v>8.6035451794206654</v>
      </c>
      <c r="BG54" s="46">
        <v>472</v>
      </c>
      <c r="BH54" s="253">
        <f t="shared" si="86"/>
        <v>20.406398616515347</v>
      </c>
      <c r="BI54" s="44">
        <v>207</v>
      </c>
      <c r="BJ54" s="48">
        <f t="shared" si="87"/>
        <v>8.9494163424124515</v>
      </c>
      <c r="BK54" s="193">
        <v>1</v>
      </c>
      <c r="BL54" s="262">
        <f t="shared" si="88"/>
        <v>4.3233895373973194E-2</v>
      </c>
      <c r="BM54" s="263">
        <v>23</v>
      </c>
      <c r="BN54" s="264">
        <f t="shared" si="89"/>
        <v>0.99437959360138339</v>
      </c>
      <c r="BO54" s="193">
        <v>0</v>
      </c>
      <c r="BP54" s="262">
        <f t="shared" si="90"/>
        <v>0</v>
      </c>
      <c r="BQ54" s="263">
        <v>231</v>
      </c>
      <c r="BR54" s="264">
        <f t="shared" si="91"/>
        <v>9.9870298313878081</v>
      </c>
      <c r="BS54" s="263">
        <v>6</v>
      </c>
      <c r="BT54" s="262">
        <f t="shared" si="92"/>
        <v>0.25940337224383914</v>
      </c>
      <c r="BU54" s="263">
        <v>11</v>
      </c>
      <c r="BV54" s="264">
        <f t="shared" si="93"/>
        <v>0.47557284911370512</v>
      </c>
      <c r="BW54" s="193">
        <v>34</v>
      </c>
      <c r="BX54" s="264">
        <f t="shared" si="94"/>
        <v>1.4699524427150885</v>
      </c>
      <c r="BY54" s="327">
        <f t="shared" si="95"/>
        <v>1971</v>
      </c>
      <c r="BZ54" s="193">
        <v>639</v>
      </c>
      <c r="CA54" s="262">
        <f t="shared" si="96"/>
        <v>32.420091324200911</v>
      </c>
      <c r="CB54" s="263">
        <v>175</v>
      </c>
      <c r="CC54" s="264">
        <f t="shared" si="97"/>
        <v>8.8787417554540831</v>
      </c>
      <c r="CD54" s="193">
        <v>0</v>
      </c>
      <c r="CE54" s="262">
        <f t="shared" si="98"/>
        <v>0</v>
      </c>
      <c r="CF54" s="263">
        <v>0</v>
      </c>
      <c r="CG54" s="264">
        <f t="shared" si="99"/>
        <v>0</v>
      </c>
      <c r="CH54" s="193">
        <v>464</v>
      </c>
      <c r="CI54" s="285">
        <f t="shared" si="100"/>
        <v>23.541349568746828</v>
      </c>
      <c r="CJ54" s="193">
        <v>1332</v>
      </c>
      <c r="CK54" s="328">
        <v>68.219895287958096</v>
      </c>
      <c r="CL54" s="44">
        <v>102</v>
      </c>
      <c r="CM54" s="48">
        <f t="shared" si="101"/>
        <v>5.1750380517503807</v>
      </c>
      <c r="CN54" s="46">
        <v>74</v>
      </c>
      <c r="CO54" s="253">
        <f t="shared" si="102"/>
        <v>3.7544393708777268</v>
      </c>
      <c r="CP54" s="44">
        <v>189</v>
      </c>
      <c r="CQ54" s="48">
        <f t="shared" si="103"/>
        <v>9.5890410958904102</v>
      </c>
      <c r="CR54" s="46">
        <v>520</v>
      </c>
      <c r="CS54" s="253">
        <f t="shared" si="104"/>
        <v>26.382546930492133</v>
      </c>
      <c r="CT54" s="44">
        <v>346</v>
      </c>
      <c r="CU54" s="48">
        <f t="shared" si="105"/>
        <v>17.554540842212074</v>
      </c>
      <c r="CV54" s="193">
        <v>0</v>
      </c>
      <c r="CW54" s="262">
        <f t="shared" si="106"/>
        <v>0</v>
      </c>
      <c r="CX54" s="263">
        <v>7</v>
      </c>
      <c r="CY54" s="264">
        <f t="shared" si="107"/>
        <v>0.35514967021816335</v>
      </c>
      <c r="CZ54" s="193">
        <v>0</v>
      </c>
      <c r="DA54" s="262">
        <f t="shared" si="108"/>
        <v>0</v>
      </c>
      <c r="DB54" s="263">
        <v>81</v>
      </c>
      <c r="DC54" s="264">
        <f t="shared" si="109"/>
        <v>4.10958904109589</v>
      </c>
      <c r="DD54" s="263">
        <v>4</v>
      </c>
      <c r="DE54" s="262">
        <f t="shared" si="110"/>
        <v>0.20294266869609334</v>
      </c>
      <c r="DF54" s="263">
        <v>4</v>
      </c>
      <c r="DG54" s="264">
        <f t="shared" si="111"/>
        <v>0.20294266869609334</v>
      </c>
      <c r="DH54" s="193">
        <v>5</v>
      </c>
      <c r="DI54" s="194">
        <f t="shared" si="112"/>
        <v>0.25367833587011668</v>
      </c>
      <c r="DL54" s="338"/>
    </row>
    <row r="55" spans="1:116" ht="14.5">
      <c r="A55" s="212" t="s">
        <v>103</v>
      </c>
      <c r="B55" s="195">
        <f t="shared" si="58"/>
        <v>10731</v>
      </c>
      <c r="C55" s="329">
        <f t="shared" si="59"/>
        <v>990</v>
      </c>
      <c r="D55" s="196">
        <v>98</v>
      </c>
      <c r="E55" s="257">
        <f t="shared" si="113"/>
        <v>9.8989898989898997</v>
      </c>
      <c r="F55" s="258">
        <v>72</v>
      </c>
      <c r="G55" s="259">
        <f t="shared" si="60"/>
        <v>7.2727272727272725</v>
      </c>
      <c r="H55" s="196">
        <v>0</v>
      </c>
      <c r="I55" s="257">
        <f t="shared" si="61"/>
        <v>0</v>
      </c>
      <c r="J55" s="258">
        <v>0</v>
      </c>
      <c r="K55" s="259">
        <f t="shared" si="62"/>
        <v>0</v>
      </c>
      <c r="L55" s="196">
        <v>26</v>
      </c>
      <c r="M55" s="287">
        <f t="shared" si="63"/>
        <v>2.6262626262626263</v>
      </c>
      <c r="N55" s="196">
        <v>892</v>
      </c>
      <c r="O55" s="260">
        <f>N55/C55*100</f>
        <v>90.101010101010104</v>
      </c>
      <c r="P55" s="55">
        <v>61</v>
      </c>
      <c r="Q55" s="58">
        <f t="shared" si="64"/>
        <v>6.1616161616161618</v>
      </c>
      <c r="R55" s="57">
        <v>320</v>
      </c>
      <c r="S55" s="260">
        <f t="shared" si="65"/>
        <v>32.323232323232325</v>
      </c>
      <c r="T55" s="55">
        <v>30</v>
      </c>
      <c r="U55" s="58">
        <f t="shared" si="66"/>
        <v>3.0303030303030303</v>
      </c>
      <c r="V55" s="57">
        <v>76</v>
      </c>
      <c r="W55" s="260">
        <f t="shared" si="67"/>
        <v>7.6767676767676765</v>
      </c>
      <c r="X55" s="55">
        <v>95</v>
      </c>
      <c r="Y55" s="58">
        <f t="shared" si="68"/>
        <v>9.5959595959595951</v>
      </c>
      <c r="Z55" s="196">
        <v>1</v>
      </c>
      <c r="AA55" s="257">
        <f t="shared" si="69"/>
        <v>0.10101010101010101</v>
      </c>
      <c r="AB55" s="258">
        <v>3</v>
      </c>
      <c r="AC55" s="259">
        <f t="shared" si="70"/>
        <v>0.30303030303030304</v>
      </c>
      <c r="AD55" s="196">
        <v>0</v>
      </c>
      <c r="AE55" s="257">
        <f t="shared" si="71"/>
        <v>0</v>
      </c>
      <c r="AF55" s="258">
        <v>220</v>
      </c>
      <c r="AG55" s="259">
        <f t="shared" si="72"/>
        <v>22.222222222222221</v>
      </c>
      <c r="AH55" s="258">
        <v>8</v>
      </c>
      <c r="AI55" s="257">
        <f t="shared" si="73"/>
        <v>0.80808080808080807</v>
      </c>
      <c r="AJ55" s="258">
        <v>30</v>
      </c>
      <c r="AK55" s="259">
        <f t="shared" si="74"/>
        <v>3.0303030303030303</v>
      </c>
      <c r="AL55" s="196">
        <v>48</v>
      </c>
      <c r="AM55" s="259">
        <f t="shared" si="75"/>
        <v>4.8484848484848486</v>
      </c>
      <c r="AN55" s="329">
        <f t="shared" si="76"/>
        <v>6753</v>
      </c>
      <c r="AO55" s="196">
        <v>1390</v>
      </c>
      <c r="AP55" s="257">
        <f t="shared" si="77"/>
        <v>20.583444395083667</v>
      </c>
      <c r="AQ55" s="258">
        <v>1147</v>
      </c>
      <c r="AR55" s="259">
        <f t="shared" si="78"/>
        <v>16.985043684288463</v>
      </c>
      <c r="AS55" s="196">
        <v>30</v>
      </c>
      <c r="AT55" s="257">
        <f t="shared" si="79"/>
        <v>0.44424700133274098</v>
      </c>
      <c r="AU55" s="258">
        <v>0</v>
      </c>
      <c r="AV55" s="259">
        <f t="shared" si="80"/>
        <v>0</v>
      </c>
      <c r="AW55" s="196">
        <v>213</v>
      </c>
      <c r="AX55" s="287">
        <f t="shared" si="81"/>
        <v>3.1541537094624608</v>
      </c>
      <c r="AY55" s="196">
        <v>5363</v>
      </c>
      <c r="AZ55" s="260">
        <f t="shared" si="82"/>
        <v>79.41655560491634</v>
      </c>
      <c r="BA55" s="55">
        <v>570</v>
      </c>
      <c r="BB55" s="58">
        <f t="shared" si="83"/>
        <v>8.44069302532208</v>
      </c>
      <c r="BC55" s="57">
        <v>797</v>
      </c>
      <c r="BD55" s="260">
        <f t="shared" si="84"/>
        <v>11.802162002073151</v>
      </c>
      <c r="BE55" s="55">
        <v>308</v>
      </c>
      <c r="BF55" s="58">
        <f t="shared" si="85"/>
        <v>4.5609358803494748</v>
      </c>
      <c r="BG55" s="57">
        <v>1163</v>
      </c>
      <c r="BH55" s="260">
        <f t="shared" si="86"/>
        <v>17.221975418332594</v>
      </c>
      <c r="BI55" s="55">
        <v>1823</v>
      </c>
      <c r="BJ55" s="58">
        <f t="shared" si="87"/>
        <v>26.995409447652897</v>
      </c>
      <c r="BK55" s="196">
        <v>4</v>
      </c>
      <c r="BL55" s="257">
        <f t="shared" si="88"/>
        <v>5.9232933511032135E-2</v>
      </c>
      <c r="BM55" s="258">
        <v>46</v>
      </c>
      <c r="BN55" s="259">
        <f t="shared" si="89"/>
        <v>0.68117873537686957</v>
      </c>
      <c r="BO55" s="196">
        <v>0</v>
      </c>
      <c r="BP55" s="257">
        <f t="shared" si="90"/>
        <v>0</v>
      </c>
      <c r="BQ55" s="258">
        <v>561</v>
      </c>
      <c r="BR55" s="259">
        <f t="shared" si="91"/>
        <v>8.3074189249222563</v>
      </c>
      <c r="BS55" s="258">
        <v>12</v>
      </c>
      <c r="BT55" s="257">
        <f t="shared" si="92"/>
        <v>0.17769880053309639</v>
      </c>
      <c r="BU55" s="258">
        <v>33</v>
      </c>
      <c r="BV55" s="259">
        <f t="shared" si="93"/>
        <v>0.48867170146601513</v>
      </c>
      <c r="BW55" s="196">
        <v>46</v>
      </c>
      <c r="BX55" s="259">
        <f t="shared" si="94"/>
        <v>0.68117873537686957</v>
      </c>
      <c r="BY55" s="329">
        <f t="shared" si="95"/>
        <v>2988</v>
      </c>
      <c r="BZ55" s="196">
        <v>1017</v>
      </c>
      <c r="CA55" s="257">
        <f t="shared" si="96"/>
        <v>34.036144578313255</v>
      </c>
      <c r="CB55" s="258">
        <v>931</v>
      </c>
      <c r="CC55" s="259">
        <f t="shared" si="97"/>
        <v>31.157965194109771</v>
      </c>
      <c r="CD55" s="196">
        <v>8</v>
      </c>
      <c r="CE55" s="257">
        <f t="shared" si="98"/>
        <v>0.2677376171352075</v>
      </c>
      <c r="CF55" s="258">
        <v>1</v>
      </c>
      <c r="CG55" s="259">
        <f t="shared" si="99"/>
        <v>3.3467202141900937E-2</v>
      </c>
      <c r="CH55" s="196">
        <v>77</v>
      </c>
      <c r="CI55" s="287">
        <f t="shared" si="100"/>
        <v>2.5769745649263722</v>
      </c>
      <c r="CJ55" s="196">
        <v>1971</v>
      </c>
      <c r="CK55" s="330">
        <v>64.797297297297305</v>
      </c>
      <c r="CL55" s="55">
        <v>253</v>
      </c>
      <c r="CM55" s="58">
        <f t="shared" si="101"/>
        <v>8.4672021419009376</v>
      </c>
      <c r="CN55" s="57">
        <v>232</v>
      </c>
      <c r="CO55" s="260">
        <f t="shared" si="102"/>
        <v>7.7643908969210171</v>
      </c>
      <c r="CP55" s="55">
        <v>160</v>
      </c>
      <c r="CQ55" s="58">
        <f t="shared" si="103"/>
        <v>5.3547523427041499</v>
      </c>
      <c r="CR55" s="57">
        <v>447</v>
      </c>
      <c r="CS55" s="260">
        <f t="shared" si="104"/>
        <v>14.959839357429718</v>
      </c>
      <c r="CT55" s="55">
        <v>582</v>
      </c>
      <c r="CU55" s="58">
        <f t="shared" si="105"/>
        <v>19.477911646586346</v>
      </c>
      <c r="CV55" s="196">
        <v>1</v>
      </c>
      <c r="CW55" s="257">
        <f t="shared" si="106"/>
        <v>3.3467202141900937E-2</v>
      </c>
      <c r="CX55" s="258">
        <v>25</v>
      </c>
      <c r="CY55" s="259">
        <f t="shared" si="107"/>
        <v>0.83668005354752339</v>
      </c>
      <c r="CZ55" s="196">
        <v>0</v>
      </c>
      <c r="DA55" s="257">
        <f t="shared" si="108"/>
        <v>0</v>
      </c>
      <c r="DB55" s="258">
        <v>245</v>
      </c>
      <c r="DC55" s="259">
        <f t="shared" si="109"/>
        <v>8.1994645247657303</v>
      </c>
      <c r="DD55" s="258">
        <v>7</v>
      </c>
      <c r="DE55" s="257">
        <f t="shared" si="110"/>
        <v>0.23427041499330656</v>
      </c>
      <c r="DF55" s="258">
        <v>9</v>
      </c>
      <c r="DG55" s="259">
        <f t="shared" si="111"/>
        <v>0.30120481927710846</v>
      </c>
      <c r="DH55" s="196">
        <v>10</v>
      </c>
      <c r="DI55" s="197">
        <f t="shared" si="112"/>
        <v>0.33467202141900937</v>
      </c>
      <c r="DL55" s="338"/>
    </row>
    <row r="56" spans="1:116" ht="14.5">
      <c r="A56" s="208" t="s">
        <v>49</v>
      </c>
      <c r="B56" s="192">
        <f t="shared" si="58"/>
        <v>2597</v>
      </c>
      <c r="C56" s="327">
        <f t="shared" si="59"/>
        <v>248</v>
      </c>
      <c r="D56" s="193">
        <v>138</v>
      </c>
      <c r="E56" s="262">
        <f t="shared" si="113"/>
        <v>55.645161290322577</v>
      </c>
      <c r="F56" s="263">
        <v>17</v>
      </c>
      <c r="G56" s="264">
        <f t="shared" si="60"/>
        <v>6.854838709677419</v>
      </c>
      <c r="H56" s="193">
        <v>1</v>
      </c>
      <c r="I56" s="262">
        <f t="shared" si="61"/>
        <v>0.40322580645161288</v>
      </c>
      <c r="J56" s="263">
        <v>0</v>
      </c>
      <c r="K56" s="264">
        <f t="shared" si="62"/>
        <v>0</v>
      </c>
      <c r="L56" s="193">
        <v>120</v>
      </c>
      <c r="M56" s="285">
        <f t="shared" si="63"/>
        <v>48.387096774193552</v>
      </c>
      <c r="N56" s="193">
        <v>110</v>
      </c>
      <c r="O56" s="253">
        <f t="shared" si="114"/>
        <v>44.354838709677416</v>
      </c>
      <c r="P56" s="44">
        <v>0</v>
      </c>
      <c r="Q56" s="48">
        <f t="shared" si="64"/>
        <v>0</v>
      </c>
      <c r="R56" s="46">
        <v>27</v>
      </c>
      <c r="S56" s="253">
        <f t="shared" si="65"/>
        <v>10.887096774193548</v>
      </c>
      <c r="T56" s="44">
        <v>1</v>
      </c>
      <c r="U56" s="48">
        <f t="shared" si="66"/>
        <v>0.40322580645161288</v>
      </c>
      <c r="V56" s="46">
        <v>21</v>
      </c>
      <c r="W56" s="253">
        <f t="shared" si="67"/>
        <v>8.4677419354838701</v>
      </c>
      <c r="X56" s="44">
        <v>31</v>
      </c>
      <c r="Y56" s="48">
        <f t="shared" si="68"/>
        <v>12.5</v>
      </c>
      <c r="Z56" s="193">
        <v>0</v>
      </c>
      <c r="AA56" s="262">
        <f t="shared" si="69"/>
        <v>0</v>
      </c>
      <c r="AB56" s="263">
        <v>3</v>
      </c>
      <c r="AC56" s="264">
        <f t="shared" si="70"/>
        <v>1.2096774193548387</v>
      </c>
      <c r="AD56" s="193">
        <v>0</v>
      </c>
      <c r="AE56" s="262">
        <f t="shared" si="71"/>
        <v>0</v>
      </c>
      <c r="AF56" s="263">
        <v>15</v>
      </c>
      <c r="AG56" s="264">
        <f t="shared" si="72"/>
        <v>6.0483870967741939</v>
      </c>
      <c r="AH56" s="263">
        <v>4</v>
      </c>
      <c r="AI56" s="262">
        <f t="shared" si="73"/>
        <v>1.6129032258064515</v>
      </c>
      <c r="AJ56" s="263">
        <v>4</v>
      </c>
      <c r="AK56" s="264">
        <f t="shared" si="74"/>
        <v>1.6129032258064515</v>
      </c>
      <c r="AL56" s="193">
        <v>4</v>
      </c>
      <c r="AM56" s="264">
        <f t="shared" si="75"/>
        <v>1.6129032258064515</v>
      </c>
      <c r="AN56" s="327">
        <f t="shared" si="76"/>
        <v>1463</v>
      </c>
      <c r="AO56" s="193">
        <v>732</v>
      </c>
      <c r="AP56" s="262">
        <f t="shared" si="77"/>
        <v>50.034176349965819</v>
      </c>
      <c r="AQ56" s="263">
        <v>125</v>
      </c>
      <c r="AR56" s="264">
        <f t="shared" si="78"/>
        <v>8.5440874914559117</v>
      </c>
      <c r="AS56" s="193">
        <v>7</v>
      </c>
      <c r="AT56" s="262">
        <f t="shared" si="79"/>
        <v>0.4784688995215311</v>
      </c>
      <c r="AU56" s="263">
        <v>0</v>
      </c>
      <c r="AV56" s="264">
        <f t="shared" si="80"/>
        <v>0</v>
      </c>
      <c r="AW56" s="193">
        <v>600</v>
      </c>
      <c r="AX56" s="285">
        <f t="shared" si="81"/>
        <v>41.011619958988383</v>
      </c>
      <c r="AY56" s="193">
        <v>731</v>
      </c>
      <c r="AZ56" s="253">
        <f t="shared" si="82"/>
        <v>49.965823650034174</v>
      </c>
      <c r="BA56" s="44">
        <v>5</v>
      </c>
      <c r="BB56" s="48">
        <f t="shared" si="83"/>
        <v>0.34176349965823649</v>
      </c>
      <c r="BC56" s="46">
        <v>45</v>
      </c>
      <c r="BD56" s="253">
        <f t="shared" si="84"/>
        <v>3.0758714969241283</v>
      </c>
      <c r="BE56" s="44">
        <v>7</v>
      </c>
      <c r="BF56" s="48">
        <f t="shared" si="85"/>
        <v>0.4784688995215311</v>
      </c>
      <c r="BG56" s="46">
        <v>247</v>
      </c>
      <c r="BH56" s="253">
        <f t="shared" si="86"/>
        <v>16.883116883116884</v>
      </c>
      <c r="BI56" s="44">
        <v>369</v>
      </c>
      <c r="BJ56" s="48">
        <f t="shared" si="87"/>
        <v>25.222146274777852</v>
      </c>
      <c r="BK56" s="193">
        <v>0</v>
      </c>
      <c r="BL56" s="262">
        <f t="shared" si="88"/>
        <v>0</v>
      </c>
      <c r="BM56" s="263">
        <v>8</v>
      </c>
      <c r="BN56" s="264">
        <f t="shared" si="89"/>
        <v>0.54682159945317843</v>
      </c>
      <c r="BO56" s="193">
        <v>0</v>
      </c>
      <c r="BP56" s="262">
        <f t="shared" si="90"/>
        <v>0</v>
      </c>
      <c r="BQ56" s="263">
        <v>38</v>
      </c>
      <c r="BR56" s="264">
        <f t="shared" si="91"/>
        <v>2.5974025974025974</v>
      </c>
      <c r="BS56" s="263">
        <v>4</v>
      </c>
      <c r="BT56" s="262">
        <f t="shared" si="92"/>
        <v>0.27341079972658922</v>
      </c>
      <c r="BU56" s="263">
        <v>3</v>
      </c>
      <c r="BV56" s="264">
        <f t="shared" si="93"/>
        <v>0.20505809979494191</v>
      </c>
      <c r="BW56" s="193">
        <v>5</v>
      </c>
      <c r="BX56" s="264">
        <f t="shared" si="94"/>
        <v>0.34176349965823649</v>
      </c>
      <c r="BY56" s="327">
        <f t="shared" si="95"/>
        <v>886</v>
      </c>
      <c r="BZ56" s="193">
        <v>478</v>
      </c>
      <c r="CA56" s="262">
        <f t="shared" si="96"/>
        <v>53.950338600451467</v>
      </c>
      <c r="CB56" s="263">
        <v>131</v>
      </c>
      <c r="CC56" s="264">
        <f t="shared" si="97"/>
        <v>14.785553047404063</v>
      </c>
      <c r="CD56" s="193">
        <v>2</v>
      </c>
      <c r="CE56" s="262">
        <f t="shared" si="98"/>
        <v>0.22573363431151239</v>
      </c>
      <c r="CF56" s="263">
        <v>0</v>
      </c>
      <c r="CG56" s="264">
        <f t="shared" si="99"/>
        <v>0</v>
      </c>
      <c r="CH56" s="193">
        <v>345</v>
      </c>
      <c r="CI56" s="285">
        <f t="shared" si="100"/>
        <v>38.939051918735892</v>
      </c>
      <c r="CJ56" s="193">
        <v>408</v>
      </c>
      <c r="CK56" s="328">
        <v>48.434004474272903</v>
      </c>
      <c r="CL56" s="44">
        <v>4</v>
      </c>
      <c r="CM56" s="48">
        <f t="shared" si="101"/>
        <v>0.45146726862302478</v>
      </c>
      <c r="CN56" s="46">
        <v>13</v>
      </c>
      <c r="CO56" s="253">
        <f t="shared" si="102"/>
        <v>1.4672686230248306</v>
      </c>
      <c r="CP56" s="44">
        <v>0</v>
      </c>
      <c r="CQ56" s="48">
        <f t="shared" si="103"/>
        <v>0</v>
      </c>
      <c r="CR56" s="46">
        <v>130</v>
      </c>
      <c r="CS56" s="253">
        <f t="shared" si="104"/>
        <v>14.672686230248308</v>
      </c>
      <c r="CT56" s="44">
        <v>254</v>
      </c>
      <c r="CU56" s="48">
        <f t="shared" si="105"/>
        <v>28.668171557562079</v>
      </c>
      <c r="CV56" s="193">
        <v>0</v>
      </c>
      <c r="CW56" s="262">
        <f t="shared" si="106"/>
        <v>0</v>
      </c>
      <c r="CX56" s="263">
        <v>3</v>
      </c>
      <c r="CY56" s="264">
        <f t="shared" si="107"/>
        <v>0.33860045146726864</v>
      </c>
      <c r="CZ56" s="193">
        <v>0</v>
      </c>
      <c r="DA56" s="262">
        <f t="shared" si="108"/>
        <v>0</v>
      </c>
      <c r="DB56" s="263">
        <v>1</v>
      </c>
      <c r="DC56" s="264">
        <f t="shared" si="109"/>
        <v>0.11286681715575619</v>
      </c>
      <c r="DD56" s="263">
        <v>0</v>
      </c>
      <c r="DE56" s="262">
        <f t="shared" si="110"/>
        <v>0</v>
      </c>
      <c r="DF56" s="263">
        <v>0</v>
      </c>
      <c r="DG56" s="264">
        <f t="shared" si="111"/>
        <v>0</v>
      </c>
      <c r="DH56" s="193">
        <v>3</v>
      </c>
      <c r="DI56" s="194">
        <f t="shared" si="112"/>
        <v>0.33860045146726864</v>
      </c>
      <c r="DL56" s="338"/>
    </row>
    <row r="57" spans="1:116" ht="14.5">
      <c r="A57" s="212" t="s">
        <v>50</v>
      </c>
      <c r="B57" s="195">
        <f t="shared" si="58"/>
        <v>478</v>
      </c>
      <c r="C57" s="329">
        <f t="shared" si="59"/>
        <v>24</v>
      </c>
      <c r="D57" s="196">
        <v>6</v>
      </c>
      <c r="E57" s="257">
        <f t="shared" si="113"/>
        <v>25</v>
      </c>
      <c r="F57" s="258">
        <v>2</v>
      </c>
      <c r="G57" s="259">
        <f t="shared" si="60"/>
        <v>8.3333333333333321</v>
      </c>
      <c r="H57" s="196">
        <v>0</v>
      </c>
      <c r="I57" s="257">
        <f t="shared" si="61"/>
        <v>0</v>
      </c>
      <c r="J57" s="258">
        <v>0</v>
      </c>
      <c r="K57" s="259">
        <f t="shared" si="62"/>
        <v>0</v>
      </c>
      <c r="L57" s="196">
        <v>4</v>
      </c>
      <c r="M57" s="287">
        <f t="shared" si="63"/>
        <v>16.666666666666664</v>
      </c>
      <c r="N57" s="196">
        <v>18</v>
      </c>
      <c r="O57" s="260">
        <f t="shared" si="114"/>
        <v>75</v>
      </c>
      <c r="P57" s="55">
        <v>2</v>
      </c>
      <c r="Q57" s="58">
        <f t="shared" si="64"/>
        <v>8.3333333333333321</v>
      </c>
      <c r="R57" s="57">
        <v>7</v>
      </c>
      <c r="S57" s="260">
        <f t="shared" si="65"/>
        <v>29.166666666666668</v>
      </c>
      <c r="T57" s="55">
        <v>0</v>
      </c>
      <c r="U57" s="58">
        <f t="shared" si="66"/>
        <v>0</v>
      </c>
      <c r="V57" s="57">
        <v>2</v>
      </c>
      <c r="W57" s="260">
        <f t="shared" si="67"/>
        <v>8.3333333333333321</v>
      </c>
      <c r="X57" s="55">
        <v>2</v>
      </c>
      <c r="Y57" s="58">
        <f t="shared" si="68"/>
        <v>8.3333333333333321</v>
      </c>
      <c r="Z57" s="196">
        <v>0</v>
      </c>
      <c r="AA57" s="257">
        <f t="shared" si="69"/>
        <v>0</v>
      </c>
      <c r="AB57" s="258">
        <v>0</v>
      </c>
      <c r="AC57" s="259">
        <f t="shared" si="70"/>
        <v>0</v>
      </c>
      <c r="AD57" s="196">
        <v>0</v>
      </c>
      <c r="AE57" s="257">
        <f t="shared" si="71"/>
        <v>0</v>
      </c>
      <c r="AF57" s="258">
        <v>5</v>
      </c>
      <c r="AG57" s="259">
        <f t="shared" si="72"/>
        <v>20.833333333333336</v>
      </c>
      <c r="AH57" s="258">
        <v>0</v>
      </c>
      <c r="AI57" s="257">
        <f t="shared" si="73"/>
        <v>0</v>
      </c>
      <c r="AJ57" s="258">
        <v>0</v>
      </c>
      <c r="AK57" s="259">
        <f t="shared" si="74"/>
        <v>0</v>
      </c>
      <c r="AL57" s="196">
        <v>0</v>
      </c>
      <c r="AM57" s="259">
        <f t="shared" si="75"/>
        <v>0</v>
      </c>
      <c r="AN57" s="329">
        <f t="shared" si="76"/>
        <v>235</v>
      </c>
      <c r="AO57" s="196">
        <v>63</v>
      </c>
      <c r="AP57" s="257">
        <f t="shared" si="77"/>
        <v>26.808510638297872</v>
      </c>
      <c r="AQ57" s="258">
        <v>9</v>
      </c>
      <c r="AR57" s="259">
        <f t="shared" si="78"/>
        <v>3.8297872340425529</v>
      </c>
      <c r="AS57" s="196">
        <v>4</v>
      </c>
      <c r="AT57" s="257">
        <f t="shared" si="79"/>
        <v>1.7021276595744681</v>
      </c>
      <c r="AU57" s="258">
        <v>1</v>
      </c>
      <c r="AV57" s="259">
        <f t="shared" si="80"/>
        <v>0.42553191489361702</v>
      </c>
      <c r="AW57" s="196">
        <v>49</v>
      </c>
      <c r="AX57" s="287">
        <f t="shared" si="81"/>
        <v>20.851063829787233</v>
      </c>
      <c r="AY57" s="196">
        <v>172</v>
      </c>
      <c r="AZ57" s="260">
        <f t="shared" si="82"/>
        <v>73.191489361702125</v>
      </c>
      <c r="BA57" s="55">
        <v>12</v>
      </c>
      <c r="BB57" s="58">
        <f t="shared" si="83"/>
        <v>5.1063829787234036</v>
      </c>
      <c r="BC57" s="57">
        <v>12</v>
      </c>
      <c r="BD57" s="260">
        <f t="shared" si="84"/>
        <v>5.1063829787234036</v>
      </c>
      <c r="BE57" s="55">
        <v>0</v>
      </c>
      <c r="BF57" s="58">
        <f t="shared" si="85"/>
        <v>0</v>
      </c>
      <c r="BG57" s="57">
        <v>35</v>
      </c>
      <c r="BH57" s="260">
        <f t="shared" si="86"/>
        <v>14.893617021276595</v>
      </c>
      <c r="BI57" s="55">
        <v>94</v>
      </c>
      <c r="BJ57" s="58">
        <f t="shared" si="87"/>
        <v>40</v>
      </c>
      <c r="BK57" s="196">
        <v>0</v>
      </c>
      <c r="BL57" s="257">
        <f t="shared" si="88"/>
        <v>0</v>
      </c>
      <c r="BM57" s="258">
        <v>1</v>
      </c>
      <c r="BN57" s="259">
        <f t="shared" si="89"/>
        <v>0.42553191489361702</v>
      </c>
      <c r="BO57" s="196">
        <v>0</v>
      </c>
      <c r="BP57" s="257">
        <f t="shared" si="90"/>
        <v>0</v>
      </c>
      <c r="BQ57" s="258">
        <v>14</v>
      </c>
      <c r="BR57" s="259">
        <f t="shared" si="91"/>
        <v>5.9574468085106389</v>
      </c>
      <c r="BS57" s="258">
        <v>0</v>
      </c>
      <c r="BT57" s="257">
        <f t="shared" si="92"/>
        <v>0</v>
      </c>
      <c r="BU57" s="258">
        <v>2</v>
      </c>
      <c r="BV57" s="259">
        <f t="shared" si="93"/>
        <v>0.85106382978723405</v>
      </c>
      <c r="BW57" s="196">
        <v>2</v>
      </c>
      <c r="BX57" s="259">
        <f t="shared" si="94"/>
        <v>0.85106382978723405</v>
      </c>
      <c r="BY57" s="329">
        <f t="shared" si="95"/>
        <v>219</v>
      </c>
      <c r="BZ57" s="196">
        <v>80</v>
      </c>
      <c r="CA57" s="257">
        <f t="shared" si="96"/>
        <v>36.529680365296798</v>
      </c>
      <c r="CB57" s="258">
        <v>10</v>
      </c>
      <c r="CC57" s="259">
        <f t="shared" si="97"/>
        <v>4.5662100456620998</v>
      </c>
      <c r="CD57" s="196">
        <v>3</v>
      </c>
      <c r="CE57" s="257">
        <f t="shared" si="98"/>
        <v>1.3698630136986301</v>
      </c>
      <c r="CF57" s="258">
        <v>4</v>
      </c>
      <c r="CG57" s="259">
        <f t="shared" si="99"/>
        <v>1.8264840182648401</v>
      </c>
      <c r="CH57" s="196">
        <v>63</v>
      </c>
      <c r="CI57" s="287">
        <f t="shared" si="100"/>
        <v>28.767123287671232</v>
      </c>
      <c r="CJ57" s="196">
        <v>139</v>
      </c>
      <c r="CK57" s="330">
        <v>63.594470046083003</v>
      </c>
      <c r="CL57" s="55">
        <v>10</v>
      </c>
      <c r="CM57" s="58">
        <f t="shared" si="101"/>
        <v>4.5662100456620998</v>
      </c>
      <c r="CN57" s="57">
        <v>6</v>
      </c>
      <c r="CO57" s="260">
        <f t="shared" si="102"/>
        <v>2.7397260273972601</v>
      </c>
      <c r="CP57" s="55">
        <v>0</v>
      </c>
      <c r="CQ57" s="58">
        <f t="shared" si="103"/>
        <v>0</v>
      </c>
      <c r="CR57" s="57">
        <v>15</v>
      </c>
      <c r="CS57" s="260">
        <f t="shared" si="104"/>
        <v>6.8493150684931505</v>
      </c>
      <c r="CT57" s="55">
        <v>97</v>
      </c>
      <c r="CU57" s="58">
        <f t="shared" si="105"/>
        <v>44.292237442922371</v>
      </c>
      <c r="CV57" s="196">
        <v>0</v>
      </c>
      <c r="CW57" s="257">
        <f t="shared" si="106"/>
        <v>0</v>
      </c>
      <c r="CX57" s="258">
        <v>2</v>
      </c>
      <c r="CY57" s="259">
        <f t="shared" si="107"/>
        <v>0.91324200913242004</v>
      </c>
      <c r="CZ57" s="196">
        <v>0</v>
      </c>
      <c r="DA57" s="257">
        <f t="shared" si="108"/>
        <v>0</v>
      </c>
      <c r="DB57" s="258">
        <v>6</v>
      </c>
      <c r="DC57" s="259">
        <f t="shared" si="109"/>
        <v>2.7397260273972601</v>
      </c>
      <c r="DD57" s="258">
        <v>0</v>
      </c>
      <c r="DE57" s="257">
        <f t="shared" si="110"/>
        <v>0</v>
      </c>
      <c r="DF57" s="258">
        <v>0</v>
      </c>
      <c r="DG57" s="259">
        <f t="shared" si="111"/>
        <v>0</v>
      </c>
      <c r="DH57" s="196">
        <v>3</v>
      </c>
      <c r="DI57" s="197">
        <f t="shared" si="112"/>
        <v>1.3698630136986301</v>
      </c>
      <c r="DL57" s="338"/>
    </row>
    <row r="58" spans="1:116" ht="14.5">
      <c r="A58" s="208" t="s">
        <v>51</v>
      </c>
      <c r="B58" s="192">
        <f t="shared" si="58"/>
        <v>2347</v>
      </c>
      <c r="C58" s="327">
        <f t="shared" si="59"/>
        <v>152</v>
      </c>
      <c r="D58" s="193">
        <v>64</v>
      </c>
      <c r="E58" s="262">
        <f t="shared" si="113"/>
        <v>42.105263157894733</v>
      </c>
      <c r="F58" s="263">
        <v>4</v>
      </c>
      <c r="G58" s="264">
        <f t="shared" si="60"/>
        <v>2.6315789473684208</v>
      </c>
      <c r="H58" s="193">
        <v>0</v>
      </c>
      <c r="I58" s="262">
        <f t="shared" si="61"/>
        <v>0</v>
      </c>
      <c r="J58" s="263">
        <v>0</v>
      </c>
      <c r="K58" s="264">
        <f t="shared" si="62"/>
        <v>0</v>
      </c>
      <c r="L58" s="193">
        <v>60</v>
      </c>
      <c r="M58" s="285">
        <f t="shared" si="63"/>
        <v>39.473684210526315</v>
      </c>
      <c r="N58" s="193">
        <v>88</v>
      </c>
      <c r="O58" s="253">
        <f t="shared" si="114"/>
        <v>57.894736842105267</v>
      </c>
      <c r="P58" s="44">
        <v>6</v>
      </c>
      <c r="Q58" s="48">
        <f t="shared" si="64"/>
        <v>3.9473684210526314</v>
      </c>
      <c r="R58" s="46">
        <v>19</v>
      </c>
      <c r="S58" s="253">
        <f t="shared" si="65"/>
        <v>12.5</v>
      </c>
      <c r="T58" s="44">
        <v>5</v>
      </c>
      <c r="U58" s="48">
        <f t="shared" si="66"/>
        <v>3.2894736842105261</v>
      </c>
      <c r="V58" s="46">
        <v>12</v>
      </c>
      <c r="W58" s="253">
        <f t="shared" si="67"/>
        <v>7.8947368421052628</v>
      </c>
      <c r="X58" s="44">
        <v>2</v>
      </c>
      <c r="Y58" s="48">
        <f t="shared" si="68"/>
        <v>1.3157894736842104</v>
      </c>
      <c r="Z58" s="193">
        <v>1</v>
      </c>
      <c r="AA58" s="262">
        <f t="shared" si="69"/>
        <v>0.6578947368421052</v>
      </c>
      <c r="AB58" s="263">
        <v>0</v>
      </c>
      <c r="AC58" s="264">
        <f t="shared" si="70"/>
        <v>0</v>
      </c>
      <c r="AD58" s="193">
        <v>0</v>
      </c>
      <c r="AE58" s="262">
        <f t="shared" si="71"/>
        <v>0</v>
      </c>
      <c r="AF58" s="263">
        <v>23</v>
      </c>
      <c r="AG58" s="264">
        <f t="shared" si="72"/>
        <v>15.131578947368421</v>
      </c>
      <c r="AH58" s="263">
        <v>2</v>
      </c>
      <c r="AI58" s="262">
        <f t="shared" si="73"/>
        <v>1.3157894736842104</v>
      </c>
      <c r="AJ58" s="263">
        <v>10</v>
      </c>
      <c r="AK58" s="264">
        <f t="shared" si="74"/>
        <v>6.5789473684210522</v>
      </c>
      <c r="AL58" s="193">
        <v>8</v>
      </c>
      <c r="AM58" s="264">
        <f t="shared" si="75"/>
        <v>5.2631578947368416</v>
      </c>
      <c r="AN58" s="327">
        <f t="shared" si="76"/>
        <v>1021</v>
      </c>
      <c r="AO58" s="193">
        <v>417</v>
      </c>
      <c r="AP58" s="262">
        <f t="shared" si="77"/>
        <v>40.842311459353574</v>
      </c>
      <c r="AQ58" s="263">
        <v>68</v>
      </c>
      <c r="AR58" s="264">
        <f t="shared" si="78"/>
        <v>6.6601371204701278</v>
      </c>
      <c r="AS58" s="193">
        <v>0</v>
      </c>
      <c r="AT58" s="262">
        <f t="shared" si="79"/>
        <v>0</v>
      </c>
      <c r="AU58" s="263">
        <v>0</v>
      </c>
      <c r="AV58" s="264">
        <f t="shared" si="80"/>
        <v>0</v>
      </c>
      <c r="AW58" s="193">
        <v>349</v>
      </c>
      <c r="AX58" s="285">
        <f t="shared" si="81"/>
        <v>34.182174338883449</v>
      </c>
      <c r="AY58" s="193">
        <v>604</v>
      </c>
      <c r="AZ58" s="253">
        <f t="shared" si="82"/>
        <v>59.157688540646426</v>
      </c>
      <c r="BA58" s="44">
        <v>75</v>
      </c>
      <c r="BB58" s="48">
        <f t="shared" si="83"/>
        <v>7.3457394711067572</v>
      </c>
      <c r="BC58" s="46">
        <v>166</v>
      </c>
      <c r="BD58" s="253">
        <f t="shared" si="84"/>
        <v>16.258570029382959</v>
      </c>
      <c r="BE58" s="44">
        <v>42</v>
      </c>
      <c r="BF58" s="48">
        <f t="shared" si="85"/>
        <v>4.113614103819784</v>
      </c>
      <c r="BG58" s="46">
        <v>141</v>
      </c>
      <c r="BH58" s="253">
        <f t="shared" si="86"/>
        <v>13.809990205680705</v>
      </c>
      <c r="BI58" s="44">
        <v>16</v>
      </c>
      <c r="BJ58" s="48">
        <f t="shared" si="87"/>
        <v>1.5670910871694417</v>
      </c>
      <c r="BK58" s="193">
        <v>0</v>
      </c>
      <c r="BL58" s="262">
        <f t="shared" si="88"/>
        <v>0</v>
      </c>
      <c r="BM58" s="263">
        <v>5</v>
      </c>
      <c r="BN58" s="264">
        <f t="shared" si="89"/>
        <v>0.48971596474045059</v>
      </c>
      <c r="BO58" s="193">
        <v>0</v>
      </c>
      <c r="BP58" s="262">
        <f t="shared" si="90"/>
        <v>0</v>
      </c>
      <c r="BQ58" s="263">
        <v>123</v>
      </c>
      <c r="BR58" s="264">
        <f t="shared" si="91"/>
        <v>12.047012732615084</v>
      </c>
      <c r="BS58" s="263">
        <v>4</v>
      </c>
      <c r="BT58" s="262">
        <f t="shared" si="92"/>
        <v>0.39177277179236042</v>
      </c>
      <c r="BU58" s="263">
        <v>10</v>
      </c>
      <c r="BV58" s="264">
        <f t="shared" si="93"/>
        <v>0.97943192948090119</v>
      </c>
      <c r="BW58" s="193">
        <v>22</v>
      </c>
      <c r="BX58" s="264">
        <f t="shared" si="94"/>
        <v>2.1547502448579823</v>
      </c>
      <c r="BY58" s="327">
        <f t="shared" si="95"/>
        <v>1174</v>
      </c>
      <c r="BZ58" s="193">
        <v>421</v>
      </c>
      <c r="CA58" s="262">
        <f t="shared" si="96"/>
        <v>35.860306643952299</v>
      </c>
      <c r="CB58" s="263">
        <v>158</v>
      </c>
      <c r="CC58" s="264">
        <f t="shared" si="97"/>
        <v>13.458262350936966</v>
      </c>
      <c r="CD58" s="193">
        <v>0</v>
      </c>
      <c r="CE58" s="262">
        <f t="shared" si="98"/>
        <v>0</v>
      </c>
      <c r="CF58" s="263">
        <v>0</v>
      </c>
      <c r="CG58" s="264">
        <f t="shared" si="99"/>
        <v>0</v>
      </c>
      <c r="CH58" s="193">
        <v>263</v>
      </c>
      <c r="CI58" s="285">
        <f t="shared" si="100"/>
        <v>22.402044293015333</v>
      </c>
      <c r="CJ58" s="193">
        <v>753</v>
      </c>
      <c r="CK58" s="328">
        <v>63.225806451612897</v>
      </c>
      <c r="CL58" s="44">
        <v>99</v>
      </c>
      <c r="CM58" s="48">
        <f t="shared" si="101"/>
        <v>8.4327086882453148</v>
      </c>
      <c r="CN58" s="46">
        <v>240</v>
      </c>
      <c r="CO58" s="253">
        <f t="shared" si="102"/>
        <v>20.442930153321974</v>
      </c>
      <c r="CP58" s="44">
        <v>70</v>
      </c>
      <c r="CQ58" s="48">
        <f t="shared" si="103"/>
        <v>5.9625212947189095</v>
      </c>
      <c r="CR58" s="46">
        <v>120</v>
      </c>
      <c r="CS58" s="253">
        <f t="shared" si="104"/>
        <v>10.221465076660987</v>
      </c>
      <c r="CT58" s="44">
        <v>21</v>
      </c>
      <c r="CU58" s="48">
        <f t="shared" si="105"/>
        <v>1.788756388415673</v>
      </c>
      <c r="CV58" s="193">
        <v>0</v>
      </c>
      <c r="CW58" s="262">
        <f t="shared" si="106"/>
        <v>0</v>
      </c>
      <c r="CX58" s="263">
        <v>6</v>
      </c>
      <c r="CY58" s="264">
        <f t="shared" si="107"/>
        <v>0.51107325383304936</v>
      </c>
      <c r="CZ58" s="193">
        <v>0</v>
      </c>
      <c r="DA58" s="262">
        <f t="shared" si="108"/>
        <v>0</v>
      </c>
      <c r="DB58" s="263">
        <v>179</v>
      </c>
      <c r="DC58" s="264">
        <f t="shared" si="109"/>
        <v>15.247018739352642</v>
      </c>
      <c r="DD58" s="263">
        <v>3</v>
      </c>
      <c r="DE58" s="262">
        <f t="shared" si="110"/>
        <v>0.25553662691652468</v>
      </c>
      <c r="DF58" s="263">
        <v>2</v>
      </c>
      <c r="DG58" s="264">
        <f t="shared" si="111"/>
        <v>0.17035775127768313</v>
      </c>
      <c r="DH58" s="193">
        <v>13</v>
      </c>
      <c r="DI58" s="194">
        <f t="shared" si="112"/>
        <v>1.1073253833049403</v>
      </c>
      <c r="DL58" s="338"/>
    </row>
    <row r="59" spans="1:116" ht="14.5">
      <c r="A59" s="212" t="s">
        <v>52</v>
      </c>
      <c r="B59" s="195">
        <f t="shared" si="58"/>
        <v>1412</v>
      </c>
      <c r="C59" s="329">
        <f t="shared" si="59"/>
        <v>145</v>
      </c>
      <c r="D59" s="196">
        <v>99</v>
      </c>
      <c r="E59" s="257">
        <f t="shared" si="113"/>
        <v>68.275862068965523</v>
      </c>
      <c r="F59" s="258">
        <v>1</v>
      </c>
      <c r="G59" s="259">
        <f t="shared" si="60"/>
        <v>0.68965517241379315</v>
      </c>
      <c r="H59" s="196">
        <v>0</v>
      </c>
      <c r="I59" s="257">
        <f t="shared" si="61"/>
        <v>0</v>
      </c>
      <c r="J59" s="258">
        <v>0</v>
      </c>
      <c r="K59" s="259">
        <f t="shared" si="62"/>
        <v>0</v>
      </c>
      <c r="L59" s="196">
        <v>98</v>
      </c>
      <c r="M59" s="287">
        <f t="shared" si="63"/>
        <v>67.58620689655173</v>
      </c>
      <c r="N59" s="196">
        <v>46</v>
      </c>
      <c r="O59" s="260">
        <f t="shared" si="114"/>
        <v>31.724137931034484</v>
      </c>
      <c r="P59" s="55">
        <v>5</v>
      </c>
      <c r="Q59" s="58">
        <f t="shared" si="64"/>
        <v>3.4482758620689653</v>
      </c>
      <c r="R59" s="57">
        <v>15</v>
      </c>
      <c r="S59" s="260">
        <f t="shared" si="65"/>
        <v>10.344827586206897</v>
      </c>
      <c r="T59" s="55">
        <v>0</v>
      </c>
      <c r="U59" s="58">
        <f t="shared" si="66"/>
        <v>0</v>
      </c>
      <c r="V59" s="57">
        <v>6</v>
      </c>
      <c r="W59" s="260">
        <f t="shared" si="67"/>
        <v>4.1379310344827589</v>
      </c>
      <c r="X59" s="55">
        <v>0</v>
      </c>
      <c r="Y59" s="58">
        <f t="shared" si="68"/>
        <v>0</v>
      </c>
      <c r="Z59" s="196">
        <v>0</v>
      </c>
      <c r="AA59" s="257">
        <f t="shared" si="69"/>
        <v>0</v>
      </c>
      <c r="AB59" s="258">
        <v>1</v>
      </c>
      <c r="AC59" s="259">
        <f t="shared" si="70"/>
        <v>0.68965517241379315</v>
      </c>
      <c r="AD59" s="196">
        <v>0</v>
      </c>
      <c r="AE59" s="257">
        <f t="shared" si="71"/>
        <v>0</v>
      </c>
      <c r="AF59" s="258">
        <v>19</v>
      </c>
      <c r="AG59" s="259">
        <f t="shared" si="72"/>
        <v>13.103448275862069</v>
      </c>
      <c r="AH59" s="258">
        <v>0</v>
      </c>
      <c r="AI59" s="257">
        <f t="shared" si="73"/>
        <v>0</v>
      </c>
      <c r="AJ59" s="258">
        <v>0</v>
      </c>
      <c r="AK59" s="259">
        <f t="shared" si="74"/>
        <v>0</v>
      </c>
      <c r="AL59" s="196">
        <v>0</v>
      </c>
      <c r="AM59" s="259">
        <f t="shared" si="75"/>
        <v>0</v>
      </c>
      <c r="AN59" s="329">
        <f t="shared" si="76"/>
        <v>723</v>
      </c>
      <c r="AO59" s="196">
        <v>414</v>
      </c>
      <c r="AP59" s="257">
        <f t="shared" si="77"/>
        <v>57.261410788381738</v>
      </c>
      <c r="AQ59" s="258">
        <v>8</v>
      </c>
      <c r="AR59" s="259">
        <f t="shared" si="78"/>
        <v>1.1065006915629323</v>
      </c>
      <c r="AS59" s="196">
        <v>0</v>
      </c>
      <c r="AT59" s="257">
        <f t="shared" si="79"/>
        <v>0</v>
      </c>
      <c r="AU59" s="258">
        <v>3</v>
      </c>
      <c r="AV59" s="259">
        <f t="shared" si="80"/>
        <v>0.41493775933609961</v>
      </c>
      <c r="AW59" s="196">
        <v>403</v>
      </c>
      <c r="AX59" s="287">
        <f t="shared" si="81"/>
        <v>55.739972337482712</v>
      </c>
      <c r="AY59" s="196">
        <v>309</v>
      </c>
      <c r="AZ59" s="260">
        <f t="shared" si="82"/>
        <v>42.738589211618255</v>
      </c>
      <c r="BA59" s="55">
        <v>31</v>
      </c>
      <c r="BB59" s="58">
        <f t="shared" si="83"/>
        <v>4.2876901798063622</v>
      </c>
      <c r="BC59" s="57">
        <v>78</v>
      </c>
      <c r="BD59" s="260">
        <f t="shared" si="84"/>
        <v>10.78838174273859</v>
      </c>
      <c r="BE59" s="55">
        <v>14</v>
      </c>
      <c r="BF59" s="58">
        <f t="shared" si="85"/>
        <v>1.9363762102351314</v>
      </c>
      <c r="BG59" s="57">
        <v>80</v>
      </c>
      <c r="BH59" s="260">
        <f t="shared" si="86"/>
        <v>11.065006915629322</v>
      </c>
      <c r="BI59" s="55">
        <v>23</v>
      </c>
      <c r="BJ59" s="58">
        <f t="shared" si="87"/>
        <v>3.18118948824343</v>
      </c>
      <c r="BK59" s="196">
        <v>0</v>
      </c>
      <c r="BL59" s="257">
        <f t="shared" si="88"/>
        <v>0</v>
      </c>
      <c r="BM59" s="258">
        <v>1</v>
      </c>
      <c r="BN59" s="259">
        <f t="shared" si="89"/>
        <v>0.13831258644536654</v>
      </c>
      <c r="BO59" s="196">
        <v>0</v>
      </c>
      <c r="BP59" s="257">
        <f t="shared" si="90"/>
        <v>0</v>
      </c>
      <c r="BQ59" s="258">
        <v>80</v>
      </c>
      <c r="BR59" s="259">
        <f t="shared" si="91"/>
        <v>11.065006915629322</v>
      </c>
      <c r="BS59" s="258">
        <v>0</v>
      </c>
      <c r="BT59" s="257">
        <f t="shared" si="92"/>
        <v>0</v>
      </c>
      <c r="BU59" s="258">
        <v>1</v>
      </c>
      <c r="BV59" s="259">
        <f t="shared" si="93"/>
        <v>0.13831258644536654</v>
      </c>
      <c r="BW59" s="196">
        <v>1</v>
      </c>
      <c r="BX59" s="259">
        <f t="shared" si="94"/>
        <v>0.13831258644536654</v>
      </c>
      <c r="BY59" s="329">
        <f t="shared" si="95"/>
        <v>544</v>
      </c>
      <c r="BZ59" s="196">
        <v>280</v>
      </c>
      <c r="CA59" s="257">
        <f t="shared" si="96"/>
        <v>51.470588235294116</v>
      </c>
      <c r="CB59" s="258">
        <v>62</v>
      </c>
      <c r="CC59" s="259">
        <f t="shared" si="97"/>
        <v>11.397058823529411</v>
      </c>
      <c r="CD59" s="196">
        <v>0</v>
      </c>
      <c r="CE59" s="257">
        <f t="shared" si="98"/>
        <v>0</v>
      </c>
      <c r="CF59" s="258">
        <v>3</v>
      </c>
      <c r="CG59" s="259">
        <f t="shared" si="99"/>
        <v>0.55147058823529416</v>
      </c>
      <c r="CH59" s="196">
        <v>215</v>
      </c>
      <c r="CI59" s="287">
        <f t="shared" si="100"/>
        <v>39.522058823529413</v>
      </c>
      <c r="CJ59" s="196">
        <v>264</v>
      </c>
      <c r="CK59" s="330">
        <v>47.602131438721102</v>
      </c>
      <c r="CL59" s="55">
        <v>20</v>
      </c>
      <c r="CM59" s="58">
        <f t="shared" si="101"/>
        <v>3.6764705882352944</v>
      </c>
      <c r="CN59" s="57">
        <v>86</v>
      </c>
      <c r="CO59" s="260">
        <f t="shared" si="102"/>
        <v>15.808823529411764</v>
      </c>
      <c r="CP59" s="55">
        <v>13</v>
      </c>
      <c r="CQ59" s="58">
        <f t="shared" si="103"/>
        <v>2.3897058823529411</v>
      </c>
      <c r="CR59" s="57">
        <v>61</v>
      </c>
      <c r="CS59" s="260">
        <f t="shared" si="104"/>
        <v>11.213235294117647</v>
      </c>
      <c r="CT59" s="55">
        <v>9</v>
      </c>
      <c r="CU59" s="58">
        <f t="shared" si="105"/>
        <v>1.6544117647058825</v>
      </c>
      <c r="CV59" s="196">
        <v>0</v>
      </c>
      <c r="CW59" s="257">
        <f t="shared" si="106"/>
        <v>0</v>
      </c>
      <c r="CX59" s="258">
        <v>0</v>
      </c>
      <c r="CY59" s="259">
        <f t="shared" si="107"/>
        <v>0</v>
      </c>
      <c r="CZ59" s="196">
        <v>0</v>
      </c>
      <c r="DA59" s="257">
        <f t="shared" si="108"/>
        <v>0</v>
      </c>
      <c r="DB59" s="258">
        <v>74</v>
      </c>
      <c r="DC59" s="259">
        <f t="shared" si="109"/>
        <v>13.602941176470587</v>
      </c>
      <c r="DD59" s="258">
        <v>0</v>
      </c>
      <c r="DE59" s="257">
        <f t="shared" si="110"/>
        <v>0</v>
      </c>
      <c r="DF59" s="258">
        <v>0</v>
      </c>
      <c r="DG59" s="259">
        <f t="shared" si="111"/>
        <v>0</v>
      </c>
      <c r="DH59" s="196">
        <v>1</v>
      </c>
      <c r="DI59" s="197">
        <f t="shared" si="112"/>
        <v>0.18382352941176469</v>
      </c>
      <c r="DL59" s="338"/>
    </row>
    <row r="60" spans="1:116" ht="14.5">
      <c r="A60" s="208" t="s">
        <v>53</v>
      </c>
      <c r="B60" s="192">
        <f t="shared" si="58"/>
        <v>1825</v>
      </c>
      <c r="C60" s="331">
        <f t="shared" si="59"/>
        <v>291</v>
      </c>
      <c r="D60" s="193">
        <v>31</v>
      </c>
      <c r="E60" s="266">
        <f t="shared" si="113"/>
        <v>10.652920962199312</v>
      </c>
      <c r="F60" s="263">
        <v>0</v>
      </c>
      <c r="G60" s="267">
        <f t="shared" si="60"/>
        <v>0</v>
      </c>
      <c r="H60" s="193">
        <v>0</v>
      </c>
      <c r="I60" s="266">
        <f t="shared" si="61"/>
        <v>0</v>
      </c>
      <c r="J60" s="263">
        <v>0</v>
      </c>
      <c r="K60" s="267">
        <f t="shared" si="62"/>
        <v>0</v>
      </c>
      <c r="L60" s="193">
        <v>31</v>
      </c>
      <c r="M60" s="288">
        <f t="shared" si="63"/>
        <v>10.652920962199312</v>
      </c>
      <c r="N60" s="193">
        <v>260</v>
      </c>
      <c r="O60" s="253">
        <f t="shared" si="114"/>
        <v>89.347079037800697</v>
      </c>
      <c r="P60" s="44">
        <v>10</v>
      </c>
      <c r="Q60" s="48">
        <f t="shared" si="64"/>
        <v>3.4364261168384882</v>
      </c>
      <c r="R60" s="46">
        <v>56</v>
      </c>
      <c r="S60" s="253">
        <f t="shared" si="65"/>
        <v>19.243986254295535</v>
      </c>
      <c r="T60" s="44">
        <v>9</v>
      </c>
      <c r="U60" s="48">
        <f t="shared" si="66"/>
        <v>3.0927835051546393</v>
      </c>
      <c r="V60" s="46">
        <v>68</v>
      </c>
      <c r="W60" s="253">
        <f t="shared" si="67"/>
        <v>23.367697594501717</v>
      </c>
      <c r="X60" s="44">
        <v>2</v>
      </c>
      <c r="Y60" s="48">
        <f t="shared" si="68"/>
        <v>0.6872852233676976</v>
      </c>
      <c r="Z60" s="193">
        <v>0</v>
      </c>
      <c r="AA60" s="266">
        <f t="shared" si="69"/>
        <v>0</v>
      </c>
      <c r="AB60" s="263">
        <v>3</v>
      </c>
      <c r="AC60" s="267">
        <f t="shared" si="70"/>
        <v>1.0309278350515463</v>
      </c>
      <c r="AD60" s="193">
        <v>0</v>
      </c>
      <c r="AE60" s="266">
        <f t="shared" si="71"/>
        <v>0</v>
      </c>
      <c r="AF60" s="263">
        <v>95</v>
      </c>
      <c r="AG60" s="267">
        <f t="shared" si="72"/>
        <v>32.646048109965633</v>
      </c>
      <c r="AH60" s="263">
        <v>3</v>
      </c>
      <c r="AI60" s="266">
        <f t="shared" si="73"/>
        <v>1.0309278350515463</v>
      </c>
      <c r="AJ60" s="263">
        <v>3</v>
      </c>
      <c r="AK60" s="267">
        <f t="shared" si="74"/>
        <v>1.0309278350515463</v>
      </c>
      <c r="AL60" s="193">
        <v>11</v>
      </c>
      <c r="AM60" s="267">
        <f t="shared" si="75"/>
        <v>3.7800687285223367</v>
      </c>
      <c r="AN60" s="331">
        <f t="shared" si="76"/>
        <v>902</v>
      </c>
      <c r="AO60" s="193">
        <v>184</v>
      </c>
      <c r="AP60" s="266">
        <f t="shared" si="77"/>
        <v>20.399113082039911</v>
      </c>
      <c r="AQ60" s="263">
        <v>45</v>
      </c>
      <c r="AR60" s="267">
        <f t="shared" si="78"/>
        <v>4.9889135254988917</v>
      </c>
      <c r="AS60" s="193">
        <v>1</v>
      </c>
      <c r="AT60" s="266">
        <f t="shared" si="79"/>
        <v>0.11086474501108648</v>
      </c>
      <c r="AU60" s="263">
        <v>1</v>
      </c>
      <c r="AV60" s="267">
        <f t="shared" si="80"/>
        <v>0.11086474501108648</v>
      </c>
      <c r="AW60" s="193">
        <v>137</v>
      </c>
      <c r="AX60" s="288">
        <f t="shared" si="81"/>
        <v>15.188470066518848</v>
      </c>
      <c r="AY60" s="193">
        <v>718</v>
      </c>
      <c r="AZ60" s="253">
        <f t="shared" si="82"/>
        <v>79.600886917960096</v>
      </c>
      <c r="BA60" s="44">
        <v>35</v>
      </c>
      <c r="BB60" s="48">
        <f t="shared" si="83"/>
        <v>3.8802660753880267</v>
      </c>
      <c r="BC60" s="46">
        <v>136</v>
      </c>
      <c r="BD60" s="253">
        <f t="shared" si="84"/>
        <v>15.077605321507761</v>
      </c>
      <c r="BE60" s="44">
        <v>43</v>
      </c>
      <c r="BF60" s="48">
        <f t="shared" si="85"/>
        <v>4.7671840354767179</v>
      </c>
      <c r="BG60" s="46">
        <v>301</v>
      </c>
      <c r="BH60" s="253">
        <f t="shared" si="86"/>
        <v>33.370288248337026</v>
      </c>
      <c r="BI60" s="44">
        <v>13</v>
      </c>
      <c r="BJ60" s="48">
        <f t="shared" si="87"/>
        <v>1.4412416851441241</v>
      </c>
      <c r="BK60" s="193">
        <v>0</v>
      </c>
      <c r="BL60" s="266">
        <f t="shared" si="88"/>
        <v>0</v>
      </c>
      <c r="BM60" s="263">
        <v>4</v>
      </c>
      <c r="BN60" s="267">
        <f t="shared" si="89"/>
        <v>0.44345898004434592</v>
      </c>
      <c r="BO60" s="193">
        <v>0</v>
      </c>
      <c r="BP60" s="266">
        <f t="shared" si="90"/>
        <v>0</v>
      </c>
      <c r="BQ60" s="263">
        <v>164</v>
      </c>
      <c r="BR60" s="267">
        <f t="shared" si="91"/>
        <v>18.181818181818183</v>
      </c>
      <c r="BS60" s="263">
        <v>2</v>
      </c>
      <c r="BT60" s="266">
        <f t="shared" si="92"/>
        <v>0.22172949002217296</v>
      </c>
      <c r="BU60" s="263">
        <v>3</v>
      </c>
      <c r="BV60" s="267">
        <f t="shared" si="93"/>
        <v>0.33259423503325941</v>
      </c>
      <c r="BW60" s="193">
        <v>17</v>
      </c>
      <c r="BX60" s="267">
        <f t="shared" si="94"/>
        <v>1.8847006651884701</v>
      </c>
      <c r="BY60" s="331">
        <f t="shared" si="95"/>
        <v>632</v>
      </c>
      <c r="BZ60" s="193">
        <v>172</v>
      </c>
      <c r="CA60" s="266">
        <f t="shared" si="96"/>
        <v>27.215189873417721</v>
      </c>
      <c r="CB60" s="263">
        <v>57</v>
      </c>
      <c r="CC60" s="267">
        <f t="shared" si="97"/>
        <v>9.0189873417721511</v>
      </c>
      <c r="CD60" s="193">
        <v>3</v>
      </c>
      <c r="CE60" s="266">
        <f t="shared" si="98"/>
        <v>0.4746835443037975</v>
      </c>
      <c r="CF60" s="263">
        <v>1</v>
      </c>
      <c r="CG60" s="267">
        <f t="shared" si="99"/>
        <v>0.15822784810126583</v>
      </c>
      <c r="CH60" s="193">
        <v>111</v>
      </c>
      <c r="CI60" s="288">
        <f t="shared" si="100"/>
        <v>17.563291139240505</v>
      </c>
      <c r="CJ60" s="193">
        <v>460</v>
      </c>
      <c r="CK60" s="328">
        <v>72.435897435897402</v>
      </c>
      <c r="CL60" s="44">
        <v>55</v>
      </c>
      <c r="CM60" s="48">
        <f t="shared" si="101"/>
        <v>8.7025316455696213</v>
      </c>
      <c r="CN60" s="46">
        <v>49</v>
      </c>
      <c r="CO60" s="253">
        <f t="shared" si="102"/>
        <v>7.7531645569620249</v>
      </c>
      <c r="CP60" s="44">
        <v>48</v>
      </c>
      <c r="CQ60" s="48">
        <f t="shared" si="103"/>
        <v>7.59493670886076</v>
      </c>
      <c r="CR60" s="46">
        <v>227</v>
      </c>
      <c r="CS60" s="253">
        <f t="shared" si="104"/>
        <v>35.917721518987342</v>
      </c>
      <c r="CT60" s="44">
        <v>8</v>
      </c>
      <c r="CU60" s="48">
        <f t="shared" si="105"/>
        <v>1.2658227848101267</v>
      </c>
      <c r="CV60" s="193">
        <v>0</v>
      </c>
      <c r="CW60" s="266">
        <f t="shared" si="106"/>
        <v>0</v>
      </c>
      <c r="CX60" s="263">
        <v>2</v>
      </c>
      <c r="CY60" s="267">
        <f t="shared" si="107"/>
        <v>0.31645569620253167</v>
      </c>
      <c r="CZ60" s="193">
        <v>0</v>
      </c>
      <c r="DA60" s="266">
        <f t="shared" si="108"/>
        <v>0</v>
      </c>
      <c r="DB60" s="263">
        <v>62</v>
      </c>
      <c r="DC60" s="267">
        <f t="shared" si="109"/>
        <v>9.81012658227848</v>
      </c>
      <c r="DD60" s="263">
        <v>2</v>
      </c>
      <c r="DE60" s="266">
        <f t="shared" si="110"/>
        <v>0.31645569620253167</v>
      </c>
      <c r="DF60" s="263">
        <v>4</v>
      </c>
      <c r="DG60" s="267">
        <f t="shared" si="111"/>
        <v>0.63291139240506333</v>
      </c>
      <c r="DH60" s="193">
        <v>3</v>
      </c>
      <c r="DI60" s="198">
        <f t="shared" si="112"/>
        <v>0.4746835443037975</v>
      </c>
      <c r="DL60" s="338"/>
    </row>
    <row r="61" spans="1:116" ht="14.5">
      <c r="A61" s="212" t="s">
        <v>54</v>
      </c>
      <c r="B61" s="195">
        <f t="shared" si="58"/>
        <v>1351</v>
      </c>
      <c r="C61" s="329">
        <f t="shared" si="59"/>
        <v>163</v>
      </c>
      <c r="D61" s="196">
        <v>70</v>
      </c>
      <c r="E61" s="257">
        <f t="shared" si="113"/>
        <v>42.944785276073624</v>
      </c>
      <c r="F61" s="258">
        <v>0</v>
      </c>
      <c r="G61" s="259">
        <f t="shared" si="60"/>
        <v>0</v>
      </c>
      <c r="H61" s="196">
        <v>0</v>
      </c>
      <c r="I61" s="257">
        <f t="shared" si="61"/>
        <v>0</v>
      </c>
      <c r="J61" s="258">
        <v>1</v>
      </c>
      <c r="K61" s="259">
        <f t="shared" si="62"/>
        <v>0.61349693251533743</v>
      </c>
      <c r="L61" s="196">
        <v>69</v>
      </c>
      <c r="M61" s="287">
        <f t="shared" si="63"/>
        <v>42.331288343558285</v>
      </c>
      <c r="N61" s="196">
        <v>93</v>
      </c>
      <c r="O61" s="260">
        <f t="shared" si="114"/>
        <v>57.055214723926383</v>
      </c>
      <c r="P61" s="65">
        <v>11</v>
      </c>
      <c r="Q61" s="68">
        <f t="shared" si="64"/>
        <v>6.7484662576687118</v>
      </c>
      <c r="R61" s="67">
        <v>31</v>
      </c>
      <c r="S61" s="289">
        <f t="shared" si="65"/>
        <v>19.018404907975462</v>
      </c>
      <c r="T61" s="65">
        <v>20</v>
      </c>
      <c r="U61" s="68">
        <f t="shared" si="66"/>
        <v>12.269938650306749</v>
      </c>
      <c r="V61" s="67">
        <v>15</v>
      </c>
      <c r="W61" s="289">
        <f t="shared" si="67"/>
        <v>9.2024539877300615</v>
      </c>
      <c r="X61" s="65">
        <v>4</v>
      </c>
      <c r="Y61" s="68">
        <f t="shared" si="68"/>
        <v>2.4539877300613497</v>
      </c>
      <c r="Z61" s="196">
        <v>0</v>
      </c>
      <c r="AA61" s="257">
        <f t="shared" si="69"/>
        <v>0</v>
      </c>
      <c r="AB61" s="258">
        <v>0</v>
      </c>
      <c r="AC61" s="259">
        <f t="shared" si="70"/>
        <v>0</v>
      </c>
      <c r="AD61" s="196">
        <v>0</v>
      </c>
      <c r="AE61" s="257">
        <f t="shared" si="71"/>
        <v>0</v>
      </c>
      <c r="AF61" s="258">
        <v>7</v>
      </c>
      <c r="AG61" s="259">
        <f t="shared" si="72"/>
        <v>4.294478527607362</v>
      </c>
      <c r="AH61" s="258">
        <v>3</v>
      </c>
      <c r="AI61" s="257">
        <f t="shared" si="73"/>
        <v>1.8404907975460123</v>
      </c>
      <c r="AJ61" s="258">
        <v>2</v>
      </c>
      <c r="AK61" s="259">
        <f t="shared" si="74"/>
        <v>1.2269938650306749</v>
      </c>
      <c r="AL61" s="196">
        <v>0</v>
      </c>
      <c r="AM61" s="259">
        <f t="shared" si="75"/>
        <v>0</v>
      </c>
      <c r="AN61" s="329">
        <f t="shared" si="76"/>
        <v>779</v>
      </c>
      <c r="AO61" s="196">
        <v>337</v>
      </c>
      <c r="AP61" s="257">
        <f t="shared" si="77"/>
        <v>43.260590500641847</v>
      </c>
      <c r="AQ61" s="258">
        <v>21</v>
      </c>
      <c r="AR61" s="259">
        <f t="shared" si="78"/>
        <v>2.6957637997432604</v>
      </c>
      <c r="AS61" s="196">
        <v>0</v>
      </c>
      <c r="AT61" s="257">
        <f t="shared" si="79"/>
        <v>0</v>
      </c>
      <c r="AU61" s="258">
        <v>5</v>
      </c>
      <c r="AV61" s="259">
        <f t="shared" si="80"/>
        <v>0.64184852374839541</v>
      </c>
      <c r="AW61" s="196">
        <v>311</v>
      </c>
      <c r="AX61" s="287">
        <f t="shared" si="81"/>
        <v>39.922978177150192</v>
      </c>
      <c r="AY61" s="196">
        <v>442</v>
      </c>
      <c r="AZ61" s="260">
        <f t="shared" si="82"/>
        <v>56.739409499358153</v>
      </c>
      <c r="BA61" s="65">
        <v>65</v>
      </c>
      <c r="BB61" s="68">
        <f t="shared" si="83"/>
        <v>8.3440308087291406</v>
      </c>
      <c r="BC61" s="67">
        <v>110</v>
      </c>
      <c r="BD61" s="289">
        <f t="shared" si="84"/>
        <v>14.120667522464696</v>
      </c>
      <c r="BE61" s="65">
        <v>51</v>
      </c>
      <c r="BF61" s="68">
        <f t="shared" si="85"/>
        <v>6.5468549422336331</v>
      </c>
      <c r="BG61" s="67">
        <v>117</v>
      </c>
      <c r="BH61" s="289">
        <f t="shared" si="86"/>
        <v>15.019255455712452</v>
      </c>
      <c r="BI61" s="65">
        <v>51</v>
      </c>
      <c r="BJ61" s="68">
        <f t="shared" si="87"/>
        <v>6.5468549422336331</v>
      </c>
      <c r="BK61" s="196">
        <v>0</v>
      </c>
      <c r="BL61" s="257">
        <f t="shared" si="88"/>
        <v>0</v>
      </c>
      <c r="BM61" s="258">
        <v>1</v>
      </c>
      <c r="BN61" s="259">
        <f t="shared" si="89"/>
        <v>0.12836970474967907</v>
      </c>
      <c r="BO61" s="196">
        <v>0</v>
      </c>
      <c r="BP61" s="257">
        <f t="shared" si="90"/>
        <v>0</v>
      </c>
      <c r="BQ61" s="258">
        <v>39</v>
      </c>
      <c r="BR61" s="259">
        <f t="shared" si="91"/>
        <v>5.006418485237484</v>
      </c>
      <c r="BS61" s="258">
        <v>3</v>
      </c>
      <c r="BT61" s="257">
        <f t="shared" si="92"/>
        <v>0.38510911424903727</v>
      </c>
      <c r="BU61" s="258">
        <v>1</v>
      </c>
      <c r="BV61" s="259">
        <f t="shared" si="93"/>
        <v>0.12836970474967907</v>
      </c>
      <c r="BW61" s="196">
        <v>4</v>
      </c>
      <c r="BX61" s="259">
        <f t="shared" si="94"/>
        <v>0.51347881899871628</v>
      </c>
      <c r="BY61" s="329">
        <f t="shared" si="95"/>
        <v>409</v>
      </c>
      <c r="BZ61" s="196">
        <v>123</v>
      </c>
      <c r="CA61" s="257">
        <f t="shared" si="96"/>
        <v>30.073349633251834</v>
      </c>
      <c r="CB61" s="258">
        <v>21</v>
      </c>
      <c r="CC61" s="259">
        <f t="shared" si="97"/>
        <v>5.1344743276283618</v>
      </c>
      <c r="CD61" s="196">
        <v>0</v>
      </c>
      <c r="CE61" s="257">
        <f t="shared" si="98"/>
        <v>0</v>
      </c>
      <c r="CF61" s="258">
        <v>2</v>
      </c>
      <c r="CG61" s="259">
        <f t="shared" si="99"/>
        <v>0.48899755501222492</v>
      </c>
      <c r="CH61" s="196">
        <v>100</v>
      </c>
      <c r="CI61" s="287">
        <f t="shared" si="100"/>
        <v>24.449877750611247</v>
      </c>
      <c r="CJ61" s="196">
        <v>286</v>
      </c>
      <c r="CK61" s="330">
        <v>68.677494199536</v>
      </c>
      <c r="CL61" s="65">
        <v>79</v>
      </c>
      <c r="CM61" s="68">
        <f t="shared" si="101"/>
        <v>19.315403422982886</v>
      </c>
      <c r="CN61" s="67">
        <v>90</v>
      </c>
      <c r="CO61" s="289">
        <f t="shared" si="102"/>
        <v>22.004889975550121</v>
      </c>
      <c r="CP61" s="65">
        <v>22</v>
      </c>
      <c r="CQ61" s="68">
        <f t="shared" si="103"/>
        <v>5.3789731051344738</v>
      </c>
      <c r="CR61" s="67">
        <v>59</v>
      </c>
      <c r="CS61" s="289">
        <f t="shared" si="104"/>
        <v>14.425427872860636</v>
      </c>
      <c r="CT61" s="65">
        <v>15</v>
      </c>
      <c r="CU61" s="68">
        <f t="shared" si="105"/>
        <v>3.6674816625916873</v>
      </c>
      <c r="CV61" s="196">
        <v>0</v>
      </c>
      <c r="CW61" s="257">
        <f t="shared" si="106"/>
        <v>0</v>
      </c>
      <c r="CX61" s="258">
        <v>0</v>
      </c>
      <c r="CY61" s="259">
        <f t="shared" si="107"/>
        <v>0</v>
      </c>
      <c r="CZ61" s="196">
        <v>0</v>
      </c>
      <c r="DA61" s="257">
        <f t="shared" si="108"/>
        <v>0</v>
      </c>
      <c r="DB61" s="258">
        <v>18</v>
      </c>
      <c r="DC61" s="259">
        <f t="shared" si="109"/>
        <v>4.4009779951100247</v>
      </c>
      <c r="DD61" s="258">
        <v>0</v>
      </c>
      <c r="DE61" s="257">
        <f t="shared" si="110"/>
        <v>0</v>
      </c>
      <c r="DF61" s="258">
        <v>0</v>
      </c>
      <c r="DG61" s="259">
        <f t="shared" si="111"/>
        <v>0</v>
      </c>
      <c r="DH61" s="196">
        <v>3</v>
      </c>
      <c r="DI61" s="197">
        <f t="shared" si="112"/>
        <v>0.73349633251833746</v>
      </c>
      <c r="DL61" s="338"/>
    </row>
    <row r="62" spans="1:116" ht="14.5">
      <c r="A62" s="217" t="s">
        <v>55</v>
      </c>
      <c r="B62" s="199">
        <f t="shared" si="58"/>
        <v>46106</v>
      </c>
      <c r="C62" s="332">
        <f t="shared" si="59"/>
        <v>8023</v>
      </c>
      <c r="D62" s="200">
        <v>2023</v>
      </c>
      <c r="E62" s="271">
        <f t="shared" si="113"/>
        <v>25.21500685529104</v>
      </c>
      <c r="F62" s="270">
        <v>265</v>
      </c>
      <c r="G62" s="269">
        <f t="shared" si="60"/>
        <v>3.3030038638913122</v>
      </c>
      <c r="H62" s="200">
        <v>1</v>
      </c>
      <c r="I62" s="271">
        <f t="shared" si="61"/>
        <v>1.2464165524118161E-2</v>
      </c>
      <c r="J62" s="270">
        <v>6</v>
      </c>
      <c r="K62" s="269">
        <f t="shared" si="62"/>
        <v>7.4784993144708961E-2</v>
      </c>
      <c r="L62" s="200">
        <v>1751</v>
      </c>
      <c r="M62" s="290">
        <f t="shared" si="63"/>
        <v>21.824753832730899</v>
      </c>
      <c r="N62" s="200">
        <v>6000</v>
      </c>
      <c r="O62" s="272">
        <f t="shared" si="114"/>
        <v>74.784993144708963</v>
      </c>
      <c r="P62" s="177">
        <v>251</v>
      </c>
      <c r="Q62" s="78">
        <f t="shared" si="64"/>
        <v>3.128505546553658</v>
      </c>
      <c r="R62" s="77">
        <v>867</v>
      </c>
      <c r="S62" s="272">
        <f t="shared" si="65"/>
        <v>10.806431509410446</v>
      </c>
      <c r="T62" s="177">
        <v>218</v>
      </c>
      <c r="U62" s="78">
        <f t="shared" si="66"/>
        <v>2.7171880842577592</v>
      </c>
      <c r="V62" s="77">
        <v>912</v>
      </c>
      <c r="W62" s="272">
        <f t="shared" si="67"/>
        <v>11.367318957995762</v>
      </c>
      <c r="X62" s="177">
        <v>657</v>
      </c>
      <c r="Y62" s="78">
        <f t="shared" si="68"/>
        <v>8.1889567493456319</v>
      </c>
      <c r="Z62" s="200">
        <v>1</v>
      </c>
      <c r="AA62" s="271">
        <f t="shared" si="69"/>
        <v>1.2464165524118161E-2</v>
      </c>
      <c r="AB62" s="270">
        <v>32</v>
      </c>
      <c r="AC62" s="269">
        <f t="shared" si="70"/>
        <v>0.39885329677178116</v>
      </c>
      <c r="AD62" s="200">
        <v>4</v>
      </c>
      <c r="AE62" s="271">
        <f t="shared" si="71"/>
        <v>4.9856662096472645E-2</v>
      </c>
      <c r="AF62" s="270">
        <v>2438</v>
      </c>
      <c r="AG62" s="269">
        <f t="shared" si="72"/>
        <v>30.387635547800073</v>
      </c>
      <c r="AH62" s="270">
        <v>43</v>
      </c>
      <c r="AI62" s="271">
        <f t="shared" si="73"/>
        <v>0.53595911753708081</v>
      </c>
      <c r="AJ62" s="270">
        <v>269</v>
      </c>
      <c r="AK62" s="269">
        <f t="shared" si="74"/>
        <v>3.3528605259877851</v>
      </c>
      <c r="AL62" s="200">
        <v>308</v>
      </c>
      <c r="AM62" s="269">
        <f t="shared" si="75"/>
        <v>3.8389629814283932</v>
      </c>
      <c r="AN62" s="332">
        <f t="shared" si="76"/>
        <v>24523</v>
      </c>
      <c r="AO62" s="200">
        <v>7630</v>
      </c>
      <c r="AP62" s="271">
        <f t="shared" si="77"/>
        <v>31.113648411695145</v>
      </c>
      <c r="AQ62" s="270">
        <v>2225</v>
      </c>
      <c r="AR62" s="269">
        <f t="shared" si="78"/>
        <v>9.0731150348652285</v>
      </c>
      <c r="AS62" s="200">
        <v>42</v>
      </c>
      <c r="AT62" s="271">
        <f t="shared" si="79"/>
        <v>0.1712677894221751</v>
      </c>
      <c r="AU62" s="270">
        <v>10</v>
      </c>
      <c r="AV62" s="269">
        <f t="shared" si="80"/>
        <v>4.0778045100517878E-2</v>
      </c>
      <c r="AW62" s="200">
        <v>5353</v>
      </c>
      <c r="AX62" s="290">
        <f t="shared" si="81"/>
        <v>21.828487542307222</v>
      </c>
      <c r="AY62" s="200">
        <v>16893</v>
      </c>
      <c r="AZ62" s="272">
        <f t="shared" si="82"/>
        <v>68.886351588304862</v>
      </c>
      <c r="BA62" s="177">
        <v>1084</v>
      </c>
      <c r="BB62" s="78">
        <f t="shared" si="83"/>
        <v>4.4203400888961379</v>
      </c>
      <c r="BC62" s="77">
        <v>1811</v>
      </c>
      <c r="BD62" s="272">
        <f t="shared" si="84"/>
        <v>7.3849039677037887</v>
      </c>
      <c r="BE62" s="177">
        <v>766</v>
      </c>
      <c r="BF62" s="78">
        <f t="shared" si="85"/>
        <v>3.1235982546996697</v>
      </c>
      <c r="BG62" s="77">
        <v>4615</v>
      </c>
      <c r="BH62" s="272">
        <f t="shared" si="86"/>
        <v>18.819067813888999</v>
      </c>
      <c r="BI62" s="177">
        <v>5217</v>
      </c>
      <c r="BJ62" s="78">
        <f t="shared" si="87"/>
        <v>21.27390612894018</v>
      </c>
      <c r="BK62" s="200">
        <v>9</v>
      </c>
      <c r="BL62" s="271">
        <f t="shared" si="88"/>
        <v>3.6700240590466088E-2</v>
      </c>
      <c r="BM62" s="270">
        <v>121</v>
      </c>
      <c r="BN62" s="269">
        <f t="shared" si="89"/>
        <v>0.49341434571626641</v>
      </c>
      <c r="BO62" s="200">
        <v>3</v>
      </c>
      <c r="BP62" s="271">
        <f t="shared" si="90"/>
        <v>1.2233413530155364E-2</v>
      </c>
      <c r="BQ62" s="270">
        <v>2486</v>
      </c>
      <c r="BR62" s="269">
        <f t="shared" si="91"/>
        <v>10.137422011988745</v>
      </c>
      <c r="BS62" s="270">
        <v>62</v>
      </c>
      <c r="BT62" s="271">
        <f t="shared" si="92"/>
        <v>0.2528238796232109</v>
      </c>
      <c r="BU62" s="270">
        <v>290</v>
      </c>
      <c r="BV62" s="269">
        <f t="shared" si="93"/>
        <v>1.1825633079150184</v>
      </c>
      <c r="BW62" s="200">
        <v>429</v>
      </c>
      <c r="BX62" s="269">
        <f t="shared" si="94"/>
        <v>1.749378134812217</v>
      </c>
      <c r="BY62" s="332">
        <f t="shared" si="95"/>
        <v>13560</v>
      </c>
      <c r="BZ62" s="200">
        <v>5197</v>
      </c>
      <c r="CA62" s="271">
        <f t="shared" si="96"/>
        <v>38.325958702064902</v>
      </c>
      <c r="CB62" s="270">
        <v>1982</v>
      </c>
      <c r="CC62" s="269">
        <f t="shared" si="97"/>
        <v>14.616519174041297</v>
      </c>
      <c r="CD62" s="200">
        <v>16</v>
      </c>
      <c r="CE62" s="271">
        <f t="shared" si="98"/>
        <v>0.11799410029498525</v>
      </c>
      <c r="CF62" s="270">
        <v>7</v>
      </c>
      <c r="CG62" s="269">
        <f t="shared" si="99"/>
        <v>5.1622418879056046E-2</v>
      </c>
      <c r="CH62" s="200">
        <v>3192</v>
      </c>
      <c r="CI62" s="290">
        <f t="shared" si="100"/>
        <v>23.539823008849559</v>
      </c>
      <c r="CJ62" s="200">
        <v>8363</v>
      </c>
      <c r="CK62" s="333">
        <v>62.020460358056297</v>
      </c>
      <c r="CL62" s="177">
        <v>628</v>
      </c>
      <c r="CM62" s="78">
        <f t="shared" si="101"/>
        <v>4.6312684365781713</v>
      </c>
      <c r="CN62" s="77">
        <v>618</v>
      </c>
      <c r="CO62" s="272">
        <f t="shared" si="102"/>
        <v>4.557522123893806</v>
      </c>
      <c r="CP62" s="177">
        <v>516</v>
      </c>
      <c r="CQ62" s="78">
        <f t="shared" si="103"/>
        <v>3.8053097345132745</v>
      </c>
      <c r="CR62" s="77">
        <v>2370</v>
      </c>
      <c r="CS62" s="272">
        <f t="shared" si="104"/>
        <v>17.477876106194689</v>
      </c>
      <c r="CT62" s="177">
        <v>3053</v>
      </c>
      <c r="CU62" s="78">
        <f t="shared" si="105"/>
        <v>22.514749262536874</v>
      </c>
      <c r="CV62" s="200">
        <v>3</v>
      </c>
      <c r="CW62" s="271">
        <f t="shared" si="106"/>
        <v>2.2123893805309734E-2</v>
      </c>
      <c r="CX62" s="270">
        <v>44</v>
      </c>
      <c r="CY62" s="269">
        <f t="shared" si="107"/>
        <v>0.32448377581120946</v>
      </c>
      <c r="CZ62" s="200">
        <v>5</v>
      </c>
      <c r="DA62" s="271">
        <f t="shared" si="108"/>
        <v>3.687315634218289E-2</v>
      </c>
      <c r="DB62" s="270">
        <v>893</v>
      </c>
      <c r="DC62" s="269">
        <f t="shared" si="109"/>
        <v>6.5855457227138645</v>
      </c>
      <c r="DD62" s="270">
        <v>31</v>
      </c>
      <c r="DE62" s="271">
        <f t="shared" si="110"/>
        <v>0.22861356932153393</v>
      </c>
      <c r="DF62" s="270">
        <v>78</v>
      </c>
      <c r="DG62" s="269">
        <f t="shared" si="111"/>
        <v>0.5752212389380531</v>
      </c>
      <c r="DH62" s="200">
        <v>124</v>
      </c>
      <c r="DI62" s="201">
        <f t="shared" si="112"/>
        <v>0.91445427728613571</v>
      </c>
      <c r="DL62" s="338"/>
    </row>
    <row r="63" spans="1:116" ht="14.5">
      <c r="A63" s="221" t="s">
        <v>56</v>
      </c>
      <c r="B63" s="202">
        <f t="shared" si="58"/>
        <v>10558</v>
      </c>
      <c r="C63" s="334">
        <f t="shared" si="59"/>
        <v>1672</v>
      </c>
      <c r="D63" s="203">
        <v>324</v>
      </c>
      <c r="E63" s="276">
        <f t="shared" si="113"/>
        <v>19.37799043062201</v>
      </c>
      <c r="F63" s="275">
        <v>7</v>
      </c>
      <c r="G63" s="274">
        <f t="shared" si="60"/>
        <v>0.41866028708133973</v>
      </c>
      <c r="H63" s="203">
        <v>0</v>
      </c>
      <c r="I63" s="276">
        <f t="shared" si="61"/>
        <v>0</v>
      </c>
      <c r="J63" s="275">
        <v>4</v>
      </c>
      <c r="K63" s="274">
        <f t="shared" si="62"/>
        <v>0.23923444976076555</v>
      </c>
      <c r="L63" s="203">
        <v>313</v>
      </c>
      <c r="M63" s="291">
        <f t="shared" si="63"/>
        <v>18.720095693779903</v>
      </c>
      <c r="N63" s="203">
        <v>1348</v>
      </c>
      <c r="O63" s="277">
        <f t="shared" si="114"/>
        <v>80.622009569377994</v>
      </c>
      <c r="P63" s="85">
        <v>32</v>
      </c>
      <c r="Q63" s="86">
        <f t="shared" si="64"/>
        <v>1.9138755980861244</v>
      </c>
      <c r="R63" s="89">
        <v>185</v>
      </c>
      <c r="S63" s="277">
        <f t="shared" si="65"/>
        <v>11.064593301435407</v>
      </c>
      <c r="T63" s="85">
        <v>31</v>
      </c>
      <c r="U63" s="86">
        <f t="shared" si="66"/>
        <v>1.8540669856459329</v>
      </c>
      <c r="V63" s="89">
        <v>82</v>
      </c>
      <c r="W63" s="277">
        <f t="shared" si="67"/>
        <v>4.9043062200956937</v>
      </c>
      <c r="X63" s="85">
        <v>9</v>
      </c>
      <c r="Y63" s="86">
        <f t="shared" si="68"/>
        <v>0.53827751196172247</v>
      </c>
      <c r="Z63" s="203">
        <v>1</v>
      </c>
      <c r="AA63" s="276">
        <f t="shared" si="69"/>
        <v>5.9808612440191387E-2</v>
      </c>
      <c r="AB63" s="275">
        <v>1</v>
      </c>
      <c r="AC63" s="274">
        <f t="shared" si="70"/>
        <v>5.9808612440191387E-2</v>
      </c>
      <c r="AD63" s="203">
        <v>3</v>
      </c>
      <c r="AE63" s="276">
        <f t="shared" si="71"/>
        <v>0.17942583732057416</v>
      </c>
      <c r="AF63" s="275">
        <v>939</v>
      </c>
      <c r="AG63" s="274">
        <f t="shared" si="72"/>
        <v>56.16028708133971</v>
      </c>
      <c r="AH63" s="275">
        <v>9</v>
      </c>
      <c r="AI63" s="276">
        <f t="shared" si="73"/>
        <v>0.53827751196172247</v>
      </c>
      <c r="AJ63" s="275">
        <v>37</v>
      </c>
      <c r="AK63" s="274">
        <f t="shared" si="74"/>
        <v>2.2129186602870816</v>
      </c>
      <c r="AL63" s="203">
        <v>19</v>
      </c>
      <c r="AM63" s="274">
        <f t="shared" si="75"/>
        <v>1.1363636363636365</v>
      </c>
      <c r="AN63" s="334">
        <f t="shared" si="76"/>
        <v>4801</v>
      </c>
      <c r="AO63" s="203">
        <v>1668</v>
      </c>
      <c r="AP63" s="276">
        <f t="shared" si="77"/>
        <v>34.742761924599044</v>
      </c>
      <c r="AQ63" s="275">
        <v>152</v>
      </c>
      <c r="AR63" s="274">
        <f t="shared" si="78"/>
        <v>3.1660070818579458</v>
      </c>
      <c r="AS63" s="203">
        <v>0</v>
      </c>
      <c r="AT63" s="276">
        <f t="shared" si="79"/>
        <v>0</v>
      </c>
      <c r="AU63" s="275">
        <v>17</v>
      </c>
      <c r="AV63" s="274">
        <f t="shared" si="80"/>
        <v>0.35409289731305976</v>
      </c>
      <c r="AW63" s="203">
        <v>1499</v>
      </c>
      <c r="AX63" s="291">
        <f t="shared" si="81"/>
        <v>31.222661945428037</v>
      </c>
      <c r="AY63" s="203">
        <v>3133</v>
      </c>
      <c r="AZ63" s="277">
        <f t="shared" si="82"/>
        <v>65.257238075400963</v>
      </c>
      <c r="BA63" s="85">
        <v>255</v>
      </c>
      <c r="BB63" s="86">
        <f t="shared" si="83"/>
        <v>5.3113934596958972</v>
      </c>
      <c r="BC63" s="89">
        <v>697</v>
      </c>
      <c r="BD63" s="277">
        <f t="shared" si="84"/>
        <v>14.517808789835451</v>
      </c>
      <c r="BE63" s="85">
        <v>170</v>
      </c>
      <c r="BF63" s="86">
        <f t="shared" si="85"/>
        <v>3.540928973130598</v>
      </c>
      <c r="BG63" s="89">
        <v>633</v>
      </c>
      <c r="BH63" s="277">
        <f t="shared" si="86"/>
        <v>13.184753176421578</v>
      </c>
      <c r="BI63" s="85">
        <v>169</v>
      </c>
      <c r="BJ63" s="86">
        <f t="shared" si="87"/>
        <v>3.5200999791710061</v>
      </c>
      <c r="BK63" s="203">
        <v>2</v>
      </c>
      <c r="BL63" s="276">
        <f t="shared" si="88"/>
        <v>4.1657987919183501E-2</v>
      </c>
      <c r="BM63" s="275">
        <v>9</v>
      </c>
      <c r="BN63" s="274">
        <f t="shared" si="89"/>
        <v>0.18746094563632576</v>
      </c>
      <c r="BO63" s="203">
        <v>0</v>
      </c>
      <c r="BP63" s="276">
        <f t="shared" si="90"/>
        <v>0</v>
      </c>
      <c r="BQ63" s="275">
        <v>1081</v>
      </c>
      <c r="BR63" s="274">
        <f t="shared" si="91"/>
        <v>22.516142470318684</v>
      </c>
      <c r="BS63" s="275">
        <v>12</v>
      </c>
      <c r="BT63" s="276">
        <f t="shared" si="92"/>
        <v>0.24994792751510103</v>
      </c>
      <c r="BU63" s="275">
        <v>42</v>
      </c>
      <c r="BV63" s="274">
        <f t="shared" si="93"/>
        <v>0.87481774630285347</v>
      </c>
      <c r="BW63" s="203">
        <v>63</v>
      </c>
      <c r="BX63" s="274">
        <f t="shared" si="94"/>
        <v>1.3122266194542804</v>
      </c>
      <c r="BY63" s="334">
        <f t="shared" si="95"/>
        <v>4085</v>
      </c>
      <c r="BZ63" s="203">
        <v>1452</v>
      </c>
      <c r="CA63" s="276">
        <f t="shared" si="96"/>
        <v>35.544675642594861</v>
      </c>
      <c r="CB63" s="275">
        <v>471</v>
      </c>
      <c r="CC63" s="274">
        <f t="shared" si="97"/>
        <v>11.529987760097919</v>
      </c>
      <c r="CD63" s="203">
        <v>0</v>
      </c>
      <c r="CE63" s="276">
        <f t="shared" si="98"/>
        <v>0</v>
      </c>
      <c r="CF63" s="275">
        <v>15</v>
      </c>
      <c r="CG63" s="274">
        <f t="shared" si="99"/>
        <v>0.36719706242350064</v>
      </c>
      <c r="CH63" s="203">
        <v>966</v>
      </c>
      <c r="CI63" s="291">
        <f t="shared" si="100"/>
        <v>23.64749082007344</v>
      </c>
      <c r="CJ63" s="203">
        <v>2633</v>
      </c>
      <c r="CK63" s="335">
        <v>63.642857142857103</v>
      </c>
      <c r="CL63" s="85">
        <v>328</v>
      </c>
      <c r="CM63" s="86">
        <f t="shared" si="101"/>
        <v>8.0293757649938797</v>
      </c>
      <c r="CN63" s="89">
        <v>883</v>
      </c>
      <c r="CO63" s="277">
        <f t="shared" si="102"/>
        <v>21.615667074663403</v>
      </c>
      <c r="CP63" s="85">
        <v>182</v>
      </c>
      <c r="CQ63" s="86">
        <f t="shared" si="103"/>
        <v>4.4553243574051411</v>
      </c>
      <c r="CR63" s="89">
        <v>433</v>
      </c>
      <c r="CS63" s="277">
        <f t="shared" si="104"/>
        <v>10.599755201958384</v>
      </c>
      <c r="CT63" s="85">
        <v>61</v>
      </c>
      <c r="CU63" s="86">
        <f t="shared" si="105"/>
        <v>1.4932680538555692</v>
      </c>
      <c r="CV63" s="203">
        <v>2</v>
      </c>
      <c r="CW63" s="276">
        <f t="shared" si="106"/>
        <v>4.8959608323133418E-2</v>
      </c>
      <c r="CX63" s="275">
        <v>6</v>
      </c>
      <c r="CY63" s="274">
        <f t="shared" si="107"/>
        <v>0.14687882496940025</v>
      </c>
      <c r="CZ63" s="203">
        <v>0</v>
      </c>
      <c r="DA63" s="276">
        <f t="shared" si="108"/>
        <v>0</v>
      </c>
      <c r="DB63" s="275">
        <v>699</v>
      </c>
      <c r="DC63" s="274">
        <f t="shared" si="109"/>
        <v>17.111383108935129</v>
      </c>
      <c r="DD63" s="275">
        <v>6</v>
      </c>
      <c r="DE63" s="276">
        <f t="shared" si="110"/>
        <v>0.14687882496940025</v>
      </c>
      <c r="DF63" s="275">
        <v>9</v>
      </c>
      <c r="DG63" s="274">
        <f t="shared" si="111"/>
        <v>0.2203182374541004</v>
      </c>
      <c r="DH63" s="203">
        <v>24</v>
      </c>
      <c r="DI63" s="204">
        <f t="shared" si="112"/>
        <v>0.58751529987760098</v>
      </c>
      <c r="DL63" s="338"/>
    </row>
    <row r="64" spans="1:116" ht="14.5">
      <c r="A64" s="225" t="s">
        <v>57</v>
      </c>
      <c r="B64" s="205">
        <f t="shared" si="58"/>
        <v>56664</v>
      </c>
      <c r="C64" s="336">
        <f t="shared" si="59"/>
        <v>9695</v>
      </c>
      <c r="D64" s="206">
        <v>2347</v>
      </c>
      <c r="E64" s="281">
        <f t="shared" si="113"/>
        <v>24.208354822073233</v>
      </c>
      <c r="F64" s="280">
        <v>272</v>
      </c>
      <c r="G64" s="279">
        <f t="shared" si="60"/>
        <v>2.8055698813821559</v>
      </c>
      <c r="H64" s="206">
        <v>1</v>
      </c>
      <c r="I64" s="281">
        <f t="shared" si="61"/>
        <v>1.0314595152140279E-2</v>
      </c>
      <c r="J64" s="280">
        <v>10</v>
      </c>
      <c r="K64" s="279">
        <f t="shared" si="62"/>
        <v>0.1031459515214028</v>
      </c>
      <c r="L64" s="206">
        <v>2064</v>
      </c>
      <c r="M64" s="292">
        <f t="shared" si="63"/>
        <v>21.289324394017534</v>
      </c>
      <c r="N64" s="206">
        <v>7348</v>
      </c>
      <c r="O64" s="99">
        <f t="shared" si="114"/>
        <v>75.791645177926767</v>
      </c>
      <c r="P64" s="178">
        <v>283</v>
      </c>
      <c r="Q64" s="100">
        <f t="shared" si="64"/>
        <v>2.9190304280556987</v>
      </c>
      <c r="R64" s="98">
        <v>1052</v>
      </c>
      <c r="S64" s="99">
        <f t="shared" si="65"/>
        <v>10.850954100051572</v>
      </c>
      <c r="T64" s="178">
        <v>249</v>
      </c>
      <c r="U64" s="100">
        <f t="shared" si="66"/>
        <v>2.5683341928829293</v>
      </c>
      <c r="V64" s="98">
        <v>994</v>
      </c>
      <c r="W64" s="99">
        <f t="shared" si="67"/>
        <v>10.252707581227437</v>
      </c>
      <c r="X64" s="178">
        <v>666</v>
      </c>
      <c r="Y64" s="100">
        <f t="shared" si="68"/>
        <v>6.869520371325426</v>
      </c>
      <c r="Z64" s="206">
        <v>2</v>
      </c>
      <c r="AA64" s="281">
        <f t="shared" si="69"/>
        <v>2.0629190304280558E-2</v>
      </c>
      <c r="AB64" s="280">
        <v>33</v>
      </c>
      <c r="AC64" s="279">
        <f t="shared" si="70"/>
        <v>0.34038164002062915</v>
      </c>
      <c r="AD64" s="206">
        <v>7</v>
      </c>
      <c r="AE64" s="281">
        <f t="shared" si="71"/>
        <v>7.2202166064981949E-2</v>
      </c>
      <c r="AF64" s="280">
        <v>3377</v>
      </c>
      <c r="AG64" s="279">
        <f t="shared" si="72"/>
        <v>34.832387828777719</v>
      </c>
      <c r="AH64" s="280">
        <v>52</v>
      </c>
      <c r="AI64" s="281">
        <f t="shared" si="73"/>
        <v>0.53635894791129446</v>
      </c>
      <c r="AJ64" s="280">
        <v>306</v>
      </c>
      <c r="AK64" s="279">
        <f t="shared" si="74"/>
        <v>3.1562661165549253</v>
      </c>
      <c r="AL64" s="206">
        <v>327</v>
      </c>
      <c r="AM64" s="279">
        <f t="shared" si="75"/>
        <v>3.3728726147498707</v>
      </c>
      <c r="AN64" s="336">
        <f t="shared" si="76"/>
        <v>29324</v>
      </c>
      <c r="AO64" s="206">
        <v>9298</v>
      </c>
      <c r="AP64" s="281">
        <f t="shared" si="77"/>
        <v>31.707816123311961</v>
      </c>
      <c r="AQ64" s="280">
        <v>2377</v>
      </c>
      <c r="AR64" s="279">
        <f t="shared" si="78"/>
        <v>8.1059882689946807</v>
      </c>
      <c r="AS64" s="206">
        <v>42</v>
      </c>
      <c r="AT64" s="281">
        <f t="shared" si="79"/>
        <v>0.14322739053335151</v>
      </c>
      <c r="AU64" s="280">
        <v>27</v>
      </c>
      <c r="AV64" s="279">
        <f t="shared" si="80"/>
        <v>9.2074751057154555E-2</v>
      </c>
      <c r="AW64" s="206">
        <v>6852</v>
      </c>
      <c r="AX64" s="292">
        <f t="shared" si="81"/>
        <v>23.366525712726776</v>
      </c>
      <c r="AY64" s="206">
        <v>20026</v>
      </c>
      <c r="AZ64" s="99">
        <f t="shared" si="82"/>
        <v>68.292183876688043</v>
      </c>
      <c r="BA64" s="178">
        <v>1339</v>
      </c>
      <c r="BB64" s="100">
        <f t="shared" si="83"/>
        <v>4.5662256172418498</v>
      </c>
      <c r="BC64" s="98">
        <v>2508</v>
      </c>
      <c r="BD64" s="99">
        <f t="shared" si="84"/>
        <v>8.5527213204201349</v>
      </c>
      <c r="BE64" s="178">
        <v>936</v>
      </c>
      <c r="BF64" s="100">
        <f t="shared" si="85"/>
        <v>3.1919247033146911</v>
      </c>
      <c r="BG64" s="98">
        <v>5248</v>
      </c>
      <c r="BH64" s="99">
        <f t="shared" si="86"/>
        <v>17.896603464738781</v>
      </c>
      <c r="BI64" s="178">
        <v>5386</v>
      </c>
      <c r="BJ64" s="100">
        <f t="shared" si="87"/>
        <v>18.367207747919792</v>
      </c>
      <c r="BK64" s="206">
        <v>11</v>
      </c>
      <c r="BL64" s="281">
        <f t="shared" si="88"/>
        <v>3.7511935615877783E-2</v>
      </c>
      <c r="BM64" s="280">
        <v>130</v>
      </c>
      <c r="BN64" s="279">
        <f t="shared" si="89"/>
        <v>0.44332287546037369</v>
      </c>
      <c r="BO64" s="206">
        <v>3</v>
      </c>
      <c r="BP64" s="281">
        <f t="shared" si="90"/>
        <v>1.0230527895239394E-2</v>
      </c>
      <c r="BQ64" s="280">
        <v>3567</v>
      </c>
      <c r="BR64" s="279">
        <f t="shared" si="91"/>
        <v>12.164097667439639</v>
      </c>
      <c r="BS64" s="280">
        <v>74</v>
      </c>
      <c r="BT64" s="281">
        <f t="shared" si="92"/>
        <v>0.25235302141590504</v>
      </c>
      <c r="BU64" s="280">
        <v>332</v>
      </c>
      <c r="BV64" s="279">
        <f t="shared" si="93"/>
        <v>1.1321784204064929</v>
      </c>
      <c r="BW64" s="206">
        <v>492</v>
      </c>
      <c r="BX64" s="279">
        <f t="shared" si="94"/>
        <v>1.6778065748192608</v>
      </c>
      <c r="BY64" s="336">
        <f t="shared" si="95"/>
        <v>17645</v>
      </c>
      <c r="BZ64" s="206">
        <v>6649</v>
      </c>
      <c r="CA64" s="281">
        <f t="shared" si="96"/>
        <v>37.682062907339194</v>
      </c>
      <c r="CB64" s="280">
        <v>2453</v>
      </c>
      <c r="CC64" s="279">
        <f t="shared" si="97"/>
        <v>13.901955228109946</v>
      </c>
      <c r="CD64" s="206">
        <v>16</v>
      </c>
      <c r="CE64" s="281">
        <f t="shared" si="98"/>
        <v>9.0677245678662519E-2</v>
      </c>
      <c r="CF64" s="280">
        <v>22</v>
      </c>
      <c r="CG64" s="279">
        <f t="shared" si="99"/>
        <v>0.12468121280816094</v>
      </c>
      <c r="CH64" s="206">
        <v>4158</v>
      </c>
      <c r="CI64" s="292">
        <f t="shared" si="100"/>
        <v>23.564749220742421</v>
      </c>
      <c r="CJ64" s="206">
        <v>10996</v>
      </c>
      <c r="CK64" s="337">
        <v>62.409969132273901</v>
      </c>
      <c r="CL64" s="178">
        <v>956</v>
      </c>
      <c r="CM64" s="100">
        <f t="shared" si="101"/>
        <v>5.417965429300085</v>
      </c>
      <c r="CN64" s="98">
        <v>1501</v>
      </c>
      <c r="CO64" s="99">
        <f t="shared" si="102"/>
        <v>8.5066591102295259</v>
      </c>
      <c r="CP64" s="178">
        <v>698</v>
      </c>
      <c r="CQ64" s="100">
        <f t="shared" si="103"/>
        <v>3.9557948427316516</v>
      </c>
      <c r="CR64" s="98">
        <v>2803</v>
      </c>
      <c r="CS64" s="99">
        <f t="shared" si="104"/>
        <v>15.88551997733069</v>
      </c>
      <c r="CT64" s="178">
        <v>3114</v>
      </c>
      <c r="CU64" s="100">
        <f t="shared" si="105"/>
        <v>17.64805894020969</v>
      </c>
      <c r="CV64" s="206">
        <v>5</v>
      </c>
      <c r="CW64" s="281">
        <f t="shared" si="106"/>
        <v>2.8336639274582034E-2</v>
      </c>
      <c r="CX64" s="280">
        <v>50</v>
      </c>
      <c r="CY64" s="279">
        <f t="shared" si="107"/>
        <v>0.28336639274582032</v>
      </c>
      <c r="CZ64" s="206">
        <v>5</v>
      </c>
      <c r="DA64" s="281">
        <f t="shared" si="108"/>
        <v>2.8336639274582034E-2</v>
      </c>
      <c r="DB64" s="280">
        <v>1592</v>
      </c>
      <c r="DC64" s="279">
        <f t="shared" si="109"/>
        <v>9.0223859450269206</v>
      </c>
      <c r="DD64" s="280">
        <v>37</v>
      </c>
      <c r="DE64" s="281">
        <f t="shared" si="110"/>
        <v>0.20969113063190709</v>
      </c>
      <c r="DF64" s="280">
        <v>87</v>
      </c>
      <c r="DG64" s="279">
        <f t="shared" si="111"/>
        <v>0.4930575233777274</v>
      </c>
      <c r="DH64" s="206">
        <v>148</v>
      </c>
      <c r="DI64" s="207">
        <f t="shared" si="112"/>
        <v>0.83876452252762834</v>
      </c>
    </row>
    <row r="65" spans="1:113" ht="14.5">
      <c r="A65" s="483" t="s">
        <v>58</v>
      </c>
      <c r="B65" s="483"/>
      <c r="C65" s="483"/>
      <c r="D65" s="483"/>
      <c r="E65" s="483"/>
      <c r="F65" s="483"/>
      <c r="G65" s="483"/>
      <c r="H65" s="483"/>
      <c r="I65" s="483"/>
      <c r="J65" s="483"/>
      <c r="K65" s="483"/>
      <c r="L65" s="483"/>
      <c r="M65" s="483"/>
      <c r="N65" s="483"/>
      <c r="O65" s="483"/>
      <c r="P65" s="483"/>
      <c r="Q65" s="483"/>
      <c r="R65" s="483"/>
      <c r="S65" s="483"/>
      <c r="T65" s="483"/>
      <c r="U65" s="483"/>
      <c r="V65" s="483"/>
      <c r="W65" s="483"/>
      <c r="X65" s="483"/>
      <c r="Y65" s="483"/>
      <c r="Z65" s="483"/>
      <c r="AA65" s="483"/>
      <c r="AB65" s="483"/>
      <c r="AC65" s="483"/>
      <c r="AD65" s="483"/>
      <c r="AE65" s="483"/>
      <c r="AF65" s="483"/>
      <c r="AG65" s="483"/>
      <c r="AH65" s="483"/>
      <c r="AI65" s="483"/>
      <c r="AJ65" s="483"/>
      <c r="AK65" s="483"/>
      <c r="AL65" s="483"/>
      <c r="AM65" s="483"/>
      <c r="AN65" s="483"/>
      <c r="AO65" s="483"/>
      <c r="AP65" s="483"/>
      <c r="AQ65" s="483"/>
      <c r="AR65" s="483"/>
      <c r="AS65" s="483"/>
      <c r="AT65" s="483"/>
      <c r="AU65" s="483"/>
      <c r="AV65" s="483"/>
      <c r="AW65" s="483"/>
      <c r="AX65" s="483"/>
      <c r="AY65" s="483"/>
      <c r="AZ65" s="483"/>
      <c r="BA65" s="483"/>
      <c r="BB65" s="483"/>
      <c r="BC65" s="483"/>
      <c r="BD65" s="483"/>
      <c r="BE65" s="483"/>
      <c r="BF65" s="483"/>
      <c r="BG65" s="483"/>
      <c r="BH65" s="483"/>
      <c r="BI65" s="483"/>
      <c r="BJ65" s="483"/>
      <c r="BK65" s="483"/>
      <c r="BL65" s="483"/>
      <c r="BM65" s="483"/>
      <c r="BN65" s="483"/>
      <c r="BO65" s="483"/>
      <c r="BP65" s="483"/>
      <c r="BQ65" s="483"/>
      <c r="BR65" s="483"/>
      <c r="BS65" s="483"/>
      <c r="BT65" s="483"/>
      <c r="BU65" s="483"/>
      <c r="BV65" s="483"/>
      <c r="BW65" s="483"/>
      <c r="BX65" s="483"/>
      <c r="BY65" s="483"/>
      <c r="BZ65" s="483"/>
      <c r="CA65" s="483"/>
      <c r="CB65" s="483"/>
      <c r="CC65" s="483"/>
      <c r="CD65" s="483"/>
      <c r="CE65" s="483"/>
      <c r="CF65" s="483"/>
      <c r="CG65" s="483"/>
      <c r="CH65" s="483"/>
      <c r="CI65" s="483"/>
      <c r="CJ65" s="483"/>
      <c r="CK65" s="483"/>
      <c r="CL65" s="483"/>
      <c r="CM65" s="483"/>
      <c r="CN65" s="483"/>
      <c r="CO65" s="483"/>
      <c r="CP65" s="483"/>
      <c r="CQ65" s="483"/>
      <c r="CR65" s="483"/>
      <c r="CS65" s="483"/>
      <c r="CT65" s="483"/>
      <c r="CU65" s="483"/>
      <c r="CV65" s="483"/>
      <c r="CW65" s="483"/>
      <c r="CX65" s="483"/>
      <c r="CY65" s="483"/>
      <c r="CZ65" s="483"/>
      <c r="DA65" s="483"/>
      <c r="DB65" s="483"/>
      <c r="DC65" s="483"/>
      <c r="DD65" s="483"/>
      <c r="DE65" s="483"/>
      <c r="DF65" s="483"/>
      <c r="DG65" s="483"/>
      <c r="DH65" s="483"/>
      <c r="DI65" s="483"/>
    </row>
    <row r="66" spans="1:113" ht="14.5">
      <c r="A66" s="526" t="s">
        <v>132</v>
      </c>
      <c r="B66" s="526"/>
      <c r="C66" s="526"/>
      <c r="D66" s="526"/>
      <c r="E66" s="526"/>
      <c r="F66" s="526"/>
      <c r="G66" s="526"/>
      <c r="H66" s="526"/>
      <c r="I66" s="526"/>
      <c r="J66" s="526"/>
      <c r="K66" s="526"/>
      <c r="L66" s="526"/>
      <c r="M66" s="526"/>
      <c r="N66" s="526"/>
      <c r="O66" s="526"/>
      <c r="P66" s="526"/>
      <c r="Q66" s="526"/>
      <c r="R66" s="526"/>
      <c r="S66" s="526"/>
      <c r="T66" s="526"/>
      <c r="U66" s="526"/>
      <c r="V66" s="526"/>
      <c r="W66" s="526"/>
      <c r="X66" s="526"/>
      <c r="Y66" s="526"/>
      <c r="Z66" s="526"/>
      <c r="AA66" s="526"/>
      <c r="AB66" s="526"/>
      <c r="AC66" s="526"/>
      <c r="AD66" s="526"/>
      <c r="AE66" s="526"/>
      <c r="AF66" s="526"/>
      <c r="AG66" s="526"/>
      <c r="AH66" s="526"/>
      <c r="AI66" s="526"/>
      <c r="AJ66" s="526"/>
      <c r="AK66" s="526"/>
      <c r="AL66" s="526"/>
      <c r="AM66" s="526"/>
      <c r="AN66" s="526"/>
      <c r="AO66" s="526"/>
      <c r="AP66" s="526"/>
      <c r="AQ66" s="526"/>
      <c r="AR66" s="526"/>
      <c r="AS66" s="526"/>
      <c r="AT66" s="526"/>
      <c r="AU66" s="526"/>
      <c r="AV66" s="526"/>
      <c r="AW66" s="526"/>
      <c r="AX66" s="526"/>
      <c r="AY66" s="526"/>
      <c r="AZ66" s="526"/>
      <c r="BA66" s="526"/>
      <c r="BB66" s="526"/>
      <c r="BC66" s="526"/>
      <c r="BD66" s="526"/>
      <c r="BE66" s="526"/>
      <c r="BF66" s="526"/>
      <c r="BG66" s="526"/>
      <c r="BH66" s="526"/>
      <c r="BI66" s="526"/>
      <c r="BJ66" s="526"/>
      <c r="BK66" s="526"/>
      <c r="BL66" s="526"/>
      <c r="BM66" s="526"/>
      <c r="BN66" s="526"/>
      <c r="BO66" s="526"/>
      <c r="BP66" s="526"/>
      <c r="BQ66" s="526"/>
      <c r="BR66" s="526"/>
      <c r="BS66" s="526"/>
      <c r="BT66" s="526"/>
      <c r="BU66" s="526"/>
      <c r="BV66" s="526"/>
      <c r="BW66" s="526"/>
      <c r="BX66" s="526"/>
      <c r="BY66" s="526"/>
      <c r="BZ66" s="526"/>
      <c r="CA66" s="526"/>
      <c r="CB66" s="526"/>
      <c r="CC66" s="526"/>
      <c r="CD66" s="526"/>
      <c r="CE66" s="526"/>
      <c r="CF66" s="526"/>
      <c r="CG66" s="526"/>
      <c r="CH66" s="526"/>
      <c r="CI66" s="526"/>
      <c r="CJ66" s="526"/>
      <c r="CK66" s="526"/>
      <c r="CL66" s="526"/>
      <c r="CM66" s="526"/>
      <c r="CN66" s="526"/>
      <c r="CO66" s="526"/>
      <c r="CP66" s="526"/>
      <c r="CQ66" s="526"/>
      <c r="CR66" s="526"/>
      <c r="CS66" s="526"/>
      <c r="CT66" s="526"/>
      <c r="CU66" s="526"/>
      <c r="CV66" s="526"/>
      <c r="CW66" s="526"/>
      <c r="CX66" s="526"/>
      <c r="CY66" s="526"/>
      <c r="CZ66" s="526"/>
      <c r="DA66" s="526"/>
      <c r="DB66" s="526"/>
      <c r="DC66" s="526"/>
      <c r="DD66" s="526"/>
      <c r="DE66" s="526"/>
      <c r="DF66" s="526"/>
      <c r="DG66" s="526"/>
      <c r="DH66" s="526"/>
      <c r="DI66" s="526"/>
    </row>
    <row r="67" spans="1:113" ht="14.5">
      <c r="A67" s="484" t="s">
        <v>61</v>
      </c>
      <c r="B67" s="484"/>
      <c r="C67" s="484"/>
      <c r="D67" s="484"/>
      <c r="E67" s="484"/>
      <c r="F67" s="484"/>
      <c r="G67" s="484"/>
      <c r="H67" s="484"/>
      <c r="I67" s="484"/>
      <c r="J67" s="484"/>
      <c r="K67" s="484"/>
      <c r="L67" s="484"/>
      <c r="M67" s="484"/>
      <c r="N67" s="484"/>
      <c r="O67" s="484"/>
      <c r="P67" s="484"/>
      <c r="Q67" s="484"/>
      <c r="R67" s="484"/>
      <c r="S67" s="484"/>
      <c r="T67" s="484"/>
      <c r="U67" s="484"/>
      <c r="V67" s="484"/>
      <c r="W67" s="484"/>
      <c r="X67" s="484"/>
      <c r="Y67" s="484"/>
      <c r="Z67" s="484"/>
      <c r="AA67" s="484"/>
      <c r="AB67" s="484"/>
      <c r="AC67" s="484"/>
      <c r="AD67" s="484"/>
      <c r="AE67" s="484"/>
      <c r="AF67" s="484"/>
      <c r="AG67" s="484"/>
      <c r="AH67" s="484"/>
      <c r="AI67" s="484"/>
      <c r="AJ67" s="484"/>
      <c r="AK67" s="484"/>
      <c r="AL67" s="484"/>
      <c r="AM67" s="484"/>
      <c r="AN67" s="484"/>
      <c r="AO67" s="484"/>
      <c r="AP67" s="484"/>
      <c r="AQ67" s="484"/>
      <c r="AR67" s="484"/>
      <c r="AS67" s="484"/>
      <c r="AT67" s="484"/>
      <c r="AU67" s="484"/>
      <c r="AV67" s="484"/>
      <c r="AW67" s="484"/>
      <c r="AX67" s="484"/>
      <c r="AY67" s="484"/>
      <c r="AZ67" s="484"/>
      <c r="BA67" s="484"/>
      <c r="BB67" s="484"/>
      <c r="BC67" s="484"/>
      <c r="BD67" s="484"/>
      <c r="BE67" s="484"/>
      <c r="BF67" s="484"/>
      <c r="BG67" s="484"/>
      <c r="BH67" s="484"/>
      <c r="BI67" s="484"/>
      <c r="BJ67" s="484"/>
      <c r="BK67" s="484"/>
      <c r="BL67" s="484"/>
      <c r="BM67" s="484"/>
      <c r="BN67" s="484"/>
      <c r="BO67" s="484"/>
      <c r="BP67" s="484"/>
      <c r="BQ67" s="484"/>
      <c r="BR67" s="484"/>
      <c r="BS67" s="484"/>
      <c r="BT67" s="484"/>
      <c r="BU67" s="484"/>
      <c r="BV67" s="484"/>
      <c r="BW67" s="484"/>
      <c r="BX67" s="484"/>
      <c r="BY67" s="484"/>
      <c r="BZ67" s="484"/>
      <c r="CA67" s="484"/>
      <c r="CB67" s="484"/>
      <c r="CC67" s="484"/>
      <c r="CD67" s="484"/>
      <c r="CE67" s="484"/>
      <c r="CF67" s="484"/>
      <c r="CG67" s="484"/>
      <c r="CH67" s="484"/>
      <c r="CI67" s="484"/>
      <c r="CJ67" s="484"/>
      <c r="CK67" s="484"/>
      <c r="CL67" s="484"/>
      <c r="CM67" s="484"/>
      <c r="CN67" s="484"/>
      <c r="CO67" s="484"/>
      <c r="CP67" s="484"/>
      <c r="CQ67" s="484"/>
      <c r="CR67" s="484"/>
      <c r="CS67" s="484"/>
      <c r="CT67" s="484"/>
      <c r="CU67" s="484"/>
      <c r="CV67" s="484"/>
      <c r="CW67" s="484"/>
      <c r="CX67" s="484"/>
      <c r="CY67" s="484"/>
      <c r="CZ67" s="484"/>
      <c r="DA67" s="484"/>
      <c r="DB67" s="484"/>
      <c r="DC67" s="484"/>
      <c r="DD67" s="484"/>
      <c r="DE67" s="484"/>
      <c r="DF67" s="484"/>
      <c r="DG67" s="484"/>
      <c r="DH67" s="484"/>
      <c r="DI67" s="484"/>
    </row>
    <row r="68" spans="1:113" ht="15" customHeight="1">
      <c r="A68" s="30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</row>
    <row r="69" spans="1:113" ht="23.5">
      <c r="A69" s="486">
        <v>2023</v>
      </c>
      <c r="B69" s="486"/>
      <c r="C69" s="486"/>
      <c r="D69" s="486"/>
      <c r="E69" s="486"/>
      <c r="F69" s="486"/>
      <c r="G69" s="486"/>
      <c r="H69" s="486"/>
      <c r="I69" s="486"/>
      <c r="J69" s="486"/>
      <c r="K69" s="486"/>
      <c r="L69" s="486"/>
      <c r="M69" s="486"/>
      <c r="N69" s="486"/>
      <c r="O69" s="486"/>
      <c r="P69" s="486"/>
      <c r="Q69" s="486"/>
      <c r="R69" s="486"/>
      <c r="S69" s="486"/>
      <c r="T69" s="486"/>
      <c r="U69" s="486"/>
      <c r="V69" s="486"/>
      <c r="W69" s="486"/>
      <c r="X69" s="486"/>
      <c r="Y69" s="486"/>
      <c r="Z69" s="486"/>
      <c r="AA69" s="486"/>
      <c r="AB69" s="486"/>
      <c r="AC69" s="486"/>
      <c r="AD69" s="486"/>
      <c r="AE69" s="486"/>
      <c r="AF69" s="486"/>
      <c r="AG69" s="486"/>
      <c r="AH69" s="486"/>
      <c r="AI69" s="486"/>
      <c r="AJ69" s="486"/>
      <c r="AK69" s="486"/>
      <c r="AL69" s="486"/>
      <c r="AM69" s="486"/>
      <c r="AN69" s="486"/>
      <c r="AO69" s="486"/>
      <c r="AP69" s="486"/>
      <c r="AQ69" s="486"/>
      <c r="AR69" s="486"/>
      <c r="AS69" s="486"/>
      <c r="AT69" s="486"/>
      <c r="AU69" s="486"/>
      <c r="AV69" s="486"/>
      <c r="AW69" s="486"/>
      <c r="AX69" s="486"/>
      <c r="AY69" s="486"/>
      <c r="AZ69" s="486"/>
      <c r="BA69" s="486"/>
      <c r="BB69" s="486"/>
      <c r="BC69" s="486"/>
      <c r="BD69" s="486"/>
      <c r="BE69" s="486"/>
      <c r="BF69" s="486"/>
      <c r="BG69" s="486"/>
      <c r="BH69" s="486"/>
      <c r="BI69" s="486"/>
      <c r="BJ69" s="486"/>
      <c r="BK69" s="486"/>
      <c r="BL69" s="486"/>
      <c r="BM69" s="486"/>
      <c r="BN69" s="486"/>
      <c r="BO69" s="486"/>
      <c r="BP69" s="486"/>
      <c r="BQ69" s="486"/>
      <c r="BR69" s="486"/>
      <c r="BS69" s="486"/>
      <c r="BT69" s="486"/>
      <c r="BU69" s="486"/>
      <c r="BV69" s="486"/>
      <c r="BW69" s="486"/>
      <c r="BX69" s="486"/>
      <c r="BY69" s="486"/>
      <c r="BZ69" s="486"/>
      <c r="CA69" s="486"/>
      <c r="CB69" s="486"/>
      <c r="CC69" s="486"/>
      <c r="CD69" s="486"/>
      <c r="CE69" s="486"/>
      <c r="CF69" s="486"/>
      <c r="CG69" s="486"/>
      <c r="CH69" s="486"/>
      <c r="CI69" s="486"/>
      <c r="CJ69" s="486"/>
      <c r="CK69" s="486"/>
      <c r="CL69" s="486"/>
      <c r="CM69" s="486"/>
      <c r="CN69" s="486"/>
      <c r="CO69" s="486"/>
      <c r="CP69" s="486"/>
      <c r="CQ69" s="486"/>
      <c r="CR69" s="486"/>
      <c r="CS69" s="486"/>
      <c r="CT69" s="486"/>
      <c r="CU69" s="486"/>
      <c r="CV69" s="486"/>
      <c r="CW69" s="486"/>
      <c r="CX69" s="486"/>
      <c r="CY69" s="486"/>
      <c r="CZ69" s="486"/>
      <c r="DA69" s="486"/>
      <c r="DB69" s="486"/>
      <c r="DC69" s="486"/>
      <c r="DD69" s="486"/>
      <c r="DE69" s="486"/>
      <c r="DF69" s="486"/>
      <c r="DG69" s="486"/>
      <c r="DH69" s="486"/>
      <c r="DI69" s="486"/>
    </row>
    <row r="71" spans="1:113" ht="16.5">
      <c r="A71" s="497" t="s">
        <v>119</v>
      </c>
      <c r="B71" s="497"/>
      <c r="C71" s="497"/>
      <c r="D71" s="497"/>
      <c r="E71" s="497"/>
      <c r="F71" s="497"/>
      <c r="G71" s="497"/>
      <c r="H71" s="497"/>
      <c r="I71" s="497"/>
      <c r="J71" s="497"/>
      <c r="K71" s="497"/>
      <c r="L71" s="497"/>
      <c r="M71" s="497"/>
      <c r="N71" s="497"/>
      <c r="O71" s="497"/>
      <c r="P71" s="497"/>
      <c r="Q71" s="497"/>
      <c r="R71" s="497"/>
      <c r="S71" s="497"/>
      <c r="T71" s="497"/>
      <c r="U71" s="497"/>
      <c r="V71" s="497"/>
      <c r="W71" s="497"/>
      <c r="X71" s="497"/>
      <c r="Y71" s="497"/>
      <c r="Z71" s="497"/>
      <c r="AA71" s="497"/>
      <c r="AB71" s="497"/>
      <c r="AC71" s="497"/>
      <c r="AD71" s="497"/>
      <c r="AE71" s="497"/>
      <c r="AF71" s="497"/>
      <c r="AG71" s="497"/>
      <c r="AH71" s="497"/>
      <c r="AI71" s="497"/>
      <c r="AJ71" s="497"/>
      <c r="AK71" s="497"/>
      <c r="AL71" s="497"/>
      <c r="AM71" s="497"/>
      <c r="AN71" s="497"/>
      <c r="AO71" s="497"/>
      <c r="AP71" s="497"/>
      <c r="AQ71" s="497"/>
      <c r="AR71" s="497"/>
      <c r="AS71" s="497"/>
      <c r="AT71" s="497"/>
      <c r="AU71" s="497"/>
      <c r="AV71" s="497"/>
      <c r="AW71" s="497"/>
      <c r="AX71" s="497"/>
      <c r="AY71" s="497"/>
      <c r="AZ71" s="497"/>
      <c r="BA71" s="497"/>
      <c r="BB71" s="497"/>
      <c r="BC71" s="497"/>
      <c r="BD71" s="497"/>
      <c r="BE71" s="497"/>
      <c r="BF71" s="497"/>
      <c r="BG71" s="497"/>
      <c r="BH71" s="497"/>
      <c r="BI71" s="497"/>
      <c r="BJ71" s="497"/>
      <c r="BK71" s="497"/>
      <c r="BL71" s="497"/>
      <c r="BM71" s="497"/>
      <c r="BN71" s="497"/>
      <c r="BO71" s="497"/>
      <c r="BP71" s="497"/>
      <c r="BQ71" s="497"/>
      <c r="BR71" s="497"/>
      <c r="BS71" s="497"/>
      <c r="BT71" s="497"/>
      <c r="BU71" s="497"/>
      <c r="BV71" s="497"/>
      <c r="BW71" s="497"/>
      <c r="BX71" s="497"/>
      <c r="BY71" s="497"/>
      <c r="BZ71" s="497"/>
      <c r="CA71" s="497"/>
      <c r="CB71" s="497"/>
      <c r="CC71" s="497"/>
      <c r="CD71" s="497"/>
      <c r="CE71" s="497"/>
      <c r="CF71" s="497"/>
      <c r="CG71" s="497"/>
      <c r="CH71" s="497"/>
      <c r="CI71" s="497"/>
      <c r="CJ71" s="497"/>
      <c r="CK71" s="497"/>
      <c r="CL71" s="497"/>
      <c r="CM71" s="497"/>
      <c r="CN71" s="497"/>
      <c r="CO71" s="497"/>
      <c r="CP71" s="497"/>
      <c r="CQ71" s="497"/>
      <c r="CR71" s="497"/>
      <c r="CS71" s="497"/>
      <c r="CT71" s="497"/>
      <c r="CU71" s="497"/>
      <c r="CV71" s="497"/>
      <c r="CW71" s="497"/>
      <c r="CX71" s="497"/>
      <c r="CY71" s="497"/>
      <c r="CZ71" s="497"/>
      <c r="DA71" s="497"/>
      <c r="DB71" s="497"/>
      <c r="DC71" s="497"/>
      <c r="DD71" s="497"/>
      <c r="DE71" s="497"/>
      <c r="DF71" s="497"/>
      <c r="DG71" s="497"/>
      <c r="DH71" s="497"/>
      <c r="DI71" s="497"/>
    </row>
    <row r="72" spans="1:113" ht="15" customHeight="1">
      <c r="A72" s="527" t="s">
        <v>25</v>
      </c>
      <c r="B72" s="521" t="s">
        <v>26</v>
      </c>
      <c r="C72" s="532" t="s">
        <v>114</v>
      </c>
      <c r="D72" s="532"/>
      <c r="E72" s="532"/>
      <c r="F72" s="532"/>
      <c r="G72" s="532"/>
      <c r="H72" s="532"/>
      <c r="I72" s="532"/>
      <c r="J72" s="532"/>
      <c r="K72" s="532"/>
      <c r="L72" s="532"/>
      <c r="M72" s="532"/>
      <c r="N72" s="532"/>
      <c r="O72" s="532"/>
      <c r="P72" s="532"/>
      <c r="Q72" s="532"/>
      <c r="R72" s="532"/>
      <c r="S72" s="532"/>
      <c r="T72" s="532"/>
      <c r="U72" s="532"/>
      <c r="V72" s="532"/>
      <c r="W72" s="532"/>
      <c r="X72" s="532"/>
      <c r="Y72" s="532"/>
      <c r="Z72" s="532"/>
      <c r="AA72" s="532"/>
      <c r="AB72" s="532"/>
      <c r="AC72" s="532"/>
      <c r="AD72" s="532"/>
      <c r="AE72" s="532"/>
      <c r="AF72" s="532"/>
      <c r="AG72" s="532"/>
      <c r="AH72" s="532"/>
      <c r="AI72" s="532"/>
      <c r="AJ72" s="532"/>
      <c r="AK72" s="532"/>
      <c r="AL72" s="532"/>
      <c r="AM72" s="532"/>
      <c r="AN72" s="532"/>
      <c r="AO72" s="532"/>
      <c r="AP72" s="532"/>
      <c r="AQ72" s="532"/>
      <c r="AR72" s="532"/>
      <c r="AS72" s="532"/>
      <c r="AT72" s="532"/>
      <c r="AU72" s="532"/>
      <c r="AV72" s="532"/>
      <c r="AW72" s="532"/>
      <c r="AX72" s="532"/>
      <c r="AY72" s="532"/>
      <c r="AZ72" s="532"/>
      <c r="BA72" s="532"/>
      <c r="BB72" s="532"/>
      <c r="BC72" s="532"/>
      <c r="BD72" s="532"/>
      <c r="BE72" s="532"/>
      <c r="BF72" s="532"/>
      <c r="BG72" s="532"/>
      <c r="BH72" s="532"/>
      <c r="BI72" s="532"/>
      <c r="BJ72" s="532"/>
      <c r="BK72" s="532"/>
      <c r="BL72" s="532"/>
      <c r="BM72" s="532"/>
      <c r="BN72" s="532"/>
      <c r="BO72" s="532"/>
      <c r="BP72" s="532"/>
      <c r="BQ72" s="532"/>
      <c r="BR72" s="532"/>
      <c r="BS72" s="532"/>
      <c r="BT72" s="532"/>
      <c r="BU72" s="532"/>
      <c r="BV72" s="532"/>
      <c r="BW72" s="532"/>
      <c r="BX72" s="532"/>
      <c r="BY72" s="532"/>
      <c r="BZ72" s="532"/>
      <c r="CA72" s="532"/>
      <c r="CB72" s="532"/>
      <c r="CC72" s="532"/>
      <c r="CD72" s="532"/>
      <c r="CE72" s="532"/>
      <c r="CF72" s="532"/>
      <c r="CG72" s="532"/>
      <c r="CH72" s="532"/>
      <c r="CI72" s="532"/>
      <c r="CJ72" s="532"/>
      <c r="CK72" s="532"/>
      <c r="CL72" s="532"/>
      <c r="CM72" s="532"/>
      <c r="CN72" s="532"/>
      <c r="CO72" s="532"/>
      <c r="CP72" s="532"/>
      <c r="CQ72" s="532"/>
      <c r="CR72" s="532"/>
      <c r="CS72" s="532"/>
      <c r="CT72" s="532"/>
      <c r="CU72" s="532"/>
      <c r="CV72" s="532"/>
      <c r="CW72" s="532"/>
      <c r="CX72" s="532"/>
      <c r="CY72" s="532"/>
      <c r="CZ72" s="532"/>
      <c r="DA72" s="532"/>
      <c r="DB72" s="532"/>
      <c r="DC72" s="532"/>
      <c r="DD72" s="532"/>
      <c r="DE72" s="532"/>
      <c r="DF72" s="532"/>
      <c r="DG72" s="532"/>
      <c r="DH72" s="532"/>
      <c r="DI72" s="532"/>
    </row>
    <row r="73" spans="1:113" ht="15" customHeight="1">
      <c r="A73" s="527"/>
      <c r="B73" s="521"/>
      <c r="C73" s="529" t="s">
        <v>115</v>
      </c>
      <c r="D73" s="529"/>
      <c r="E73" s="529"/>
      <c r="F73" s="529"/>
      <c r="G73" s="529"/>
      <c r="H73" s="529"/>
      <c r="I73" s="529"/>
      <c r="J73" s="529"/>
      <c r="K73" s="529"/>
      <c r="L73" s="529"/>
      <c r="M73" s="529"/>
      <c r="N73" s="529"/>
      <c r="O73" s="529"/>
      <c r="P73" s="529"/>
      <c r="Q73" s="529"/>
      <c r="R73" s="529"/>
      <c r="S73" s="529"/>
      <c r="T73" s="529"/>
      <c r="U73" s="529"/>
      <c r="V73" s="529"/>
      <c r="W73" s="529"/>
      <c r="X73" s="529"/>
      <c r="Y73" s="529"/>
      <c r="Z73" s="529"/>
      <c r="AA73" s="529"/>
      <c r="AB73" s="529"/>
      <c r="AC73" s="529"/>
      <c r="AD73" s="529"/>
      <c r="AE73" s="529"/>
      <c r="AF73" s="529"/>
      <c r="AG73" s="529"/>
      <c r="AH73" s="529"/>
      <c r="AI73" s="529"/>
      <c r="AJ73" s="529"/>
      <c r="AK73" s="529"/>
      <c r="AL73" s="529"/>
      <c r="AM73" s="529"/>
      <c r="AN73" s="529" t="s">
        <v>116</v>
      </c>
      <c r="AO73" s="529"/>
      <c r="AP73" s="529"/>
      <c r="AQ73" s="529"/>
      <c r="AR73" s="529"/>
      <c r="AS73" s="529"/>
      <c r="AT73" s="529"/>
      <c r="AU73" s="529"/>
      <c r="AV73" s="529"/>
      <c r="AW73" s="529"/>
      <c r="AX73" s="529"/>
      <c r="AY73" s="529"/>
      <c r="AZ73" s="529"/>
      <c r="BA73" s="529"/>
      <c r="BB73" s="529"/>
      <c r="BC73" s="529"/>
      <c r="BD73" s="529"/>
      <c r="BE73" s="529"/>
      <c r="BF73" s="529"/>
      <c r="BG73" s="529"/>
      <c r="BH73" s="529"/>
      <c r="BI73" s="529"/>
      <c r="BJ73" s="529"/>
      <c r="BK73" s="529"/>
      <c r="BL73" s="529"/>
      <c r="BM73" s="529"/>
      <c r="BN73" s="529"/>
      <c r="BO73" s="529"/>
      <c r="BP73" s="529"/>
      <c r="BQ73" s="529"/>
      <c r="BR73" s="529"/>
      <c r="BS73" s="529"/>
      <c r="BT73" s="529"/>
      <c r="BU73" s="529"/>
      <c r="BV73" s="529"/>
      <c r="BW73" s="529"/>
      <c r="BX73" s="529"/>
      <c r="BY73" s="528" t="s">
        <v>117</v>
      </c>
      <c r="BZ73" s="528"/>
      <c r="CA73" s="528"/>
      <c r="CB73" s="528"/>
      <c r="CC73" s="528"/>
      <c r="CD73" s="528"/>
      <c r="CE73" s="528"/>
      <c r="CF73" s="528"/>
      <c r="CG73" s="528"/>
      <c r="CH73" s="528"/>
      <c r="CI73" s="528"/>
      <c r="CJ73" s="528"/>
      <c r="CK73" s="528"/>
      <c r="CL73" s="528"/>
      <c r="CM73" s="528"/>
      <c r="CN73" s="528"/>
      <c r="CO73" s="528"/>
      <c r="CP73" s="528"/>
      <c r="CQ73" s="528"/>
      <c r="CR73" s="528"/>
      <c r="CS73" s="528"/>
      <c r="CT73" s="528"/>
      <c r="CU73" s="528"/>
      <c r="CV73" s="528"/>
      <c r="CW73" s="528"/>
      <c r="CX73" s="528"/>
      <c r="CY73" s="528"/>
      <c r="CZ73" s="528"/>
      <c r="DA73" s="528"/>
      <c r="DB73" s="528"/>
      <c r="DC73" s="528"/>
      <c r="DD73" s="528"/>
      <c r="DE73" s="528"/>
      <c r="DF73" s="528"/>
      <c r="DG73" s="528"/>
      <c r="DH73" s="528"/>
      <c r="DI73" s="528"/>
    </row>
    <row r="74" spans="1:113" ht="15" customHeight="1">
      <c r="A74" s="527"/>
      <c r="B74" s="521"/>
      <c r="C74" s="521" t="s">
        <v>26</v>
      </c>
      <c r="D74" s="530" t="s">
        <v>125</v>
      </c>
      <c r="E74" s="530"/>
      <c r="F74" s="530"/>
      <c r="G74" s="530"/>
      <c r="H74" s="530"/>
      <c r="I74" s="530"/>
      <c r="J74" s="530"/>
      <c r="K74" s="530"/>
      <c r="L74" s="530"/>
      <c r="M74" s="530"/>
      <c r="N74" s="521" t="s">
        <v>28</v>
      </c>
      <c r="O74" s="521"/>
      <c r="P74" s="521"/>
      <c r="Q74" s="521"/>
      <c r="R74" s="521"/>
      <c r="S74" s="521"/>
      <c r="T74" s="521"/>
      <c r="U74" s="521"/>
      <c r="V74" s="521"/>
      <c r="W74" s="521"/>
      <c r="X74" s="521"/>
      <c r="Y74" s="521"/>
      <c r="Z74" s="521"/>
      <c r="AA74" s="521"/>
      <c r="AB74" s="521"/>
      <c r="AC74" s="521"/>
      <c r="AD74" s="521"/>
      <c r="AE74" s="521"/>
      <c r="AF74" s="521"/>
      <c r="AG74" s="521"/>
      <c r="AH74" s="521"/>
      <c r="AI74" s="521"/>
      <c r="AJ74" s="521"/>
      <c r="AK74" s="521"/>
      <c r="AL74" s="521"/>
      <c r="AM74" s="521"/>
      <c r="AN74" s="521" t="s">
        <v>26</v>
      </c>
      <c r="AO74" s="521" t="s">
        <v>125</v>
      </c>
      <c r="AP74" s="521"/>
      <c r="AQ74" s="521"/>
      <c r="AR74" s="521"/>
      <c r="AS74" s="521"/>
      <c r="AT74" s="521"/>
      <c r="AU74" s="521"/>
      <c r="AV74" s="521"/>
      <c r="AW74" s="521"/>
      <c r="AX74" s="521"/>
      <c r="AY74" s="522" t="s">
        <v>28</v>
      </c>
      <c r="AZ74" s="522"/>
      <c r="BA74" s="522"/>
      <c r="BB74" s="522"/>
      <c r="BC74" s="522"/>
      <c r="BD74" s="522"/>
      <c r="BE74" s="522"/>
      <c r="BF74" s="522"/>
      <c r="BG74" s="522"/>
      <c r="BH74" s="522"/>
      <c r="BI74" s="522"/>
      <c r="BJ74" s="522"/>
      <c r="BK74" s="522"/>
      <c r="BL74" s="522"/>
      <c r="BM74" s="522"/>
      <c r="BN74" s="522"/>
      <c r="BO74" s="522"/>
      <c r="BP74" s="522"/>
      <c r="BQ74" s="522"/>
      <c r="BR74" s="522"/>
      <c r="BS74" s="522"/>
      <c r="BT74" s="522"/>
      <c r="BU74" s="522"/>
      <c r="BV74" s="522"/>
      <c r="BW74" s="522"/>
      <c r="BX74" s="522"/>
      <c r="BY74" s="521" t="s">
        <v>26</v>
      </c>
      <c r="BZ74" s="521" t="s">
        <v>125</v>
      </c>
      <c r="CA74" s="521"/>
      <c r="CB74" s="521"/>
      <c r="CC74" s="521"/>
      <c r="CD74" s="521"/>
      <c r="CE74" s="521"/>
      <c r="CF74" s="521"/>
      <c r="CG74" s="521"/>
      <c r="CH74" s="521"/>
      <c r="CI74" s="521"/>
      <c r="CJ74" s="522" t="s">
        <v>28</v>
      </c>
      <c r="CK74" s="522"/>
      <c r="CL74" s="522"/>
      <c r="CM74" s="522"/>
      <c r="CN74" s="522"/>
      <c r="CO74" s="522"/>
      <c r="CP74" s="522"/>
      <c r="CQ74" s="522"/>
      <c r="CR74" s="522"/>
      <c r="CS74" s="522"/>
      <c r="CT74" s="522"/>
      <c r="CU74" s="522"/>
      <c r="CV74" s="522"/>
      <c r="CW74" s="522"/>
      <c r="CX74" s="522"/>
      <c r="CY74" s="522"/>
      <c r="CZ74" s="522"/>
      <c r="DA74" s="522"/>
      <c r="DB74" s="522"/>
      <c r="DC74" s="522"/>
      <c r="DD74" s="522"/>
      <c r="DE74" s="522"/>
      <c r="DF74" s="522"/>
      <c r="DG74" s="522"/>
      <c r="DH74" s="522"/>
      <c r="DI74" s="522"/>
    </row>
    <row r="75" spans="1:113" ht="14.5">
      <c r="A75" s="527"/>
      <c r="B75" s="521"/>
      <c r="C75" s="521"/>
      <c r="D75" s="531" t="s">
        <v>26</v>
      </c>
      <c r="E75" s="531"/>
      <c r="F75" s="521" t="s">
        <v>27</v>
      </c>
      <c r="G75" s="521"/>
      <c r="H75" s="521"/>
      <c r="I75" s="521"/>
      <c r="J75" s="521"/>
      <c r="K75" s="521"/>
      <c r="L75" s="521"/>
      <c r="M75" s="521"/>
      <c r="N75" s="523" t="s">
        <v>26</v>
      </c>
      <c r="O75" s="523"/>
      <c r="P75" s="521" t="s">
        <v>27</v>
      </c>
      <c r="Q75" s="521"/>
      <c r="R75" s="521"/>
      <c r="S75" s="521"/>
      <c r="T75" s="521"/>
      <c r="U75" s="521"/>
      <c r="V75" s="521"/>
      <c r="W75" s="521"/>
      <c r="X75" s="521"/>
      <c r="Y75" s="521"/>
      <c r="Z75" s="521"/>
      <c r="AA75" s="521"/>
      <c r="AB75" s="521"/>
      <c r="AC75" s="521"/>
      <c r="AD75" s="521"/>
      <c r="AE75" s="521"/>
      <c r="AF75" s="521"/>
      <c r="AG75" s="521"/>
      <c r="AH75" s="521"/>
      <c r="AI75" s="521"/>
      <c r="AJ75" s="521"/>
      <c r="AK75" s="521"/>
      <c r="AL75" s="521"/>
      <c r="AM75" s="521"/>
      <c r="AN75" s="521"/>
      <c r="AO75" s="523" t="s">
        <v>26</v>
      </c>
      <c r="AP75" s="523"/>
      <c r="AQ75" s="521" t="s">
        <v>27</v>
      </c>
      <c r="AR75" s="521"/>
      <c r="AS75" s="521"/>
      <c r="AT75" s="521"/>
      <c r="AU75" s="521"/>
      <c r="AV75" s="521"/>
      <c r="AW75" s="521"/>
      <c r="AX75" s="521"/>
      <c r="AY75" s="523" t="s">
        <v>26</v>
      </c>
      <c r="AZ75" s="523"/>
      <c r="BA75" s="522" t="s">
        <v>27</v>
      </c>
      <c r="BB75" s="522"/>
      <c r="BC75" s="522"/>
      <c r="BD75" s="522"/>
      <c r="BE75" s="522"/>
      <c r="BF75" s="522"/>
      <c r="BG75" s="522"/>
      <c r="BH75" s="522"/>
      <c r="BI75" s="522"/>
      <c r="BJ75" s="522"/>
      <c r="BK75" s="522"/>
      <c r="BL75" s="522"/>
      <c r="BM75" s="522"/>
      <c r="BN75" s="522"/>
      <c r="BO75" s="522"/>
      <c r="BP75" s="522"/>
      <c r="BQ75" s="522"/>
      <c r="BR75" s="522"/>
      <c r="BS75" s="522"/>
      <c r="BT75" s="522"/>
      <c r="BU75" s="522"/>
      <c r="BV75" s="522"/>
      <c r="BW75" s="522"/>
      <c r="BX75" s="522"/>
      <c r="BY75" s="521"/>
      <c r="BZ75" s="523" t="s">
        <v>26</v>
      </c>
      <c r="CA75" s="523"/>
      <c r="CB75" s="521" t="s">
        <v>27</v>
      </c>
      <c r="CC75" s="521"/>
      <c r="CD75" s="521"/>
      <c r="CE75" s="521"/>
      <c r="CF75" s="521"/>
      <c r="CG75" s="521"/>
      <c r="CH75" s="521"/>
      <c r="CI75" s="521"/>
      <c r="CJ75" s="523" t="s">
        <v>26</v>
      </c>
      <c r="CK75" s="523"/>
      <c r="CL75" s="522" t="s">
        <v>27</v>
      </c>
      <c r="CM75" s="522"/>
      <c r="CN75" s="522"/>
      <c r="CO75" s="522"/>
      <c r="CP75" s="522"/>
      <c r="CQ75" s="522"/>
      <c r="CR75" s="522"/>
      <c r="CS75" s="522"/>
      <c r="CT75" s="522"/>
      <c r="CU75" s="522"/>
      <c r="CV75" s="522"/>
      <c r="CW75" s="522"/>
      <c r="CX75" s="522"/>
      <c r="CY75" s="522"/>
      <c r="CZ75" s="522"/>
      <c r="DA75" s="522"/>
      <c r="DB75" s="522"/>
      <c r="DC75" s="522"/>
      <c r="DD75" s="522"/>
      <c r="DE75" s="522"/>
      <c r="DF75" s="522"/>
      <c r="DG75" s="522"/>
      <c r="DH75" s="522"/>
      <c r="DI75" s="522"/>
    </row>
    <row r="76" spans="1:113" ht="14.5">
      <c r="A76" s="527"/>
      <c r="B76" s="521"/>
      <c r="C76" s="521"/>
      <c r="D76" s="531"/>
      <c r="E76" s="531"/>
      <c r="F76" s="523" t="s">
        <v>86</v>
      </c>
      <c r="G76" s="523"/>
      <c r="H76" s="523" t="s">
        <v>87</v>
      </c>
      <c r="I76" s="523"/>
      <c r="J76" s="523" t="s">
        <v>25</v>
      </c>
      <c r="K76" s="523"/>
      <c r="L76" s="523" t="s">
        <v>88</v>
      </c>
      <c r="M76" s="523"/>
      <c r="N76" s="523"/>
      <c r="O76" s="523"/>
      <c r="P76" s="521" t="s">
        <v>89</v>
      </c>
      <c r="Q76" s="521"/>
      <c r="R76" s="521"/>
      <c r="S76" s="521"/>
      <c r="T76" s="521"/>
      <c r="U76" s="521"/>
      <c r="V76" s="521"/>
      <c r="W76" s="521"/>
      <c r="X76" s="521"/>
      <c r="Y76" s="521"/>
      <c r="Z76" s="521"/>
      <c r="AA76" s="521"/>
      <c r="AB76" s="521"/>
      <c r="AC76" s="521"/>
      <c r="AD76" s="521"/>
      <c r="AE76" s="521"/>
      <c r="AF76" s="521"/>
      <c r="AG76" s="521"/>
      <c r="AH76" s="521" t="s">
        <v>90</v>
      </c>
      <c r="AI76" s="521"/>
      <c r="AJ76" s="521"/>
      <c r="AK76" s="521"/>
      <c r="AL76" s="521"/>
      <c r="AM76" s="521"/>
      <c r="AN76" s="521"/>
      <c r="AO76" s="523"/>
      <c r="AP76" s="523"/>
      <c r="AQ76" s="523" t="s">
        <v>86</v>
      </c>
      <c r="AR76" s="523"/>
      <c r="AS76" s="523" t="s">
        <v>87</v>
      </c>
      <c r="AT76" s="523"/>
      <c r="AU76" s="523" t="s">
        <v>25</v>
      </c>
      <c r="AV76" s="523"/>
      <c r="AW76" s="523" t="s">
        <v>88</v>
      </c>
      <c r="AX76" s="523"/>
      <c r="AY76" s="523"/>
      <c r="AZ76" s="523"/>
      <c r="BA76" s="521" t="s">
        <v>89</v>
      </c>
      <c r="BB76" s="521"/>
      <c r="BC76" s="521"/>
      <c r="BD76" s="521"/>
      <c r="BE76" s="521"/>
      <c r="BF76" s="521"/>
      <c r="BG76" s="521"/>
      <c r="BH76" s="521"/>
      <c r="BI76" s="521"/>
      <c r="BJ76" s="521"/>
      <c r="BK76" s="521"/>
      <c r="BL76" s="521"/>
      <c r="BM76" s="521"/>
      <c r="BN76" s="521"/>
      <c r="BO76" s="521"/>
      <c r="BP76" s="521"/>
      <c r="BQ76" s="521"/>
      <c r="BR76" s="521"/>
      <c r="BS76" s="522" t="s">
        <v>90</v>
      </c>
      <c r="BT76" s="522"/>
      <c r="BU76" s="522"/>
      <c r="BV76" s="522"/>
      <c r="BW76" s="522"/>
      <c r="BX76" s="522"/>
      <c r="BY76" s="521"/>
      <c r="BZ76" s="523"/>
      <c r="CA76" s="523"/>
      <c r="CB76" s="523" t="s">
        <v>86</v>
      </c>
      <c r="CC76" s="523"/>
      <c r="CD76" s="523" t="s">
        <v>87</v>
      </c>
      <c r="CE76" s="523"/>
      <c r="CF76" s="523" t="s">
        <v>25</v>
      </c>
      <c r="CG76" s="523"/>
      <c r="CH76" s="523" t="s">
        <v>88</v>
      </c>
      <c r="CI76" s="523"/>
      <c r="CJ76" s="523"/>
      <c r="CK76" s="523"/>
      <c r="CL76" s="521" t="s">
        <v>89</v>
      </c>
      <c r="CM76" s="521"/>
      <c r="CN76" s="521"/>
      <c r="CO76" s="521"/>
      <c r="CP76" s="521"/>
      <c r="CQ76" s="521"/>
      <c r="CR76" s="521"/>
      <c r="CS76" s="521"/>
      <c r="CT76" s="521"/>
      <c r="CU76" s="521"/>
      <c r="CV76" s="521"/>
      <c r="CW76" s="521"/>
      <c r="CX76" s="521"/>
      <c r="CY76" s="521"/>
      <c r="CZ76" s="521"/>
      <c r="DA76" s="521"/>
      <c r="DB76" s="521"/>
      <c r="DC76" s="521"/>
      <c r="DD76" s="522" t="s">
        <v>90</v>
      </c>
      <c r="DE76" s="522"/>
      <c r="DF76" s="522"/>
      <c r="DG76" s="522"/>
      <c r="DH76" s="522"/>
      <c r="DI76" s="522"/>
    </row>
    <row r="77" spans="1:113" ht="34.5" customHeight="1">
      <c r="A77" s="527"/>
      <c r="B77" s="521"/>
      <c r="C77" s="521"/>
      <c r="D77" s="531"/>
      <c r="E77" s="531"/>
      <c r="F77" s="523"/>
      <c r="G77" s="523"/>
      <c r="H77" s="523"/>
      <c r="I77" s="523"/>
      <c r="J77" s="523"/>
      <c r="K77" s="523"/>
      <c r="L77" s="523"/>
      <c r="M77" s="523"/>
      <c r="N77" s="523"/>
      <c r="O77" s="523"/>
      <c r="P77" s="523" t="s">
        <v>91</v>
      </c>
      <c r="Q77" s="523"/>
      <c r="R77" s="523" t="s">
        <v>92</v>
      </c>
      <c r="S77" s="523"/>
      <c r="T77" s="523" t="s">
        <v>93</v>
      </c>
      <c r="U77" s="523"/>
      <c r="V77" s="523" t="s">
        <v>94</v>
      </c>
      <c r="W77" s="523"/>
      <c r="X77" s="523" t="s">
        <v>95</v>
      </c>
      <c r="Y77" s="523"/>
      <c r="Z77" s="523" t="s">
        <v>96</v>
      </c>
      <c r="AA77" s="523"/>
      <c r="AB77" s="523" t="s">
        <v>97</v>
      </c>
      <c r="AC77" s="523"/>
      <c r="AD77" s="523" t="s">
        <v>98</v>
      </c>
      <c r="AE77" s="523"/>
      <c r="AF77" s="523" t="s">
        <v>99</v>
      </c>
      <c r="AG77" s="523"/>
      <c r="AH77" s="523" t="s">
        <v>100</v>
      </c>
      <c r="AI77" s="523"/>
      <c r="AJ77" s="523" t="s">
        <v>101</v>
      </c>
      <c r="AK77" s="523"/>
      <c r="AL77" s="523" t="s">
        <v>102</v>
      </c>
      <c r="AM77" s="523"/>
      <c r="AN77" s="521"/>
      <c r="AO77" s="523"/>
      <c r="AP77" s="523"/>
      <c r="AQ77" s="523"/>
      <c r="AR77" s="523"/>
      <c r="AS77" s="523"/>
      <c r="AT77" s="523"/>
      <c r="AU77" s="523"/>
      <c r="AV77" s="523"/>
      <c r="AW77" s="523"/>
      <c r="AX77" s="523"/>
      <c r="AY77" s="523"/>
      <c r="AZ77" s="523"/>
      <c r="BA77" s="523" t="s">
        <v>91</v>
      </c>
      <c r="BB77" s="523"/>
      <c r="BC77" s="523" t="s">
        <v>92</v>
      </c>
      <c r="BD77" s="523"/>
      <c r="BE77" s="523" t="s">
        <v>93</v>
      </c>
      <c r="BF77" s="523"/>
      <c r="BG77" s="523" t="s">
        <v>94</v>
      </c>
      <c r="BH77" s="523"/>
      <c r="BI77" s="523" t="s">
        <v>95</v>
      </c>
      <c r="BJ77" s="523"/>
      <c r="BK77" s="523" t="s">
        <v>96</v>
      </c>
      <c r="BL77" s="523"/>
      <c r="BM77" s="523" t="s">
        <v>97</v>
      </c>
      <c r="BN77" s="523"/>
      <c r="BO77" s="523" t="s">
        <v>98</v>
      </c>
      <c r="BP77" s="523"/>
      <c r="BQ77" s="523" t="s">
        <v>99</v>
      </c>
      <c r="BR77" s="523"/>
      <c r="BS77" s="523" t="s">
        <v>100</v>
      </c>
      <c r="BT77" s="523"/>
      <c r="BU77" s="523" t="s">
        <v>101</v>
      </c>
      <c r="BV77" s="523"/>
      <c r="BW77" s="525" t="s">
        <v>102</v>
      </c>
      <c r="BX77" s="525"/>
      <c r="BY77" s="521"/>
      <c r="BZ77" s="523"/>
      <c r="CA77" s="523"/>
      <c r="CB77" s="523"/>
      <c r="CC77" s="523"/>
      <c r="CD77" s="523"/>
      <c r="CE77" s="523"/>
      <c r="CF77" s="523"/>
      <c r="CG77" s="523"/>
      <c r="CH77" s="523"/>
      <c r="CI77" s="523"/>
      <c r="CJ77" s="523"/>
      <c r="CK77" s="523"/>
      <c r="CL77" s="523" t="s">
        <v>91</v>
      </c>
      <c r="CM77" s="523"/>
      <c r="CN77" s="523" t="s">
        <v>92</v>
      </c>
      <c r="CO77" s="523"/>
      <c r="CP77" s="523" t="s">
        <v>93</v>
      </c>
      <c r="CQ77" s="523"/>
      <c r="CR77" s="523" t="s">
        <v>94</v>
      </c>
      <c r="CS77" s="523"/>
      <c r="CT77" s="523" t="s">
        <v>95</v>
      </c>
      <c r="CU77" s="523"/>
      <c r="CV77" s="523" t="s">
        <v>96</v>
      </c>
      <c r="CW77" s="523"/>
      <c r="CX77" s="523" t="s">
        <v>97</v>
      </c>
      <c r="CY77" s="523"/>
      <c r="CZ77" s="523" t="s">
        <v>98</v>
      </c>
      <c r="DA77" s="523"/>
      <c r="DB77" s="523" t="s">
        <v>99</v>
      </c>
      <c r="DC77" s="523"/>
      <c r="DD77" s="523" t="s">
        <v>100</v>
      </c>
      <c r="DE77" s="523"/>
      <c r="DF77" s="523" t="s">
        <v>101</v>
      </c>
      <c r="DG77" s="523"/>
      <c r="DH77" s="525" t="s">
        <v>102</v>
      </c>
      <c r="DI77" s="525"/>
    </row>
    <row r="78" spans="1:113" ht="29">
      <c r="A78" s="527"/>
      <c r="B78" s="326" t="s">
        <v>36</v>
      </c>
      <c r="C78" s="243" t="s">
        <v>36</v>
      </c>
      <c r="D78" s="244" t="s">
        <v>36</v>
      </c>
      <c r="E78" s="245" t="s">
        <v>38</v>
      </c>
      <c r="F78" s="246" t="s">
        <v>36</v>
      </c>
      <c r="G78" s="245" t="s">
        <v>38</v>
      </c>
      <c r="H78" s="246" t="s">
        <v>36</v>
      </c>
      <c r="I78" s="245" t="s">
        <v>38</v>
      </c>
      <c r="J78" s="246" t="s">
        <v>36</v>
      </c>
      <c r="K78" s="245" t="s">
        <v>38</v>
      </c>
      <c r="L78" s="247" t="s">
        <v>36</v>
      </c>
      <c r="M78" s="248" t="s">
        <v>38</v>
      </c>
      <c r="N78" s="246" t="s">
        <v>36</v>
      </c>
      <c r="O78" s="245" t="s">
        <v>38</v>
      </c>
      <c r="P78" s="246" t="s">
        <v>36</v>
      </c>
      <c r="Q78" s="245" t="s">
        <v>38</v>
      </c>
      <c r="R78" s="247" t="s">
        <v>36</v>
      </c>
      <c r="S78" s="248" t="s">
        <v>38</v>
      </c>
      <c r="T78" s="246" t="s">
        <v>36</v>
      </c>
      <c r="U78" s="245" t="s">
        <v>38</v>
      </c>
      <c r="V78" s="247" t="s">
        <v>36</v>
      </c>
      <c r="W78" s="248" t="s">
        <v>38</v>
      </c>
      <c r="X78" s="247" t="s">
        <v>36</v>
      </c>
      <c r="Y78" s="248" t="s">
        <v>38</v>
      </c>
      <c r="Z78" s="247" t="s">
        <v>36</v>
      </c>
      <c r="AA78" s="248" t="s">
        <v>38</v>
      </c>
      <c r="AB78" s="246" t="s">
        <v>36</v>
      </c>
      <c r="AC78" s="245" t="s">
        <v>38</v>
      </c>
      <c r="AD78" s="246" t="s">
        <v>36</v>
      </c>
      <c r="AE78" s="245" t="s">
        <v>38</v>
      </c>
      <c r="AF78" s="247" t="s">
        <v>36</v>
      </c>
      <c r="AG78" s="248" t="s">
        <v>38</v>
      </c>
      <c r="AH78" s="246" t="s">
        <v>36</v>
      </c>
      <c r="AI78" s="245" t="s">
        <v>38</v>
      </c>
      <c r="AJ78" s="246" t="s">
        <v>36</v>
      </c>
      <c r="AK78" s="245" t="s">
        <v>38</v>
      </c>
      <c r="AL78" s="247" t="s">
        <v>36</v>
      </c>
      <c r="AM78" s="248" t="s">
        <v>38</v>
      </c>
      <c r="AN78" s="243" t="s">
        <v>36</v>
      </c>
      <c r="AO78" s="244" t="s">
        <v>36</v>
      </c>
      <c r="AP78" s="245" t="s">
        <v>38</v>
      </c>
      <c r="AQ78" s="246" t="s">
        <v>36</v>
      </c>
      <c r="AR78" s="245" t="s">
        <v>38</v>
      </c>
      <c r="AS78" s="246" t="s">
        <v>36</v>
      </c>
      <c r="AT78" s="245" t="s">
        <v>38</v>
      </c>
      <c r="AU78" s="246" t="s">
        <v>36</v>
      </c>
      <c r="AV78" s="245" t="s">
        <v>38</v>
      </c>
      <c r="AW78" s="247" t="s">
        <v>36</v>
      </c>
      <c r="AX78" s="248" t="s">
        <v>38</v>
      </c>
      <c r="AY78" s="246" t="s">
        <v>36</v>
      </c>
      <c r="AZ78" s="245" t="s">
        <v>38</v>
      </c>
      <c r="BA78" s="246" t="s">
        <v>36</v>
      </c>
      <c r="BB78" s="245" t="s">
        <v>38</v>
      </c>
      <c r="BC78" s="247" t="s">
        <v>36</v>
      </c>
      <c r="BD78" s="248" t="s">
        <v>38</v>
      </c>
      <c r="BE78" s="246" t="s">
        <v>36</v>
      </c>
      <c r="BF78" s="245" t="s">
        <v>38</v>
      </c>
      <c r="BG78" s="247" t="s">
        <v>36</v>
      </c>
      <c r="BH78" s="248" t="s">
        <v>38</v>
      </c>
      <c r="BI78" s="247" t="s">
        <v>36</v>
      </c>
      <c r="BJ78" s="248" t="s">
        <v>38</v>
      </c>
      <c r="BK78" s="247" t="s">
        <v>36</v>
      </c>
      <c r="BL78" s="248" t="s">
        <v>38</v>
      </c>
      <c r="BM78" s="246" t="s">
        <v>36</v>
      </c>
      <c r="BN78" s="245" t="s">
        <v>38</v>
      </c>
      <c r="BO78" s="246" t="s">
        <v>36</v>
      </c>
      <c r="BP78" s="245" t="s">
        <v>38</v>
      </c>
      <c r="BQ78" s="247" t="s">
        <v>36</v>
      </c>
      <c r="BR78" s="248" t="s">
        <v>38</v>
      </c>
      <c r="BS78" s="246" t="s">
        <v>36</v>
      </c>
      <c r="BT78" s="245" t="s">
        <v>38</v>
      </c>
      <c r="BU78" s="246" t="s">
        <v>36</v>
      </c>
      <c r="BV78" s="245" t="s">
        <v>38</v>
      </c>
      <c r="BW78" s="247" t="s">
        <v>36</v>
      </c>
      <c r="BX78" s="248" t="s">
        <v>38</v>
      </c>
      <c r="BY78" s="243" t="s">
        <v>36</v>
      </c>
      <c r="BZ78" s="244" t="s">
        <v>36</v>
      </c>
      <c r="CA78" s="245" t="s">
        <v>38</v>
      </c>
      <c r="CB78" s="246" t="s">
        <v>36</v>
      </c>
      <c r="CC78" s="245" t="s">
        <v>38</v>
      </c>
      <c r="CD78" s="246" t="s">
        <v>36</v>
      </c>
      <c r="CE78" s="245" t="s">
        <v>38</v>
      </c>
      <c r="CF78" s="246" t="s">
        <v>36</v>
      </c>
      <c r="CG78" s="245" t="s">
        <v>38</v>
      </c>
      <c r="CH78" s="247" t="s">
        <v>36</v>
      </c>
      <c r="CI78" s="248" t="s">
        <v>38</v>
      </c>
      <c r="CJ78" s="246" t="s">
        <v>36</v>
      </c>
      <c r="CK78" s="245" t="s">
        <v>38</v>
      </c>
      <c r="CL78" s="246" t="s">
        <v>36</v>
      </c>
      <c r="CM78" s="245" t="s">
        <v>38</v>
      </c>
      <c r="CN78" s="247" t="s">
        <v>36</v>
      </c>
      <c r="CO78" s="248" t="s">
        <v>38</v>
      </c>
      <c r="CP78" s="246" t="s">
        <v>36</v>
      </c>
      <c r="CQ78" s="245" t="s">
        <v>38</v>
      </c>
      <c r="CR78" s="247" t="s">
        <v>36</v>
      </c>
      <c r="CS78" s="248" t="s">
        <v>38</v>
      </c>
      <c r="CT78" s="247" t="s">
        <v>36</v>
      </c>
      <c r="CU78" s="248" t="s">
        <v>38</v>
      </c>
      <c r="CV78" s="247" t="s">
        <v>36</v>
      </c>
      <c r="CW78" s="248" t="s">
        <v>38</v>
      </c>
      <c r="CX78" s="246" t="s">
        <v>36</v>
      </c>
      <c r="CY78" s="245" t="s">
        <v>38</v>
      </c>
      <c r="CZ78" s="246" t="s">
        <v>36</v>
      </c>
      <c r="DA78" s="245" t="s">
        <v>38</v>
      </c>
      <c r="DB78" s="247" t="s">
        <v>36</v>
      </c>
      <c r="DC78" s="248" t="s">
        <v>38</v>
      </c>
      <c r="DD78" s="246" t="s">
        <v>36</v>
      </c>
      <c r="DE78" s="245" t="s">
        <v>38</v>
      </c>
      <c r="DF78" s="246" t="s">
        <v>36</v>
      </c>
      <c r="DG78" s="245" t="s">
        <v>38</v>
      </c>
      <c r="DH78" s="247" t="s">
        <v>36</v>
      </c>
      <c r="DI78" s="249" t="s">
        <v>38</v>
      </c>
    </row>
    <row r="79" spans="1:113" ht="14.5">
      <c r="A79" s="208" t="s">
        <v>39</v>
      </c>
      <c r="B79" s="192">
        <f t="shared" ref="B79:B97" si="115">C79+AN79+BY79</f>
        <v>9414</v>
      </c>
      <c r="C79" s="327">
        <f t="shared" ref="C79:C97" si="116">D79+N79</f>
        <v>2329</v>
      </c>
      <c r="D79" s="193">
        <v>897</v>
      </c>
      <c r="E79" s="250">
        <f t="shared" ref="E79:E97" si="117">D79/C79*100</f>
        <v>38.514383855732078</v>
      </c>
      <c r="F79" s="251">
        <v>65</v>
      </c>
      <c r="G79" s="252">
        <f t="shared" ref="G79:G97" si="118">F79/C79*100</f>
        <v>2.7908973808501503</v>
      </c>
      <c r="H79" s="193">
        <v>0</v>
      </c>
      <c r="I79" s="250">
        <f t="shared" ref="I79:I97" si="119">H79/C79*100</f>
        <v>0</v>
      </c>
      <c r="J79" s="251">
        <v>0</v>
      </c>
      <c r="K79" s="252">
        <f t="shared" ref="K79:K97" si="120">J79/C79*100</f>
        <v>0</v>
      </c>
      <c r="L79" s="193">
        <v>832</v>
      </c>
      <c r="M79" s="285">
        <f t="shared" ref="M79:M97" si="121">L79/C79*100</f>
        <v>35.723486474881923</v>
      </c>
      <c r="N79" s="193">
        <v>1432</v>
      </c>
      <c r="O79" s="253">
        <f t="shared" ref="O79:O97" si="122">N79/C79*100</f>
        <v>61.485616144267929</v>
      </c>
      <c r="P79" s="254">
        <v>29</v>
      </c>
      <c r="Q79" s="47">
        <f t="shared" ref="Q79:Q97" si="123">P79/C79*100</f>
        <v>1.2451696006869901</v>
      </c>
      <c r="R79" s="46">
        <v>146</v>
      </c>
      <c r="S79" s="253">
        <f t="shared" ref="S79:S97" si="124">R79/C79*100</f>
        <v>6.2687848862172597</v>
      </c>
      <c r="T79" s="254">
        <v>4</v>
      </c>
      <c r="U79" s="47">
        <f t="shared" ref="U79:U97" si="125">T79/C79*100</f>
        <v>0.17174753112924002</v>
      </c>
      <c r="V79" s="46">
        <v>292</v>
      </c>
      <c r="W79" s="253">
        <f t="shared" ref="W79:W97" si="126">V79/C79*100</f>
        <v>12.537569772434519</v>
      </c>
      <c r="X79" s="254">
        <v>192</v>
      </c>
      <c r="Y79" s="47">
        <f t="shared" ref="Y79:Y97" si="127">X79/C79*100</f>
        <v>8.2438814942035208</v>
      </c>
      <c r="Z79" s="193">
        <v>0</v>
      </c>
      <c r="AA79" s="250">
        <f t="shared" ref="AA79:AA97" si="128">Z79/C79*100</f>
        <v>0</v>
      </c>
      <c r="AB79" s="251">
        <v>10</v>
      </c>
      <c r="AC79" s="252">
        <f t="shared" ref="AC79:AC97" si="129">AB79/C79*100</f>
        <v>0.42936882782310004</v>
      </c>
      <c r="AD79" s="193">
        <v>1</v>
      </c>
      <c r="AE79" s="250">
        <f t="shared" ref="AE79:AE97" si="130">AD79/C79*100</f>
        <v>4.2936882782310004E-2</v>
      </c>
      <c r="AF79" s="251">
        <v>655</v>
      </c>
      <c r="AG79" s="252">
        <f t="shared" ref="AG79:AG97" si="131">AF79/C79*100</f>
        <v>28.123658222413049</v>
      </c>
      <c r="AH79" s="251">
        <v>9</v>
      </c>
      <c r="AI79" s="250">
        <f t="shared" ref="AI79:AI97" si="132">AH79/C79*100</f>
        <v>0.38643194504079004</v>
      </c>
      <c r="AJ79" s="251">
        <v>68</v>
      </c>
      <c r="AK79" s="252">
        <f t="shared" ref="AK79:AK97" si="133">AJ79/C79*100</f>
        <v>2.9197080291970803</v>
      </c>
      <c r="AL79" s="255">
        <v>26</v>
      </c>
      <c r="AM79" s="252">
        <f t="shared" ref="AM79:AM97" si="134">AL79/C79*100</f>
        <v>1.1163589523400601</v>
      </c>
      <c r="AN79" s="327">
        <f t="shared" ref="AN79:AN97" si="135">AO79+AY79</f>
        <v>5374</v>
      </c>
      <c r="AO79" s="193">
        <v>2372</v>
      </c>
      <c r="AP79" s="250">
        <f t="shared" ref="AP79:AP97" si="136">AO79/AN79*100</f>
        <v>44.138444361741719</v>
      </c>
      <c r="AQ79" s="251">
        <v>270</v>
      </c>
      <c r="AR79" s="252">
        <f t="shared" ref="AR79:AR97" si="137">AQ79/AN79*100</f>
        <v>5.0241905470785264</v>
      </c>
      <c r="AS79" s="193">
        <v>0</v>
      </c>
      <c r="AT79" s="250">
        <f t="shared" ref="AT79:AT97" si="138">AS79/AN79*100</f>
        <v>0</v>
      </c>
      <c r="AU79" s="251">
        <v>0</v>
      </c>
      <c r="AV79" s="252">
        <f t="shared" ref="AV79:AV97" si="139">AU79/AN79*100</f>
        <v>0</v>
      </c>
      <c r="AW79" s="193">
        <v>2102</v>
      </c>
      <c r="AX79" s="285">
        <f t="shared" ref="AX79:AX97" si="140">AW79/AN79*100</f>
        <v>39.114253814663194</v>
      </c>
      <c r="AY79" s="193">
        <v>3002</v>
      </c>
      <c r="AZ79" s="253">
        <f t="shared" ref="AZ79:AZ97" si="141">AY79/AN79*100</f>
        <v>55.861555638258274</v>
      </c>
      <c r="BA79" s="254">
        <v>63</v>
      </c>
      <c r="BB79" s="47">
        <f t="shared" ref="BB79:BB97" si="142">BA79/AN79*100</f>
        <v>1.172311127651656</v>
      </c>
      <c r="BC79" s="46">
        <v>113</v>
      </c>
      <c r="BD79" s="253">
        <f t="shared" ref="BD79:BD97" si="143">BC79/AN79*100</f>
        <v>2.1027167845180497</v>
      </c>
      <c r="BE79" s="254">
        <v>7</v>
      </c>
      <c r="BF79" s="47">
        <f t="shared" ref="BF79:BF97" si="144">BE79/AN79*100</f>
        <v>0.13025679196129514</v>
      </c>
      <c r="BG79" s="46">
        <v>1076</v>
      </c>
      <c r="BH79" s="253">
        <f t="shared" ref="BH79:BH97" si="145">BG79/AN79*100</f>
        <v>20.022329735764792</v>
      </c>
      <c r="BI79" s="254">
        <v>1158</v>
      </c>
      <c r="BJ79" s="47">
        <f t="shared" ref="BJ79:BJ97" si="146">BI79/AN79*100</f>
        <v>21.54819501302568</v>
      </c>
      <c r="BK79" s="193">
        <v>0</v>
      </c>
      <c r="BL79" s="250">
        <f t="shared" ref="BL79:BL97" si="147">BK79/AN79*100</f>
        <v>0</v>
      </c>
      <c r="BM79" s="251">
        <v>27</v>
      </c>
      <c r="BN79" s="252">
        <f t="shared" ref="BN79:BN97" si="148">BM79/AN79*100</f>
        <v>0.50241905470785264</v>
      </c>
      <c r="BO79" s="193">
        <v>0</v>
      </c>
      <c r="BP79" s="250">
        <f t="shared" ref="BP79:BP97" si="149">BO79/AN79*100</f>
        <v>0</v>
      </c>
      <c r="BQ79" s="251">
        <v>441</v>
      </c>
      <c r="BR79" s="252">
        <f t="shared" ref="BR79:BR97" si="150">BQ79/AN79*100</f>
        <v>8.206177893561593</v>
      </c>
      <c r="BS79" s="251">
        <v>16</v>
      </c>
      <c r="BT79" s="250">
        <f t="shared" ref="BT79:BT97" si="151">BS79/AN79*100</f>
        <v>0.29772981019724604</v>
      </c>
      <c r="BU79" s="251">
        <v>80</v>
      </c>
      <c r="BV79" s="252">
        <f t="shared" ref="BV79:BV97" si="152">BU79/AN79*100</f>
        <v>1.48864905098623</v>
      </c>
      <c r="BW79" s="255">
        <v>21</v>
      </c>
      <c r="BX79" s="252">
        <f t="shared" ref="BX79:BX97" si="153">BW79/AN79*100</f>
        <v>0.39077037588388541</v>
      </c>
      <c r="BY79" s="327">
        <f t="shared" ref="BY79:BY97" si="154">BZ79+CJ79</f>
        <v>1711</v>
      </c>
      <c r="BZ79" s="193">
        <v>818</v>
      </c>
      <c r="CA79" s="250">
        <f t="shared" ref="CA79:CA97" si="155">BZ79/BY79*100</f>
        <v>47.808299240210403</v>
      </c>
      <c r="CB79" s="251">
        <v>118</v>
      </c>
      <c r="CC79" s="252">
        <f t="shared" ref="CC79:CC97" si="156">CB79/BY79*100</f>
        <v>6.8965517241379306</v>
      </c>
      <c r="CD79" s="193">
        <v>0</v>
      </c>
      <c r="CE79" s="250">
        <f t="shared" ref="CE79:CE97" si="157">CD79/BY79*100</f>
        <v>0</v>
      </c>
      <c r="CF79" s="251">
        <v>0</v>
      </c>
      <c r="CG79" s="252">
        <f t="shared" ref="CG79:CG97" si="158">CF79/BY79*100</f>
        <v>0</v>
      </c>
      <c r="CH79" s="193">
        <v>700</v>
      </c>
      <c r="CI79" s="285">
        <f t="shared" ref="CI79:CI97" si="159">CH79/BY79*100</f>
        <v>40.911747516072474</v>
      </c>
      <c r="CJ79" s="193">
        <v>893</v>
      </c>
      <c r="CK79" s="253">
        <f>CJ79/BY79*100</f>
        <v>52.191700759789597</v>
      </c>
      <c r="CL79" s="254">
        <v>18</v>
      </c>
      <c r="CM79" s="47">
        <f t="shared" ref="CM79:CM97" si="160">CL79/BY79*100</f>
        <v>1.0520163646990064</v>
      </c>
      <c r="CN79" s="46">
        <v>31</v>
      </c>
      <c r="CO79" s="253">
        <f t="shared" ref="CO79:CO97" si="161">CN79/BY79*100</f>
        <v>1.8118059614260666</v>
      </c>
      <c r="CP79" s="254">
        <v>7</v>
      </c>
      <c r="CQ79" s="47">
        <f t="shared" ref="CQ79:CQ97" si="162">CP79/BY79*100</f>
        <v>0.40911747516072472</v>
      </c>
      <c r="CR79" s="46">
        <v>235</v>
      </c>
      <c r="CS79" s="253">
        <f t="shared" ref="CS79:CS97" si="163">CR79/BY79*100</f>
        <v>13.734658094681473</v>
      </c>
      <c r="CT79" s="254">
        <v>505</v>
      </c>
      <c r="CU79" s="47">
        <f t="shared" ref="CU79:CU97" si="164">CT79/BY79*100</f>
        <v>29.514903565166566</v>
      </c>
      <c r="CV79" s="193">
        <v>0</v>
      </c>
      <c r="CW79" s="250">
        <f t="shared" ref="CW79:CW97" si="165">CV79/BY79*100</f>
        <v>0</v>
      </c>
      <c r="CX79" s="251">
        <v>2</v>
      </c>
      <c r="CY79" s="252">
        <f t="shared" ref="CY79:CY97" si="166">CX79/BY79*100</f>
        <v>0.11689070718877849</v>
      </c>
      <c r="CZ79" s="193">
        <v>0</v>
      </c>
      <c r="DA79" s="250">
        <f t="shared" ref="DA79:DA97" si="167">CZ79/BY79*100</f>
        <v>0</v>
      </c>
      <c r="DB79" s="251">
        <v>79</v>
      </c>
      <c r="DC79" s="252">
        <f t="shared" ref="DC79:DC97" si="168">DB79/BY79*100</f>
        <v>4.6171829339567507</v>
      </c>
      <c r="DD79" s="251">
        <v>5</v>
      </c>
      <c r="DE79" s="250">
        <f t="shared" ref="DE79:DE97" si="169">DD79/BY79*100</f>
        <v>0.29222676797194624</v>
      </c>
      <c r="DF79" s="251">
        <v>9</v>
      </c>
      <c r="DG79" s="252">
        <f t="shared" ref="DG79:DG97" si="170">DF79/BY79*100</f>
        <v>0.52600818234950319</v>
      </c>
      <c r="DH79" s="255">
        <v>2</v>
      </c>
      <c r="DI79" s="286">
        <f t="shared" ref="DI79:DI97" si="171">DH79/BY79*100</f>
        <v>0.11689070718877849</v>
      </c>
    </row>
    <row r="80" spans="1:113" ht="14.5">
      <c r="A80" s="212" t="s">
        <v>40</v>
      </c>
      <c r="B80" s="195">
        <f t="shared" si="115"/>
        <v>9343</v>
      </c>
      <c r="C80" s="329">
        <f t="shared" si="116"/>
        <v>1838</v>
      </c>
      <c r="D80" s="196">
        <v>353</v>
      </c>
      <c r="E80" s="257">
        <f t="shared" si="117"/>
        <v>19.205658324265507</v>
      </c>
      <c r="F80" s="258">
        <v>77</v>
      </c>
      <c r="G80" s="259">
        <f t="shared" si="118"/>
        <v>4.1893362350380849</v>
      </c>
      <c r="H80" s="196">
        <v>0</v>
      </c>
      <c r="I80" s="257">
        <f t="shared" si="119"/>
        <v>0</v>
      </c>
      <c r="J80" s="258">
        <v>2</v>
      </c>
      <c r="K80" s="259">
        <f t="shared" si="120"/>
        <v>0.1088139281828074</v>
      </c>
      <c r="L80" s="196">
        <v>274</v>
      </c>
      <c r="M80" s="287">
        <f t="shared" si="121"/>
        <v>14.907508161044614</v>
      </c>
      <c r="N80" s="196">
        <v>1485</v>
      </c>
      <c r="O80" s="260">
        <f t="shared" si="122"/>
        <v>80.794341675734501</v>
      </c>
      <c r="P80" s="55">
        <v>72</v>
      </c>
      <c r="Q80" s="58">
        <f t="shared" si="123"/>
        <v>3.9173014145810661</v>
      </c>
      <c r="R80" s="57">
        <v>98</v>
      </c>
      <c r="S80" s="260">
        <f t="shared" si="124"/>
        <v>5.331882480957562</v>
      </c>
      <c r="T80" s="55">
        <v>79</v>
      </c>
      <c r="U80" s="58">
        <f t="shared" si="125"/>
        <v>4.2981501632208925</v>
      </c>
      <c r="V80" s="57">
        <v>242</v>
      </c>
      <c r="W80" s="260">
        <f t="shared" si="126"/>
        <v>13.166485310119697</v>
      </c>
      <c r="X80" s="55">
        <v>264</v>
      </c>
      <c r="Y80" s="58">
        <f t="shared" si="127"/>
        <v>14.363438520130579</v>
      </c>
      <c r="Z80" s="196">
        <v>0</v>
      </c>
      <c r="AA80" s="257">
        <f t="shared" si="128"/>
        <v>0</v>
      </c>
      <c r="AB80" s="258">
        <v>1</v>
      </c>
      <c r="AC80" s="259">
        <f t="shared" si="129"/>
        <v>5.4406964091403699E-2</v>
      </c>
      <c r="AD80" s="196">
        <v>2</v>
      </c>
      <c r="AE80" s="257">
        <f t="shared" si="130"/>
        <v>0.1088139281828074</v>
      </c>
      <c r="AF80" s="258">
        <v>545</v>
      </c>
      <c r="AG80" s="259">
        <f t="shared" si="131"/>
        <v>29.651795429815014</v>
      </c>
      <c r="AH80" s="258">
        <v>7</v>
      </c>
      <c r="AI80" s="257">
        <f t="shared" si="132"/>
        <v>0.38084874863982593</v>
      </c>
      <c r="AJ80" s="258">
        <v>72</v>
      </c>
      <c r="AK80" s="259">
        <f t="shared" si="133"/>
        <v>3.9173014145810661</v>
      </c>
      <c r="AL80" s="196">
        <v>103</v>
      </c>
      <c r="AM80" s="259">
        <f t="shared" si="134"/>
        <v>5.6039173014145804</v>
      </c>
      <c r="AN80" s="329">
        <f t="shared" si="135"/>
        <v>4518</v>
      </c>
      <c r="AO80" s="196">
        <v>1178</v>
      </c>
      <c r="AP80" s="257">
        <f t="shared" si="136"/>
        <v>26.073483842408145</v>
      </c>
      <c r="AQ80" s="258">
        <v>342</v>
      </c>
      <c r="AR80" s="259">
        <f t="shared" si="137"/>
        <v>7.569721115537849</v>
      </c>
      <c r="AS80" s="196">
        <v>0</v>
      </c>
      <c r="AT80" s="257">
        <f t="shared" si="138"/>
        <v>0</v>
      </c>
      <c r="AU80" s="258">
        <v>3</v>
      </c>
      <c r="AV80" s="259">
        <f t="shared" si="139"/>
        <v>6.6401062416998669E-2</v>
      </c>
      <c r="AW80" s="196">
        <v>833</v>
      </c>
      <c r="AX80" s="287">
        <f t="shared" si="140"/>
        <v>18.437361664453299</v>
      </c>
      <c r="AY80" s="196">
        <v>3340</v>
      </c>
      <c r="AZ80" s="260">
        <f t="shared" si="141"/>
        <v>73.926516157591863</v>
      </c>
      <c r="BA80" s="55">
        <v>191</v>
      </c>
      <c r="BB80" s="58">
        <f t="shared" si="142"/>
        <v>4.2275343072155822</v>
      </c>
      <c r="BC80" s="57">
        <v>223</v>
      </c>
      <c r="BD80" s="260">
        <f t="shared" si="143"/>
        <v>4.9358123063302344</v>
      </c>
      <c r="BE80" s="55">
        <v>144</v>
      </c>
      <c r="BF80" s="58">
        <f t="shared" si="144"/>
        <v>3.1872509960159361</v>
      </c>
      <c r="BG80" s="57">
        <v>799</v>
      </c>
      <c r="BH80" s="260">
        <f t="shared" si="145"/>
        <v>17.684816290393979</v>
      </c>
      <c r="BI80" s="55">
        <v>1220</v>
      </c>
      <c r="BJ80" s="58">
        <f t="shared" si="146"/>
        <v>27.003098716246125</v>
      </c>
      <c r="BK80" s="196">
        <v>0</v>
      </c>
      <c r="BL80" s="257">
        <f t="shared" si="147"/>
        <v>0</v>
      </c>
      <c r="BM80" s="258">
        <v>3</v>
      </c>
      <c r="BN80" s="259">
        <f t="shared" si="148"/>
        <v>6.6401062416998669E-2</v>
      </c>
      <c r="BO80" s="196">
        <v>1</v>
      </c>
      <c r="BP80" s="257">
        <f t="shared" si="149"/>
        <v>2.2133687472332891E-2</v>
      </c>
      <c r="BQ80" s="258">
        <v>485</v>
      </c>
      <c r="BR80" s="259">
        <f t="shared" si="150"/>
        <v>10.734838424081453</v>
      </c>
      <c r="BS80" s="258">
        <v>3</v>
      </c>
      <c r="BT80" s="257">
        <f t="shared" si="151"/>
        <v>6.6401062416998669E-2</v>
      </c>
      <c r="BU80" s="258">
        <v>41</v>
      </c>
      <c r="BV80" s="259">
        <f t="shared" si="152"/>
        <v>0.90748118636564856</v>
      </c>
      <c r="BW80" s="196">
        <v>230</v>
      </c>
      <c r="BX80" s="259">
        <f t="shared" si="153"/>
        <v>5.0907481186365651</v>
      </c>
      <c r="BY80" s="329">
        <f t="shared" si="154"/>
        <v>2987</v>
      </c>
      <c r="BZ80" s="196">
        <v>1010</v>
      </c>
      <c r="CA80" s="257">
        <f t="shared" si="155"/>
        <v>33.81319049213257</v>
      </c>
      <c r="CB80" s="258">
        <v>236</v>
      </c>
      <c r="CC80" s="259">
        <f t="shared" si="156"/>
        <v>7.9009039169735518</v>
      </c>
      <c r="CD80" s="196">
        <v>0</v>
      </c>
      <c r="CE80" s="257">
        <f t="shared" si="157"/>
        <v>0</v>
      </c>
      <c r="CF80" s="258">
        <v>0</v>
      </c>
      <c r="CG80" s="259">
        <f t="shared" si="158"/>
        <v>0</v>
      </c>
      <c r="CH80" s="196">
        <v>774</v>
      </c>
      <c r="CI80" s="287">
        <f t="shared" si="159"/>
        <v>25.912286575159023</v>
      </c>
      <c r="CJ80" s="196">
        <v>1977</v>
      </c>
      <c r="CK80" s="260">
        <v>66.586867305061602</v>
      </c>
      <c r="CL80" s="55">
        <v>117</v>
      </c>
      <c r="CM80" s="58">
        <f t="shared" si="160"/>
        <v>3.9169735520589222</v>
      </c>
      <c r="CN80" s="57">
        <v>52</v>
      </c>
      <c r="CO80" s="260">
        <f t="shared" si="161"/>
        <v>1.7408771342484097</v>
      </c>
      <c r="CP80" s="55">
        <v>65</v>
      </c>
      <c r="CQ80" s="58">
        <f t="shared" si="162"/>
        <v>2.1760964178105122</v>
      </c>
      <c r="CR80" s="57">
        <v>432</v>
      </c>
      <c r="CS80" s="260">
        <f t="shared" si="163"/>
        <v>14.462671576832943</v>
      </c>
      <c r="CT80" s="55">
        <v>1114</v>
      </c>
      <c r="CU80" s="58">
        <f t="shared" si="164"/>
        <v>37.294944760629392</v>
      </c>
      <c r="CV80" s="196">
        <v>1</v>
      </c>
      <c r="CW80" s="257">
        <f t="shared" si="165"/>
        <v>3.3478406427854039E-2</v>
      </c>
      <c r="CX80" s="258">
        <v>0</v>
      </c>
      <c r="CY80" s="259">
        <f t="shared" si="166"/>
        <v>0</v>
      </c>
      <c r="CZ80" s="196">
        <v>5</v>
      </c>
      <c r="DA80" s="257">
        <f t="shared" si="167"/>
        <v>0.16739203213927017</v>
      </c>
      <c r="DB80" s="258">
        <v>112</v>
      </c>
      <c r="DC80" s="259">
        <f t="shared" si="168"/>
        <v>3.7495815199196514</v>
      </c>
      <c r="DD80" s="258">
        <v>4</v>
      </c>
      <c r="DE80" s="257">
        <f t="shared" si="169"/>
        <v>0.13391362571141616</v>
      </c>
      <c r="DF80" s="258">
        <v>14</v>
      </c>
      <c r="DG80" s="259">
        <f t="shared" si="170"/>
        <v>0.46869768998995642</v>
      </c>
      <c r="DH80" s="196">
        <v>61</v>
      </c>
      <c r="DI80" s="197">
        <f t="shared" si="171"/>
        <v>2.042182792099096</v>
      </c>
    </row>
    <row r="81" spans="1:113" ht="14.5">
      <c r="A81" s="208" t="s">
        <v>75</v>
      </c>
      <c r="B81" s="192">
        <f t="shared" si="115"/>
        <v>2832</v>
      </c>
      <c r="C81" s="327">
        <f t="shared" si="116"/>
        <v>929</v>
      </c>
      <c r="D81" s="193">
        <v>2</v>
      </c>
      <c r="E81" s="262">
        <f t="shared" si="117"/>
        <v>0.2152852529601722</v>
      </c>
      <c r="F81" s="263">
        <v>1</v>
      </c>
      <c r="G81" s="264">
        <f t="shared" si="118"/>
        <v>0.1076426264800861</v>
      </c>
      <c r="H81" s="193">
        <v>0</v>
      </c>
      <c r="I81" s="262">
        <f t="shared" si="119"/>
        <v>0</v>
      </c>
      <c r="J81" s="263">
        <v>1</v>
      </c>
      <c r="K81" s="264">
        <f t="shared" si="120"/>
        <v>0.1076426264800861</v>
      </c>
      <c r="L81" s="193">
        <v>0</v>
      </c>
      <c r="M81" s="285">
        <f t="shared" si="121"/>
        <v>0</v>
      </c>
      <c r="N81" s="193">
        <v>927</v>
      </c>
      <c r="O81" s="253">
        <f t="shared" si="122"/>
        <v>99.784714747039828</v>
      </c>
      <c r="P81" s="44">
        <v>2</v>
      </c>
      <c r="Q81" s="48">
        <f t="shared" si="123"/>
        <v>0.2152852529601722</v>
      </c>
      <c r="R81" s="46">
        <v>93</v>
      </c>
      <c r="S81" s="253">
        <f t="shared" si="124"/>
        <v>10.010764262648008</v>
      </c>
      <c r="T81" s="44">
        <v>0</v>
      </c>
      <c r="U81" s="48">
        <f t="shared" si="125"/>
        <v>0</v>
      </c>
      <c r="V81" s="46">
        <v>24</v>
      </c>
      <c r="W81" s="253">
        <f t="shared" si="126"/>
        <v>2.5834230355220669</v>
      </c>
      <c r="X81" s="44">
        <v>1</v>
      </c>
      <c r="Y81" s="48">
        <f t="shared" si="127"/>
        <v>0.1076426264800861</v>
      </c>
      <c r="Z81" s="193">
        <v>1</v>
      </c>
      <c r="AA81" s="262">
        <f t="shared" si="128"/>
        <v>0.1076426264800861</v>
      </c>
      <c r="AB81" s="263">
        <v>0</v>
      </c>
      <c r="AC81" s="264">
        <f t="shared" si="129"/>
        <v>0</v>
      </c>
      <c r="AD81" s="193">
        <v>3</v>
      </c>
      <c r="AE81" s="262">
        <f t="shared" si="130"/>
        <v>0.32292787944025836</v>
      </c>
      <c r="AF81" s="263">
        <v>801</v>
      </c>
      <c r="AG81" s="264">
        <f t="shared" si="131"/>
        <v>86.221743810548972</v>
      </c>
      <c r="AH81" s="263">
        <v>0</v>
      </c>
      <c r="AI81" s="262">
        <f t="shared" si="132"/>
        <v>0</v>
      </c>
      <c r="AJ81" s="263">
        <v>2</v>
      </c>
      <c r="AK81" s="264">
        <f t="shared" si="133"/>
        <v>0.2152852529601722</v>
      </c>
      <c r="AL81" s="193">
        <v>0</v>
      </c>
      <c r="AM81" s="264">
        <f t="shared" si="134"/>
        <v>0</v>
      </c>
      <c r="AN81" s="327">
        <f t="shared" si="135"/>
        <v>1059</v>
      </c>
      <c r="AO81" s="193">
        <v>62</v>
      </c>
      <c r="AP81" s="262">
        <f t="shared" si="136"/>
        <v>5.8545797922568461</v>
      </c>
      <c r="AQ81" s="263">
        <v>52</v>
      </c>
      <c r="AR81" s="264">
        <f t="shared" si="137"/>
        <v>4.9102927289896128</v>
      </c>
      <c r="AS81" s="193">
        <v>0</v>
      </c>
      <c r="AT81" s="262">
        <f t="shared" si="138"/>
        <v>0</v>
      </c>
      <c r="AU81" s="263">
        <v>10</v>
      </c>
      <c r="AV81" s="264">
        <f t="shared" si="139"/>
        <v>0.94428706326723322</v>
      </c>
      <c r="AW81" s="193">
        <v>0</v>
      </c>
      <c r="AX81" s="285">
        <f t="shared" si="140"/>
        <v>0</v>
      </c>
      <c r="AY81" s="193">
        <v>997</v>
      </c>
      <c r="AZ81" s="253">
        <f t="shared" si="141"/>
        <v>94.145420207743157</v>
      </c>
      <c r="BA81" s="44">
        <v>19</v>
      </c>
      <c r="BB81" s="48">
        <f t="shared" si="142"/>
        <v>1.7941454202077429</v>
      </c>
      <c r="BC81" s="46">
        <v>191</v>
      </c>
      <c r="BD81" s="253">
        <f t="shared" si="143"/>
        <v>18.035882908404155</v>
      </c>
      <c r="BE81" s="44">
        <v>2</v>
      </c>
      <c r="BF81" s="48">
        <f t="shared" si="144"/>
        <v>0.18885741265344666</v>
      </c>
      <c r="BG81" s="46">
        <v>141</v>
      </c>
      <c r="BH81" s="253">
        <f t="shared" si="145"/>
        <v>13.314447592067987</v>
      </c>
      <c r="BI81" s="44">
        <v>58</v>
      </c>
      <c r="BJ81" s="48">
        <f t="shared" si="146"/>
        <v>5.476864966949953</v>
      </c>
      <c r="BK81" s="193">
        <v>2</v>
      </c>
      <c r="BL81" s="262">
        <f t="shared" si="147"/>
        <v>0.18885741265344666</v>
      </c>
      <c r="BM81" s="263">
        <v>2</v>
      </c>
      <c r="BN81" s="264">
        <f t="shared" si="148"/>
        <v>0.18885741265344666</v>
      </c>
      <c r="BO81" s="193">
        <v>0</v>
      </c>
      <c r="BP81" s="262">
        <f t="shared" si="149"/>
        <v>0</v>
      </c>
      <c r="BQ81" s="263">
        <v>582</v>
      </c>
      <c r="BR81" s="264">
        <f t="shared" si="150"/>
        <v>54.957507082152979</v>
      </c>
      <c r="BS81" s="263">
        <v>0</v>
      </c>
      <c r="BT81" s="262">
        <f t="shared" si="151"/>
        <v>0</v>
      </c>
      <c r="BU81" s="263">
        <v>0</v>
      </c>
      <c r="BV81" s="264">
        <f t="shared" si="152"/>
        <v>0</v>
      </c>
      <c r="BW81" s="193">
        <v>0</v>
      </c>
      <c r="BX81" s="264">
        <f t="shared" si="153"/>
        <v>0</v>
      </c>
      <c r="BY81" s="327">
        <f t="shared" si="154"/>
        <v>844</v>
      </c>
      <c r="BZ81" s="193">
        <v>235</v>
      </c>
      <c r="CA81" s="262">
        <f t="shared" si="155"/>
        <v>27.843601895734597</v>
      </c>
      <c r="CB81" s="263">
        <v>227</v>
      </c>
      <c r="CC81" s="264">
        <f t="shared" si="156"/>
        <v>26.895734597156395</v>
      </c>
      <c r="CD81" s="193">
        <v>0</v>
      </c>
      <c r="CE81" s="262">
        <f t="shared" si="157"/>
        <v>0</v>
      </c>
      <c r="CF81" s="263">
        <v>8</v>
      </c>
      <c r="CG81" s="264">
        <f t="shared" si="158"/>
        <v>0.94786729857819907</v>
      </c>
      <c r="CH81" s="193">
        <v>0</v>
      </c>
      <c r="CI81" s="285">
        <f t="shared" si="159"/>
        <v>0</v>
      </c>
      <c r="CJ81" s="193">
        <v>609</v>
      </c>
      <c r="CK81" s="253">
        <v>72.2222222222222</v>
      </c>
      <c r="CL81" s="44">
        <v>33</v>
      </c>
      <c r="CM81" s="48">
        <f t="shared" si="160"/>
        <v>3.9099526066350712</v>
      </c>
      <c r="CN81" s="46">
        <v>263</v>
      </c>
      <c r="CO81" s="253">
        <f t="shared" si="161"/>
        <v>31.161137440758296</v>
      </c>
      <c r="CP81" s="44">
        <v>2</v>
      </c>
      <c r="CQ81" s="48">
        <f t="shared" si="162"/>
        <v>0.23696682464454977</v>
      </c>
      <c r="CR81" s="46">
        <v>81</v>
      </c>
      <c r="CS81" s="253">
        <f t="shared" si="163"/>
        <v>9.597156398104266</v>
      </c>
      <c r="CT81" s="44">
        <v>6</v>
      </c>
      <c r="CU81" s="48">
        <f t="shared" si="164"/>
        <v>0.7109004739336493</v>
      </c>
      <c r="CV81" s="193">
        <v>2</v>
      </c>
      <c r="CW81" s="262">
        <f t="shared" si="165"/>
        <v>0.23696682464454977</v>
      </c>
      <c r="CX81" s="263">
        <v>0</v>
      </c>
      <c r="CY81" s="264">
        <f t="shared" si="166"/>
        <v>0</v>
      </c>
      <c r="CZ81" s="193">
        <v>0</v>
      </c>
      <c r="DA81" s="262">
        <f t="shared" si="167"/>
        <v>0</v>
      </c>
      <c r="DB81" s="263">
        <v>221</v>
      </c>
      <c r="DC81" s="264">
        <f t="shared" si="168"/>
        <v>26.18483412322275</v>
      </c>
      <c r="DD81" s="263">
        <v>1</v>
      </c>
      <c r="DE81" s="262">
        <f t="shared" si="169"/>
        <v>0.11848341232227488</v>
      </c>
      <c r="DF81" s="263">
        <v>0</v>
      </c>
      <c r="DG81" s="264">
        <f t="shared" si="170"/>
        <v>0</v>
      </c>
      <c r="DH81" s="193">
        <v>0</v>
      </c>
      <c r="DI81" s="194">
        <f t="shared" si="171"/>
        <v>0</v>
      </c>
    </row>
    <row r="82" spans="1:113" ht="14.5">
      <c r="A82" s="212" t="s">
        <v>42</v>
      </c>
      <c r="B82" s="195">
        <f t="shared" si="115"/>
        <v>1627</v>
      </c>
      <c r="C82" s="329">
        <f t="shared" si="116"/>
        <v>165</v>
      </c>
      <c r="D82" s="196">
        <v>73</v>
      </c>
      <c r="E82" s="257">
        <f t="shared" si="117"/>
        <v>44.242424242424242</v>
      </c>
      <c r="F82" s="258">
        <v>1</v>
      </c>
      <c r="G82" s="259">
        <f t="shared" si="118"/>
        <v>0.60606060606060608</v>
      </c>
      <c r="H82" s="196">
        <v>0</v>
      </c>
      <c r="I82" s="257">
        <f t="shared" si="119"/>
        <v>0</v>
      </c>
      <c r="J82" s="258">
        <v>0</v>
      </c>
      <c r="K82" s="259">
        <f t="shared" si="120"/>
        <v>0</v>
      </c>
      <c r="L82" s="196">
        <v>72</v>
      </c>
      <c r="M82" s="287">
        <f t="shared" si="121"/>
        <v>43.636363636363633</v>
      </c>
      <c r="N82" s="196">
        <v>92</v>
      </c>
      <c r="O82" s="260">
        <f t="shared" si="122"/>
        <v>55.757575757575765</v>
      </c>
      <c r="P82" s="55">
        <v>1</v>
      </c>
      <c r="Q82" s="58">
        <f t="shared" si="123"/>
        <v>0.60606060606060608</v>
      </c>
      <c r="R82" s="57">
        <v>15</v>
      </c>
      <c r="S82" s="260">
        <f t="shared" si="124"/>
        <v>9.0909090909090917</v>
      </c>
      <c r="T82" s="55">
        <v>3</v>
      </c>
      <c r="U82" s="58">
        <f t="shared" si="125"/>
        <v>1.8181818181818181</v>
      </c>
      <c r="V82" s="57">
        <v>12</v>
      </c>
      <c r="W82" s="260">
        <f t="shared" si="126"/>
        <v>7.2727272727272725</v>
      </c>
      <c r="X82" s="55">
        <v>1</v>
      </c>
      <c r="Y82" s="58">
        <f t="shared" si="127"/>
        <v>0.60606060606060608</v>
      </c>
      <c r="Z82" s="196">
        <v>0</v>
      </c>
      <c r="AA82" s="257">
        <f t="shared" si="128"/>
        <v>0</v>
      </c>
      <c r="AB82" s="258">
        <v>0</v>
      </c>
      <c r="AC82" s="259">
        <f t="shared" si="129"/>
        <v>0</v>
      </c>
      <c r="AD82" s="196">
        <v>0</v>
      </c>
      <c r="AE82" s="257">
        <f t="shared" si="130"/>
        <v>0</v>
      </c>
      <c r="AF82" s="258">
        <v>35</v>
      </c>
      <c r="AG82" s="259">
        <f t="shared" si="131"/>
        <v>21.212121212121211</v>
      </c>
      <c r="AH82" s="258">
        <v>4</v>
      </c>
      <c r="AI82" s="257">
        <f t="shared" si="132"/>
        <v>2.4242424242424243</v>
      </c>
      <c r="AJ82" s="258">
        <v>21</v>
      </c>
      <c r="AK82" s="259">
        <f t="shared" si="133"/>
        <v>12.727272727272727</v>
      </c>
      <c r="AL82" s="196">
        <v>0</v>
      </c>
      <c r="AM82" s="259">
        <f t="shared" si="134"/>
        <v>0</v>
      </c>
      <c r="AN82" s="329">
        <f t="shared" si="135"/>
        <v>758</v>
      </c>
      <c r="AO82" s="196">
        <v>374</v>
      </c>
      <c r="AP82" s="257">
        <f t="shared" si="136"/>
        <v>49.340369393139845</v>
      </c>
      <c r="AQ82" s="258">
        <v>3</v>
      </c>
      <c r="AR82" s="259">
        <f t="shared" si="137"/>
        <v>0.39577836411609502</v>
      </c>
      <c r="AS82" s="196">
        <v>0</v>
      </c>
      <c r="AT82" s="257">
        <f t="shared" si="138"/>
        <v>0</v>
      </c>
      <c r="AU82" s="258">
        <v>0</v>
      </c>
      <c r="AV82" s="259">
        <f t="shared" si="139"/>
        <v>0</v>
      </c>
      <c r="AW82" s="196">
        <v>371</v>
      </c>
      <c r="AX82" s="287">
        <f t="shared" si="140"/>
        <v>48.944591029023748</v>
      </c>
      <c r="AY82" s="196">
        <v>384</v>
      </c>
      <c r="AZ82" s="260">
        <f t="shared" si="141"/>
        <v>50.659630606860162</v>
      </c>
      <c r="BA82" s="55">
        <v>21</v>
      </c>
      <c r="BB82" s="58">
        <f t="shared" si="142"/>
        <v>2.7704485488126647</v>
      </c>
      <c r="BC82" s="57">
        <v>55</v>
      </c>
      <c r="BD82" s="260">
        <f t="shared" si="143"/>
        <v>7.2559366754617409</v>
      </c>
      <c r="BE82" s="55">
        <v>21</v>
      </c>
      <c r="BF82" s="58">
        <f t="shared" si="144"/>
        <v>2.7704485488126647</v>
      </c>
      <c r="BG82" s="57">
        <v>95</v>
      </c>
      <c r="BH82" s="260">
        <f t="shared" si="145"/>
        <v>12.532981530343006</v>
      </c>
      <c r="BI82" s="55">
        <v>17</v>
      </c>
      <c r="BJ82" s="58">
        <f t="shared" si="146"/>
        <v>2.2427440633245381</v>
      </c>
      <c r="BK82" s="196">
        <v>0</v>
      </c>
      <c r="BL82" s="257">
        <f t="shared" si="147"/>
        <v>0</v>
      </c>
      <c r="BM82" s="258">
        <v>0</v>
      </c>
      <c r="BN82" s="259">
        <f t="shared" si="148"/>
        <v>0</v>
      </c>
      <c r="BO82" s="196">
        <v>0</v>
      </c>
      <c r="BP82" s="257">
        <f t="shared" si="149"/>
        <v>0</v>
      </c>
      <c r="BQ82" s="258">
        <v>145</v>
      </c>
      <c r="BR82" s="259">
        <f t="shared" si="150"/>
        <v>19.129287598944593</v>
      </c>
      <c r="BS82" s="258">
        <v>5</v>
      </c>
      <c r="BT82" s="257">
        <f t="shared" si="151"/>
        <v>0.65963060686015829</v>
      </c>
      <c r="BU82" s="258">
        <v>23</v>
      </c>
      <c r="BV82" s="259">
        <f t="shared" si="152"/>
        <v>3.0343007915567282</v>
      </c>
      <c r="BW82" s="196">
        <v>2</v>
      </c>
      <c r="BX82" s="259">
        <f t="shared" si="153"/>
        <v>0.26385224274406333</v>
      </c>
      <c r="BY82" s="329">
        <f t="shared" si="154"/>
        <v>704</v>
      </c>
      <c r="BZ82" s="196">
        <v>354</v>
      </c>
      <c r="CA82" s="257">
        <f t="shared" si="155"/>
        <v>50.284090909090907</v>
      </c>
      <c r="CB82" s="258">
        <v>2</v>
      </c>
      <c r="CC82" s="259">
        <f t="shared" si="156"/>
        <v>0.28409090909090912</v>
      </c>
      <c r="CD82" s="196">
        <v>0</v>
      </c>
      <c r="CE82" s="257">
        <f t="shared" si="157"/>
        <v>0</v>
      </c>
      <c r="CF82" s="258">
        <v>1</v>
      </c>
      <c r="CG82" s="259">
        <f t="shared" si="158"/>
        <v>0.14204545454545456</v>
      </c>
      <c r="CH82" s="196">
        <v>351</v>
      </c>
      <c r="CI82" s="287">
        <f t="shared" si="159"/>
        <v>49.857954545454547</v>
      </c>
      <c r="CJ82" s="196">
        <v>350</v>
      </c>
      <c r="CK82" s="260">
        <v>48.985507246376798</v>
      </c>
      <c r="CL82" s="55">
        <v>57</v>
      </c>
      <c r="CM82" s="58">
        <f t="shared" si="160"/>
        <v>8.0965909090909083</v>
      </c>
      <c r="CN82" s="57">
        <v>85</v>
      </c>
      <c r="CO82" s="260">
        <f t="shared" si="161"/>
        <v>12.073863636363637</v>
      </c>
      <c r="CP82" s="55">
        <v>30</v>
      </c>
      <c r="CQ82" s="58">
        <f t="shared" si="162"/>
        <v>4.2613636363636358</v>
      </c>
      <c r="CR82" s="57">
        <v>58</v>
      </c>
      <c r="CS82" s="260">
        <f t="shared" si="163"/>
        <v>8.2386363636363633</v>
      </c>
      <c r="CT82" s="55">
        <v>1</v>
      </c>
      <c r="CU82" s="58">
        <f t="shared" si="164"/>
        <v>0.14204545454545456</v>
      </c>
      <c r="CV82" s="196">
        <v>0</v>
      </c>
      <c r="CW82" s="257">
        <f t="shared" si="165"/>
        <v>0</v>
      </c>
      <c r="CX82" s="258">
        <v>0</v>
      </c>
      <c r="CY82" s="259">
        <f t="shared" si="166"/>
        <v>0</v>
      </c>
      <c r="CZ82" s="196">
        <v>0</v>
      </c>
      <c r="DA82" s="257">
        <f t="shared" si="167"/>
        <v>0</v>
      </c>
      <c r="DB82" s="258">
        <v>113</v>
      </c>
      <c r="DC82" s="259">
        <f t="shared" si="168"/>
        <v>16.051136363636363</v>
      </c>
      <c r="DD82" s="258">
        <v>2</v>
      </c>
      <c r="DE82" s="257">
        <f t="shared" si="169"/>
        <v>0.28409090909090912</v>
      </c>
      <c r="DF82" s="258">
        <v>3</v>
      </c>
      <c r="DG82" s="259">
        <f t="shared" si="170"/>
        <v>0.42613636363636359</v>
      </c>
      <c r="DH82" s="196">
        <v>1</v>
      </c>
      <c r="DI82" s="197">
        <f t="shared" si="171"/>
        <v>0.14204545454545456</v>
      </c>
    </row>
    <row r="83" spans="1:113" ht="14.5">
      <c r="A83" s="208" t="s">
        <v>43</v>
      </c>
      <c r="B83" s="192">
        <f t="shared" si="115"/>
        <v>462</v>
      </c>
      <c r="C83" s="327">
        <f t="shared" si="116"/>
        <v>117</v>
      </c>
      <c r="D83" s="193">
        <v>1</v>
      </c>
      <c r="E83" s="262">
        <f t="shared" si="117"/>
        <v>0.85470085470085477</v>
      </c>
      <c r="F83" s="263">
        <v>1</v>
      </c>
      <c r="G83" s="264">
        <f t="shared" si="118"/>
        <v>0.85470085470085477</v>
      </c>
      <c r="H83" s="193">
        <v>0</v>
      </c>
      <c r="I83" s="262">
        <f t="shared" si="119"/>
        <v>0</v>
      </c>
      <c r="J83" s="263">
        <v>0</v>
      </c>
      <c r="K83" s="264">
        <f t="shared" si="120"/>
        <v>0</v>
      </c>
      <c r="L83" s="193">
        <v>0</v>
      </c>
      <c r="M83" s="285">
        <f t="shared" si="121"/>
        <v>0</v>
      </c>
      <c r="N83" s="193">
        <v>116</v>
      </c>
      <c r="O83" s="253">
        <f t="shared" si="122"/>
        <v>99.145299145299148</v>
      </c>
      <c r="P83" s="44">
        <v>4</v>
      </c>
      <c r="Q83" s="48">
        <f t="shared" si="123"/>
        <v>3.4188034188034191</v>
      </c>
      <c r="R83" s="46">
        <v>15</v>
      </c>
      <c r="S83" s="253">
        <f t="shared" si="124"/>
        <v>12.820512820512819</v>
      </c>
      <c r="T83" s="44">
        <v>1</v>
      </c>
      <c r="U83" s="48">
        <f t="shared" si="125"/>
        <v>0.85470085470085477</v>
      </c>
      <c r="V83" s="46">
        <v>13</v>
      </c>
      <c r="W83" s="253">
        <f t="shared" si="126"/>
        <v>11.111111111111111</v>
      </c>
      <c r="X83" s="44">
        <v>1</v>
      </c>
      <c r="Y83" s="48">
        <f t="shared" si="127"/>
        <v>0.85470085470085477</v>
      </c>
      <c r="Z83" s="193">
        <v>0</v>
      </c>
      <c r="AA83" s="262">
        <f t="shared" si="128"/>
        <v>0</v>
      </c>
      <c r="AB83" s="263">
        <v>0</v>
      </c>
      <c r="AC83" s="264">
        <f t="shared" si="129"/>
        <v>0</v>
      </c>
      <c r="AD83" s="193">
        <v>0</v>
      </c>
      <c r="AE83" s="262">
        <f t="shared" si="130"/>
        <v>0</v>
      </c>
      <c r="AF83" s="263">
        <v>75</v>
      </c>
      <c r="AG83" s="264">
        <f t="shared" si="131"/>
        <v>64.102564102564102</v>
      </c>
      <c r="AH83" s="263">
        <v>1</v>
      </c>
      <c r="AI83" s="262">
        <f t="shared" si="132"/>
        <v>0.85470085470085477</v>
      </c>
      <c r="AJ83" s="263">
        <v>0</v>
      </c>
      <c r="AK83" s="264">
        <f t="shared" si="133"/>
        <v>0</v>
      </c>
      <c r="AL83" s="193">
        <v>6</v>
      </c>
      <c r="AM83" s="264">
        <f t="shared" si="134"/>
        <v>5.1282051282051277</v>
      </c>
      <c r="AN83" s="327">
        <f t="shared" si="135"/>
        <v>179</v>
      </c>
      <c r="AO83" s="193">
        <v>21</v>
      </c>
      <c r="AP83" s="262">
        <f t="shared" si="136"/>
        <v>11.731843575418994</v>
      </c>
      <c r="AQ83" s="263">
        <v>20</v>
      </c>
      <c r="AR83" s="264">
        <f t="shared" si="137"/>
        <v>11.173184357541899</v>
      </c>
      <c r="AS83" s="193">
        <v>1</v>
      </c>
      <c r="AT83" s="262">
        <f t="shared" si="138"/>
        <v>0.55865921787709494</v>
      </c>
      <c r="AU83" s="263">
        <v>0</v>
      </c>
      <c r="AV83" s="264">
        <f t="shared" si="139"/>
        <v>0</v>
      </c>
      <c r="AW83" s="193">
        <v>0</v>
      </c>
      <c r="AX83" s="285">
        <f t="shared" si="140"/>
        <v>0</v>
      </c>
      <c r="AY83" s="193">
        <v>158</v>
      </c>
      <c r="AZ83" s="253">
        <f t="shared" si="141"/>
        <v>88.268156424581008</v>
      </c>
      <c r="BA83" s="44">
        <v>6</v>
      </c>
      <c r="BB83" s="48">
        <f t="shared" si="142"/>
        <v>3.3519553072625698</v>
      </c>
      <c r="BC83" s="46">
        <v>31</v>
      </c>
      <c r="BD83" s="253">
        <f t="shared" si="143"/>
        <v>17.318435754189945</v>
      </c>
      <c r="BE83" s="44">
        <v>8</v>
      </c>
      <c r="BF83" s="48">
        <f t="shared" si="144"/>
        <v>4.4692737430167595</v>
      </c>
      <c r="BG83" s="46">
        <v>46</v>
      </c>
      <c r="BH83" s="253">
        <f t="shared" si="145"/>
        <v>25.69832402234637</v>
      </c>
      <c r="BI83" s="44">
        <v>8</v>
      </c>
      <c r="BJ83" s="48">
        <f t="shared" si="146"/>
        <v>4.4692737430167595</v>
      </c>
      <c r="BK83" s="193">
        <v>1</v>
      </c>
      <c r="BL83" s="262">
        <f t="shared" si="147"/>
        <v>0.55865921787709494</v>
      </c>
      <c r="BM83" s="263">
        <v>1</v>
      </c>
      <c r="BN83" s="264">
        <f t="shared" si="148"/>
        <v>0.55865921787709494</v>
      </c>
      <c r="BO83" s="193">
        <v>1</v>
      </c>
      <c r="BP83" s="262">
        <f t="shared" si="149"/>
        <v>0.55865921787709494</v>
      </c>
      <c r="BQ83" s="263">
        <v>49</v>
      </c>
      <c r="BR83" s="264">
        <f t="shared" si="150"/>
        <v>27.374301675977652</v>
      </c>
      <c r="BS83" s="263">
        <v>1</v>
      </c>
      <c r="BT83" s="262">
        <f t="shared" si="151"/>
        <v>0.55865921787709494</v>
      </c>
      <c r="BU83" s="263">
        <v>3</v>
      </c>
      <c r="BV83" s="264">
        <f t="shared" si="152"/>
        <v>1.6759776536312849</v>
      </c>
      <c r="BW83" s="193">
        <v>3</v>
      </c>
      <c r="BX83" s="264">
        <f t="shared" si="153"/>
        <v>1.6759776536312849</v>
      </c>
      <c r="BY83" s="327">
        <f t="shared" si="154"/>
        <v>166</v>
      </c>
      <c r="BZ83" s="193">
        <v>78</v>
      </c>
      <c r="CA83" s="262">
        <f t="shared" si="155"/>
        <v>46.987951807228917</v>
      </c>
      <c r="CB83" s="263">
        <v>78</v>
      </c>
      <c r="CC83" s="264">
        <f t="shared" si="156"/>
        <v>46.987951807228917</v>
      </c>
      <c r="CD83" s="193">
        <v>0</v>
      </c>
      <c r="CE83" s="262">
        <f t="shared" si="157"/>
        <v>0</v>
      </c>
      <c r="CF83" s="263">
        <v>0</v>
      </c>
      <c r="CG83" s="264">
        <f t="shared" si="158"/>
        <v>0</v>
      </c>
      <c r="CH83" s="193">
        <v>0</v>
      </c>
      <c r="CI83" s="285">
        <f t="shared" si="159"/>
        <v>0</v>
      </c>
      <c r="CJ83" s="193">
        <v>88</v>
      </c>
      <c r="CK83" s="253">
        <v>53.374233128834398</v>
      </c>
      <c r="CL83" s="44">
        <v>18</v>
      </c>
      <c r="CM83" s="48">
        <f t="shared" si="160"/>
        <v>10.843373493975903</v>
      </c>
      <c r="CN83" s="46">
        <v>13</v>
      </c>
      <c r="CO83" s="253">
        <f t="shared" si="161"/>
        <v>7.8313253012048198</v>
      </c>
      <c r="CP83" s="44">
        <v>5</v>
      </c>
      <c r="CQ83" s="48">
        <f t="shared" si="162"/>
        <v>3.0120481927710845</v>
      </c>
      <c r="CR83" s="46">
        <v>31</v>
      </c>
      <c r="CS83" s="253">
        <f t="shared" si="163"/>
        <v>18.674698795180721</v>
      </c>
      <c r="CT83" s="44">
        <v>10</v>
      </c>
      <c r="CU83" s="48">
        <f t="shared" si="164"/>
        <v>6.024096385542169</v>
      </c>
      <c r="CV83" s="193">
        <v>0</v>
      </c>
      <c r="CW83" s="262">
        <f t="shared" si="165"/>
        <v>0</v>
      </c>
      <c r="CX83" s="263">
        <v>0</v>
      </c>
      <c r="CY83" s="264">
        <f t="shared" si="166"/>
        <v>0</v>
      </c>
      <c r="CZ83" s="193">
        <v>0</v>
      </c>
      <c r="DA83" s="262">
        <f t="shared" si="167"/>
        <v>0</v>
      </c>
      <c r="DB83" s="263">
        <v>9</v>
      </c>
      <c r="DC83" s="264">
        <f t="shared" si="168"/>
        <v>5.4216867469879517</v>
      </c>
      <c r="DD83" s="263">
        <v>0</v>
      </c>
      <c r="DE83" s="262">
        <f t="shared" si="169"/>
        <v>0</v>
      </c>
      <c r="DF83" s="263">
        <v>0</v>
      </c>
      <c r="DG83" s="264">
        <f t="shared" si="170"/>
        <v>0</v>
      </c>
      <c r="DH83" s="193">
        <v>2</v>
      </c>
      <c r="DI83" s="194">
        <f t="shared" si="171"/>
        <v>1.2048192771084338</v>
      </c>
    </row>
    <row r="84" spans="1:113" ht="14.5">
      <c r="A84" s="212" t="s">
        <v>44</v>
      </c>
      <c r="B84" s="195">
        <f t="shared" si="115"/>
        <v>1165</v>
      </c>
      <c r="C84" s="329">
        <f t="shared" si="116"/>
        <v>168</v>
      </c>
      <c r="D84" s="196">
        <v>0</v>
      </c>
      <c r="E84" s="257">
        <f t="shared" si="117"/>
        <v>0</v>
      </c>
      <c r="F84" s="258">
        <v>0</v>
      </c>
      <c r="G84" s="259">
        <f t="shared" si="118"/>
        <v>0</v>
      </c>
      <c r="H84" s="196">
        <v>0</v>
      </c>
      <c r="I84" s="257">
        <f t="shared" si="119"/>
        <v>0</v>
      </c>
      <c r="J84" s="258">
        <v>0</v>
      </c>
      <c r="K84" s="259">
        <f t="shared" si="120"/>
        <v>0</v>
      </c>
      <c r="L84" s="196">
        <v>0</v>
      </c>
      <c r="M84" s="287">
        <f t="shared" si="121"/>
        <v>0</v>
      </c>
      <c r="N84" s="196">
        <v>168</v>
      </c>
      <c r="O84" s="260">
        <f t="shared" si="122"/>
        <v>100</v>
      </c>
      <c r="P84" s="55">
        <v>1</v>
      </c>
      <c r="Q84" s="58">
        <f t="shared" si="123"/>
        <v>0.59523809523809523</v>
      </c>
      <c r="R84" s="57">
        <v>39</v>
      </c>
      <c r="S84" s="260">
        <f t="shared" si="124"/>
        <v>23.214285714285715</v>
      </c>
      <c r="T84" s="55">
        <v>1</v>
      </c>
      <c r="U84" s="58">
        <f t="shared" si="125"/>
        <v>0.59523809523809523</v>
      </c>
      <c r="V84" s="57">
        <v>9</v>
      </c>
      <c r="W84" s="260">
        <f t="shared" si="126"/>
        <v>5.3571428571428568</v>
      </c>
      <c r="X84" s="55">
        <v>3</v>
      </c>
      <c r="Y84" s="58">
        <f t="shared" si="127"/>
        <v>1.7857142857142856</v>
      </c>
      <c r="Z84" s="196">
        <v>0</v>
      </c>
      <c r="AA84" s="257">
        <f t="shared" si="128"/>
        <v>0</v>
      </c>
      <c r="AB84" s="258">
        <v>0</v>
      </c>
      <c r="AC84" s="259">
        <f t="shared" si="129"/>
        <v>0</v>
      </c>
      <c r="AD84" s="196">
        <v>0</v>
      </c>
      <c r="AE84" s="257">
        <f t="shared" si="130"/>
        <v>0</v>
      </c>
      <c r="AF84" s="258">
        <v>62</v>
      </c>
      <c r="AG84" s="259">
        <f t="shared" si="131"/>
        <v>36.904761904761905</v>
      </c>
      <c r="AH84" s="258">
        <v>1</v>
      </c>
      <c r="AI84" s="257">
        <f t="shared" si="132"/>
        <v>0.59523809523809523</v>
      </c>
      <c r="AJ84" s="258">
        <v>35</v>
      </c>
      <c r="AK84" s="259">
        <f t="shared" si="133"/>
        <v>20.833333333333336</v>
      </c>
      <c r="AL84" s="196">
        <v>17</v>
      </c>
      <c r="AM84" s="259">
        <f t="shared" si="134"/>
        <v>10.119047619047619</v>
      </c>
      <c r="AN84" s="329">
        <f t="shared" si="135"/>
        <v>553</v>
      </c>
      <c r="AO84" s="196">
        <v>9</v>
      </c>
      <c r="AP84" s="257">
        <f t="shared" si="136"/>
        <v>1.62748643761302</v>
      </c>
      <c r="AQ84" s="258">
        <v>7</v>
      </c>
      <c r="AR84" s="259">
        <f t="shared" si="137"/>
        <v>1.2658227848101267</v>
      </c>
      <c r="AS84" s="196">
        <v>0</v>
      </c>
      <c r="AT84" s="257">
        <f t="shared" si="138"/>
        <v>0</v>
      </c>
      <c r="AU84" s="258">
        <v>2</v>
      </c>
      <c r="AV84" s="259">
        <f t="shared" si="139"/>
        <v>0.36166365280289331</v>
      </c>
      <c r="AW84" s="196">
        <v>0</v>
      </c>
      <c r="AX84" s="287">
        <f t="shared" si="140"/>
        <v>0</v>
      </c>
      <c r="AY84" s="196">
        <v>544</v>
      </c>
      <c r="AZ84" s="260">
        <f t="shared" si="141"/>
        <v>98.37251356238697</v>
      </c>
      <c r="BA84" s="55">
        <v>11</v>
      </c>
      <c r="BB84" s="58">
        <f t="shared" si="142"/>
        <v>1.9891500904159132</v>
      </c>
      <c r="BC84" s="57">
        <v>131</v>
      </c>
      <c r="BD84" s="260">
        <f t="shared" si="143"/>
        <v>23.688969258589513</v>
      </c>
      <c r="BE84" s="55">
        <v>23</v>
      </c>
      <c r="BF84" s="58">
        <f t="shared" si="144"/>
        <v>4.1591320072332731</v>
      </c>
      <c r="BG84" s="57">
        <v>87</v>
      </c>
      <c r="BH84" s="260">
        <f t="shared" si="145"/>
        <v>15.732368896925857</v>
      </c>
      <c r="BI84" s="55">
        <v>15</v>
      </c>
      <c r="BJ84" s="58">
        <f t="shared" si="146"/>
        <v>2.7124773960216997</v>
      </c>
      <c r="BK84" s="196">
        <v>1</v>
      </c>
      <c r="BL84" s="257">
        <f t="shared" si="147"/>
        <v>0.18083182640144665</v>
      </c>
      <c r="BM84" s="258">
        <v>0</v>
      </c>
      <c r="BN84" s="259">
        <f t="shared" si="148"/>
        <v>0</v>
      </c>
      <c r="BO84" s="196">
        <v>0</v>
      </c>
      <c r="BP84" s="257">
        <f t="shared" si="149"/>
        <v>0</v>
      </c>
      <c r="BQ84" s="258">
        <v>131</v>
      </c>
      <c r="BR84" s="259">
        <f t="shared" si="150"/>
        <v>23.688969258589513</v>
      </c>
      <c r="BS84" s="258">
        <v>9</v>
      </c>
      <c r="BT84" s="257">
        <f t="shared" si="151"/>
        <v>1.62748643761302</v>
      </c>
      <c r="BU84" s="258">
        <v>107</v>
      </c>
      <c r="BV84" s="259">
        <f t="shared" si="152"/>
        <v>19.349005424954793</v>
      </c>
      <c r="BW84" s="196">
        <v>29</v>
      </c>
      <c r="BX84" s="259">
        <f t="shared" si="153"/>
        <v>5.244122965641953</v>
      </c>
      <c r="BY84" s="329">
        <f t="shared" si="154"/>
        <v>444</v>
      </c>
      <c r="BZ84" s="196">
        <v>1</v>
      </c>
      <c r="CA84" s="257">
        <f t="shared" si="155"/>
        <v>0.22522522522522523</v>
      </c>
      <c r="CB84" s="258">
        <v>1</v>
      </c>
      <c r="CC84" s="259">
        <f t="shared" si="156"/>
        <v>0.22522522522522523</v>
      </c>
      <c r="CD84" s="196">
        <v>0</v>
      </c>
      <c r="CE84" s="257">
        <f t="shared" si="157"/>
        <v>0</v>
      </c>
      <c r="CF84" s="258">
        <v>0</v>
      </c>
      <c r="CG84" s="259">
        <f t="shared" si="158"/>
        <v>0</v>
      </c>
      <c r="CH84" s="196">
        <v>0</v>
      </c>
      <c r="CI84" s="287">
        <f t="shared" si="159"/>
        <v>0</v>
      </c>
      <c r="CJ84" s="196">
        <v>443</v>
      </c>
      <c r="CK84" s="260">
        <v>99.774266365688504</v>
      </c>
      <c r="CL84" s="55">
        <v>13</v>
      </c>
      <c r="CM84" s="58">
        <f t="shared" si="160"/>
        <v>2.9279279279279278</v>
      </c>
      <c r="CN84" s="57">
        <v>89</v>
      </c>
      <c r="CO84" s="260">
        <f t="shared" si="161"/>
        <v>20.045045045045047</v>
      </c>
      <c r="CP84" s="55">
        <v>19</v>
      </c>
      <c r="CQ84" s="58">
        <f t="shared" si="162"/>
        <v>4.2792792792792795</v>
      </c>
      <c r="CR84" s="57">
        <v>61</v>
      </c>
      <c r="CS84" s="260">
        <f t="shared" si="163"/>
        <v>13.738738738738739</v>
      </c>
      <c r="CT84" s="55">
        <v>10</v>
      </c>
      <c r="CU84" s="58">
        <f t="shared" si="164"/>
        <v>2.2522522522522523</v>
      </c>
      <c r="CV84" s="196">
        <v>0</v>
      </c>
      <c r="CW84" s="257">
        <f t="shared" si="165"/>
        <v>0</v>
      </c>
      <c r="CX84" s="258">
        <v>0</v>
      </c>
      <c r="CY84" s="259">
        <f t="shared" si="166"/>
        <v>0</v>
      </c>
      <c r="CZ84" s="196">
        <v>0</v>
      </c>
      <c r="DA84" s="257">
        <f t="shared" si="167"/>
        <v>0</v>
      </c>
      <c r="DB84" s="258">
        <v>206</v>
      </c>
      <c r="DC84" s="259">
        <f t="shared" si="168"/>
        <v>46.396396396396398</v>
      </c>
      <c r="DD84" s="258">
        <v>7</v>
      </c>
      <c r="DE84" s="257">
        <f t="shared" si="169"/>
        <v>1.5765765765765765</v>
      </c>
      <c r="DF84" s="258">
        <v>27</v>
      </c>
      <c r="DG84" s="259">
        <f t="shared" si="170"/>
        <v>6.0810810810810816</v>
      </c>
      <c r="DH84" s="196">
        <v>11</v>
      </c>
      <c r="DI84" s="197">
        <f t="shared" si="171"/>
        <v>2.4774774774774775</v>
      </c>
    </row>
    <row r="85" spans="1:113" ht="14.5">
      <c r="A85" s="208" t="s">
        <v>45</v>
      </c>
      <c r="B85" s="192">
        <f t="shared" si="115"/>
        <v>4308</v>
      </c>
      <c r="C85" s="327">
        <f t="shared" si="116"/>
        <v>745</v>
      </c>
      <c r="D85" s="193">
        <v>165</v>
      </c>
      <c r="E85" s="262">
        <f t="shared" si="117"/>
        <v>22.14765100671141</v>
      </c>
      <c r="F85" s="263">
        <v>8</v>
      </c>
      <c r="G85" s="264">
        <f t="shared" si="118"/>
        <v>1.0738255033557047</v>
      </c>
      <c r="H85" s="193">
        <v>0</v>
      </c>
      <c r="I85" s="262">
        <f t="shared" si="119"/>
        <v>0</v>
      </c>
      <c r="J85" s="263">
        <v>2</v>
      </c>
      <c r="K85" s="264">
        <f t="shared" si="120"/>
        <v>0.26845637583892618</v>
      </c>
      <c r="L85" s="193">
        <v>155</v>
      </c>
      <c r="M85" s="285">
        <f t="shared" si="121"/>
        <v>20.80536912751678</v>
      </c>
      <c r="N85" s="193">
        <v>580</v>
      </c>
      <c r="O85" s="253">
        <f t="shared" si="122"/>
        <v>77.852348993288587</v>
      </c>
      <c r="P85" s="44">
        <v>23</v>
      </c>
      <c r="Q85" s="48">
        <f t="shared" si="123"/>
        <v>3.087248322147651</v>
      </c>
      <c r="R85" s="46">
        <v>70</v>
      </c>
      <c r="S85" s="253">
        <f t="shared" si="124"/>
        <v>9.3959731543624159</v>
      </c>
      <c r="T85" s="44">
        <v>7</v>
      </c>
      <c r="U85" s="48">
        <f t="shared" si="125"/>
        <v>0.93959731543624159</v>
      </c>
      <c r="V85" s="46">
        <v>60</v>
      </c>
      <c r="W85" s="253">
        <f t="shared" si="126"/>
        <v>8.0536912751677843</v>
      </c>
      <c r="X85" s="44">
        <v>16</v>
      </c>
      <c r="Y85" s="48">
        <f t="shared" si="127"/>
        <v>2.1476510067114094</v>
      </c>
      <c r="Z85" s="193">
        <v>0</v>
      </c>
      <c r="AA85" s="262">
        <f t="shared" si="128"/>
        <v>0</v>
      </c>
      <c r="AB85" s="263">
        <v>3</v>
      </c>
      <c r="AC85" s="264">
        <f t="shared" si="129"/>
        <v>0.40268456375838929</v>
      </c>
      <c r="AD85" s="193">
        <v>0</v>
      </c>
      <c r="AE85" s="262">
        <f t="shared" si="130"/>
        <v>0</v>
      </c>
      <c r="AF85" s="263">
        <v>344</v>
      </c>
      <c r="AG85" s="264">
        <f t="shared" si="131"/>
        <v>46.174496644295303</v>
      </c>
      <c r="AH85" s="263">
        <v>1</v>
      </c>
      <c r="AI85" s="262">
        <f t="shared" si="132"/>
        <v>0.13422818791946309</v>
      </c>
      <c r="AJ85" s="263">
        <v>22</v>
      </c>
      <c r="AK85" s="264">
        <f t="shared" si="133"/>
        <v>2.9530201342281881</v>
      </c>
      <c r="AL85" s="193">
        <v>34</v>
      </c>
      <c r="AM85" s="264">
        <f t="shared" si="134"/>
        <v>4.5637583892617446</v>
      </c>
      <c r="AN85" s="327">
        <f t="shared" si="135"/>
        <v>2000</v>
      </c>
      <c r="AO85" s="193">
        <v>744</v>
      </c>
      <c r="AP85" s="262">
        <f t="shared" si="136"/>
        <v>37.200000000000003</v>
      </c>
      <c r="AQ85" s="263">
        <v>118</v>
      </c>
      <c r="AR85" s="264">
        <f t="shared" si="137"/>
        <v>5.8999999999999995</v>
      </c>
      <c r="AS85" s="193">
        <v>0</v>
      </c>
      <c r="AT85" s="262">
        <f t="shared" si="138"/>
        <v>0</v>
      </c>
      <c r="AU85" s="263">
        <v>1</v>
      </c>
      <c r="AV85" s="264">
        <f t="shared" si="139"/>
        <v>0.05</v>
      </c>
      <c r="AW85" s="193">
        <v>625</v>
      </c>
      <c r="AX85" s="285">
        <f t="shared" si="140"/>
        <v>31.25</v>
      </c>
      <c r="AY85" s="193">
        <v>1256</v>
      </c>
      <c r="AZ85" s="253">
        <f t="shared" si="141"/>
        <v>62.8</v>
      </c>
      <c r="BA85" s="44">
        <v>58</v>
      </c>
      <c r="BB85" s="48">
        <f t="shared" si="142"/>
        <v>2.9000000000000004</v>
      </c>
      <c r="BC85" s="46">
        <v>114</v>
      </c>
      <c r="BD85" s="253">
        <f t="shared" si="143"/>
        <v>5.7</v>
      </c>
      <c r="BE85" s="44">
        <v>22</v>
      </c>
      <c r="BF85" s="48">
        <f t="shared" si="144"/>
        <v>1.0999999999999999</v>
      </c>
      <c r="BG85" s="46">
        <v>388</v>
      </c>
      <c r="BH85" s="253">
        <f t="shared" si="145"/>
        <v>19.400000000000002</v>
      </c>
      <c r="BI85" s="44">
        <v>272</v>
      </c>
      <c r="BJ85" s="48">
        <f t="shared" si="146"/>
        <v>13.600000000000001</v>
      </c>
      <c r="BK85" s="193">
        <v>3</v>
      </c>
      <c r="BL85" s="262">
        <f t="shared" si="147"/>
        <v>0.15</v>
      </c>
      <c r="BM85" s="263">
        <v>16</v>
      </c>
      <c r="BN85" s="264">
        <f t="shared" si="148"/>
        <v>0.8</v>
      </c>
      <c r="BO85" s="193">
        <v>0</v>
      </c>
      <c r="BP85" s="262">
        <f t="shared" si="149"/>
        <v>0</v>
      </c>
      <c r="BQ85" s="263">
        <v>332</v>
      </c>
      <c r="BR85" s="264">
        <f t="shared" si="150"/>
        <v>16.600000000000001</v>
      </c>
      <c r="BS85" s="263">
        <v>2</v>
      </c>
      <c r="BT85" s="262">
        <f t="shared" si="151"/>
        <v>0.1</v>
      </c>
      <c r="BU85" s="263">
        <v>14</v>
      </c>
      <c r="BV85" s="264">
        <f t="shared" si="152"/>
        <v>0.70000000000000007</v>
      </c>
      <c r="BW85" s="193">
        <v>35</v>
      </c>
      <c r="BX85" s="264">
        <f t="shared" si="153"/>
        <v>1.7500000000000002</v>
      </c>
      <c r="BY85" s="327">
        <f t="shared" si="154"/>
        <v>1563</v>
      </c>
      <c r="BZ85" s="193">
        <v>886</v>
      </c>
      <c r="CA85" s="262">
        <f t="shared" si="155"/>
        <v>56.685860524632112</v>
      </c>
      <c r="CB85" s="263">
        <v>266</v>
      </c>
      <c r="CC85" s="264">
        <f t="shared" si="156"/>
        <v>17.018554062699938</v>
      </c>
      <c r="CD85" s="193">
        <v>0</v>
      </c>
      <c r="CE85" s="262">
        <f t="shared" si="157"/>
        <v>0</v>
      </c>
      <c r="CF85" s="263">
        <v>1</v>
      </c>
      <c r="CG85" s="264">
        <f t="shared" si="158"/>
        <v>6.3979526551503518E-2</v>
      </c>
      <c r="CH85" s="193">
        <v>619</v>
      </c>
      <c r="CI85" s="285">
        <f t="shared" si="159"/>
        <v>39.603326935380679</v>
      </c>
      <c r="CJ85" s="193">
        <v>677</v>
      </c>
      <c r="CK85" s="253">
        <v>44.430217669654297</v>
      </c>
      <c r="CL85" s="44">
        <v>36</v>
      </c>
      <c r="CM85" s="48">
        <f t="shared" si="160"/>
        <v>2.3032629558541267</v>
      </c>
      <c r="CN85" s="46">
        <v>58</v>
      </c>
      <c r="CO85" s="253">
        <f t="shared" si="161"/>
        <v>3.7108125399872045</v>
      </c>
      <c r="CP85" s="44">
        <v>14</v>
      </c>
      <c r="CQ85" s="48">
        <f t="shared" si="162"/>
        <v>0.89571337172104937</v>
      </c>
      <c r="CR85" s="46">
        <v>263</v>
      </c>
      <c r="CS85" s="253">
        <f t="shared" si="163"/>
        <v>16.826615483045426</v>
      </c>
      <c r="CT85" s="44">
        <v>177</v>
      </c>
      <c r="CU85" s="48">
        <f t="shared" si="164"/>
        <v>11.324376199616124</v>
      </c>
      <c r="CV85" s="193">
        <v>1</v>
      </c>
      <c r="CW85" s="262">
        <f t="shared" si="165"/>
        <v>6.3979526551503518E-2</v>
      </c>
      <c r="CX85" s="263">
        <v>16</v>
      </c>
      <c r="CY85" s="264">
        <f t="shared" si="166"/>
        <v>1.0236724248240563</v>
      </c>
      <c r="CZ85" s="193">
        <v>0</v>
      </c>
      <c r="DA85" s="262">
        <f t="shared" si="167"/>
        <v>0</v>
      </c>
      <c r="DB85" s="263">
        <v>100</v>
      </c>
      <c r="DC85" s="264">
        <f t="shared" si="168"/>
        <v>6.3979526551503518</v>
      </c>
      <c r="DD85" s="263">
        <v>1</v>
      </c>
      <c r="DE85" s="262">
        <f t="shared" si="169"/>
        <v>6.3979526551503518E-2</v>
      </c>
      <c r="DF85" s="263">
        <v>3</v>
      </c>
      <c r="DG85" s="264">
        <f t="shared" si="170"/>
        <v>0.19193857965451055</v>
      </c>
      <c r="DH85" s="193">
        <v>8</v>
      </c>
      <c r="DI85" s="194">
        <f t="shared" si="171"/>
        <v>0.51183621241202815</v>
      </c>
    </row>
    <row r="86" spans="1:113" ht="14.5">
      <c r="A86" s="212" t="s">
        <v>46</v>
      </c>
      <c r="B86" s="195">
        <f t="shared" si="115"/>
        <v>965</v>
      </c>
      <c r="C86" s="329">
        <f t="shared" si="116"/>
        <v>85</v>
      </c>
      <c r="D86" s="196">
        <v>11</v>
      </c>
      <c r="E86" s="257">
        <f t="shared" si="117"/>
        <v>12.941176470588237</v>
      </c>
      <c r="F86" s="258">
        <v>0</v>
      </c>
      <c r="G86" s="259">
        <f t="shared" si="118"/>
        <v>0</v>
      </c>
      <c r="H86" s="196">
        <v>0</v>
      </c>
      <c r="I86" s="257">
        <f t="shared" si="119"/>
        <v>0</v>
      </c>
      <c r="J86" s="258">
        <v>2</v>
      </c>
      <c r="K86" s="259">
        <f t="shared" si="120"/>
        <v>2.3529411764705883</v>
      </c>
      <c r="L86" s="196">
        <v>9</v>
      </c>
      <c r="M86" s="287">
        <f t="shared" si="121"/>
        <v>10.588235294117647</v>
      </c>
      <c r="N86" s="196">
        <v>74</v>
      </c>
      <c r="O86" s="260">
        <f t="shared" si="122"/>
        <v>87.058823529411768</v>
      </c>
      <c r="P86" s="55">
        <v>4</v>
      </c>
      <c r="Q86" s="58">
        <f t="shared" si="123"/>
        <v>4.7058823529411766</v>
      </c>
      <c r="R86" s="57">
        <v>11</v>
      </c>
      <c r="S86" s="260">
        <f t="shared" si="124"/>
        <v>12.941176470588237</v>
      </c>
      <c r="T86" s="55">
        <v>2</v>
      </c>
      <c r="U86" s="58">
        <f t="shared" si="125"/>
        <v>2.3529411764705883</v>
      </c>
      <c r="V86" s="57">
        <v>13</v>
      </c>
      <c r="W86" s="260">
        <f t="shared" si="126"/>
        <v>15.294117647058824</v>
      </c>
      <c r="X86" s="55">
        <v>2</v>
      </c>
      <c r="Y86" s="58">
        <f t="shared" si="127"/>
        <v>2.3529411764705883</v>
      </c>
      <c r="Z86" s="196">
        <v>0</v>
      </c>
      <c r="AA86" s="257">
        <f t="shared" si="128"/>
        <v>0</v>
      </c>
      <c r="AB86" s="258">
        <v>0</v>
      </c>
      <c r="AC86" s="259">
        <f t="shared" si="129"/>
        <v>0</v>
      </c>
      <c r="AD86" s="196">
        <v>0</v>
      </c>
      <c r="AE86" s="257">
        <f t="shared" si="130"/>
        <v>0</v>
      </c>
      <c r="AF86" s="258">
        <v>34</v>
      </c>
      <c r="AG86" s="259">
        <f t="shared" si="131"/>
        <v>40</v>
      </c>
      <c r="AH86" s="258">
        <v>0</v>
      </c>
      <c r="AI86" s="257">
        <f t="shared" si="132"/>
        <v>0</v>
      </c>
      <c r="AJ86" s="258">
        <v>2</v>
      </c>
      <c r="AK86" s="259">
        <f t="shared" si="133"/>
        <v>2.3529411764705883</v>
      </c>
      <c r="AL86" s="196">
        <v>6</v>
      </c>
      <c r="AM86" s="259">
        <f t="shared" si="134"/>
        <v>7.0588235294117645</v>
      </c>
      <c r="AN86" s="329">
        <f t="shared" si="135"/>
        <v>449</v>
      </c>
      <c r="AO86" s="196">
        <v>61</v>
      </c>
      <c r="AP86" s="257">
        <f t="shared" si="136"/>
        <v>13.585746102449889</v>
      </c>
      <c r="AQ86" s="258">
        <v>1</v>
      </c>
      <c r="AR86" s="259">
        <f t="shared" si="137"/>
        <v>0.22271714922048996</v>
      </c>
      <c r="AS86" s="196">
        <v>0</v>
      </c>
      <c r="AT86" s="257">
        <f t="shared" si="138"/>
        <v>0</v>
      </c>
      <c r="AU86" s="258">
        <v>0</v>
      </c>
      <c r="AV86" s="259">
        <f t="shared" si="139"/>
        <v>0</v>
      </c>
      <c r="AW86" s="196">
        <v>60</v>
      </c>
      <c r="AX86" s="287">
        <f t="shared" si="140"/>
        <v>13.363028953229399</v>
      </c>
      <c r="AY86" s="196">
        <v>388</v>
      </c>
      <c r="AZ86" s="260">
        <f t="shared" si="141"/>
        <v>86.414253897550111</v>
      </c>
      <c r="BA86" s="55">
        <v>44</v>
      </c>
      <c r="BB86" s="58">
        <f t="shared" si="142"/>
        <v>9.799554565701559</v>
      </c>
      <c r="BC86" s="57">
        <v>99</v>
      </c>
      <c r="BD86" s="260">
        <f t="shared" si="143"/>
        <v>22.048997772828507</v>
      </c>
      <c r="BE86" s="55">
        <v>41</v>
      </c>
      <c r="BF86" s="58">
        <f t="shared" si="144"/>
        <v>9.1314031180400885</v>
      </c>
      <c r="BG86" s="57">
        <v>63</v>
      </c>
      <c r="BH86" s="260">
        <f t="shared" si="145"/>
        <v>14.03118040089087</v>
      </c>
      <c r="BI86" s="55">
        <v>8</v>
      </c>
      <c r="BJ86" s="58">
        <f t="shared" si="146"/>
        <v>1.7817371937639197</v>
      </c>
      <c r="BK86" s="196">
        <v>0</v>
      </c>
      <c r="BL86" s="257">
        <f t="shared" si="147"/>
        <v>0</v>
      </c>
      <c r="BM86" s="258">
        <v>0</v>
      </c>
      <c r="BN86" s="259">
        <f t="shared" si="148"/>
        <v>0</v>
      </c>
      <c r="BO86" s="196">
        <v>0</v>
      </c>
      <c r="BP86" s="257">
        <f t="shared" si="149"/>
        <v>0</v>
      </c>
      <c r="BQ86" s="258">
        <v>91</v>
      </c>
      <c r="BR86" s="259">
        <f t="shared" si="150"/>
        <v>20.26726057906459</v>
      </c>
      <c r="BS86" s="258">
        <v>0</v>
      </c>
      <c r="BT86" s="257">
        <f t="shared" si="151"/>
        <v>0</v>
      </c>
      <c r="BU86" s="258">
        <v>11</v>
      </c>
      <c r="BV86" s="259">
        <f t="shared" si="152"/>
        <v>2.4498886414253898</v>
      </c>
      <c r="BW86" s="196">
        <v>31</v>
      </c>
      <c r="BX86" s="259">
        <f t="shared" si="153"/>
        <v>6.9042316258351892</v>
      </c>
      <c r="BY86" s="329">
        <f t="shared" si="154"/>
        <v>431</v>
      </c>
      <c r="BZ86" s="196">
        <v>54</v>
      </c>
      <c r="CA86" s="257">
        <f t="shared" si="155"/>
        <v>12.529002320185615</v>
      </c>
      <c r="CB86" s="258">
        <v>0</v>
      </c>
      <c r="CC86" s="259">
        <f t="shared" si="156"/>
        <v>0</v>
      </c>
      <c r="CD86" s="196">
        <v>0</v>
      </c>
      <c r="CE86" s="257">
        <f t="shared" si="157"/>
        <v>0</v>
      </c>
      <c r="CF86" s="258">
        <v>0</v>
      </c>
      <c r="CG86" s="259">
        <f t="shared" si="158"/>
        <v>0</v>
      </c>
      <c r="CH86" s="196">
        <v>54</v>
      </c>
      <c r="CI86" s="287">
        <f t="shared" si="159"/>
        <v>12.529002320185615</v>
      </c>
      <c r="CJ86" s="196">
        <v>377</v>
      </c>
      <c r="CK86" s="260">
        <v>87.441860465116307</v>
      </c>
      <c r="CL86" s="55">
        <v>41</v>
      </c>
      <c r="CM86" s="58">
        <f t="shared" si="160"/>
        <v>9.5127610208816709</v>
      </c>
      <c r="CN86" s="57">
        <v>147</v>
      </c>
      <c r="CO86" s="260">
        <f t="shared" si="161"/>
        <v>34.106728538283065</v>
      </c>
      <c r="CP86" s="55">
        <v>46</v>
      </c>
      <c r="CQ86" s="58">
        <f t="shared" si="162"/>
        <v>10.672853828306264</v>
      </c>
      <c r="CR86" s="57">
        <v>52</v>
      </c>
      <c r="CS86" s="260">
        <f t="shared" si="163"/>
        <v>12.064965197215777</v>
      </c>
      <c r="CT86" s="55">
        <v>5</v>
      </c>
      <c r="CU86" s="58">
        <f t="shared" si="164"/>
        <v>1.160092807424594</v>
      </c>
      <c r="CV86" s="196">
        <v>0</v>
      </c>
      <c r="CW86" s="257">
        <f t="shared" si="165"/>
        <v>0</v>
      </c>
      <c r="CX86" s="258">
        <v>0</v>
      </c>
      <c r="CY86" s="259">
        <f t="shared" si="166"/>
        <v>0</v>
      </c>
      <c r="CZ86" s="196">
        <v>0</v>
      </c>
      <c r="DA86" s="257">
        <f t="shared" si="167"/>
        <v>0</v>
      </c>
      <c r="DB86" s="258">
        <v>76</v>
      </c>
      <c r="DC86" s="259">
        <f t="shared" si="168"/>
        <v>17.633410672853827</v>
      </c>
      <c r="DD86" s="258">
        <v>0</v>
      </c>
      <c r="DE86" s="257">
        <f t="shared" si="169"/>
        <v>0</v>
      </c>
      <c r="DF86" s="258">
        <v>6</v>
      </c>
      <c r="DG86" s="259">
        <f t="shared" si="170"/>
        <v>1.3921113689095126</v>
      </c>
      <c r="DH86" s="196">
        <v>4</v>
      </c>
      <c r="DI86" s="197">
        <f t="shared" si="171"/>
        <v>0.92807424593967514</v>
      </c>
    </row>
    <row r="87" spans="1:113" ht="14.5">
      <c r="A87" s="208" t="s">
        <v>47</v>
      </c>
      <c r="B87" s="192">
        <f t="shared" si="115"/>
        <v>5379</v>
      </c>
      <c r="C87" s="327">
        <f t="shared" si="116"/>
        <v>1154</v>
      </c>
      <c r="D87" s="193">
        <v>297</v>
      </c>
      <c r="E87" s="262">
        <f t="shared" si="117"/>
        <v>25.736568457538993</v>
      </c>
      <c r="F87" s="263">
        <v>28</v>
      </c>
      <c r="G87" s="264">
        <f t="shared" si="118"/>
        <v>2.4263431542461005</v>
      </c>
      <c r="H87" s="193">
        <v>0</v>
      </c>
      <c r="I87" s="262">
        <f t="shared" si="119"/>
        <v>0</v>
      </c>
      <c r="J87" s="263">
        <v>0</v>
      </c>
      <c r="K87" s="264">
        <f t="shared" si="120"/>
        <v>0</v>
      </c>
      <c r="L87" s="193">
        <v>269</v>
      </c>
      <c r="M87" s="285">
        <f t="shared" si="121"/>
        <v>23.310225303292896</v>
      </c>
      <c r="N87" s="193">
        <v>857</v>
      </c>
      <c r="O87" s="253">
        <f t="shared" si="122"/>
        <v>74.263431542461007</v>
      </c>
      <c r="P87" s="44">
        <v>44</v>
      </c>
      <c r="Q87" s="48">
        <f t="shared" si="123"/>
        <v>3.8128249566724435</v>
      </c>
      <c r="R87" s="46">
        <v>126</v>
      </c>
      <c r="S87" s="253">
        <f t="shared" si="124"/>
        <v>10.918544194107453</v>
      </c>
      <c r="T87" s="44">
        <v>66</v>
      </c>
      <c r="U87" s="48">
        <f t="shared" si="125"/>
        <v>5.7192374350086661</v>
      </c>
      <c r="V87" s="46">
        <v>132</v>
      </c>
      <c r="W87" s="253">
        <f t="shared" si="126"/>
        <v>11.438474870017332</v>
      </c>
      <c r="X87" s="44">
        <v>28</v>
      </c>
      <c r="Y87" s="48">
        <f t="shared" si="127"/>
        <v>2.4263431542461005</v>
      </c>
      <c r="Z87" s="193">
        <v>0</v>
      </c>
      <c r="AA87" s="262">
        <f t="shared" si="128"/>
        <v>0</v>
      </c>
      <c r="AB87" s="263">
        <v>12</v>
      </c>
      <c r="AC87" s="264">
        <f t="shared" si="129"/>
        <v>1.0398613518197575</v>
      </c>
      <c r="AD87" s="193">
        <v>2</v>
      </c>
      <c r="AE87" s="262">
        <f t="shared" si="130"/>
        <v>0.17331022530329288</v>
      </c>
      <c r="AF87" s="263">
        <v>381</v>
      </c>
      <c r="AG87" s="264">
        <f t="shared" si="131"/>
        <v>33.015597920277294</v>
      </c>
      <c r="AH87" s="263">
        <v>9</v>
      </c>
      <c r="AI87" s="262">
        <f t="shared" si="132"/>
        <v>0.77989601386481799</v>
      </c>
      <c r="AJ87" s="263">
        <v>7</v>
      </c>
      <c r="AK87" s="264">
        <f t="shared" si="133"/>
        <v>0.60658578856152512</v>
      </c>
      <c r="AL87" s="193">
        <v>50</v>
      </c>
      <c r="AM87" s="264">
        <f t="shared" si="134"/>
        <v>4.3327556325823222</v>
      </c>
      <c r="AN87" s="327">
        <f t="shared" si="135"/>
        <v>2258</v>
      </c>
      <c r="AO87" s="193">
        <v>815</v>
      </c>
      <c r="AP87" s="262">
        <f t="shared" si="136"/>
        <v>36.093888396811337</v>
      </c>
      <c r="AQ87" s="263">
        <v>113</v>
      </c>
      <c r="AR87" s="264">
        <f t="shared" si="137"/>
        <v>5.0044286979627994</v>
      </c>
      <c r="AS87" s="193">
        <v>0</v>
      </c>
      <c r="AT87" s="262">
        <f t="shared" si="138"/>
        <v>0</v>
      </c>
      <c r="AU87" s="263">
        <v>0</v>
      </c>
      <c r="AV87" s="264">
        <f t="shared" si="139"/>
        <v>0</v>
      </c>
      <c r="AW87" s="193">
        <v>702</v>
      </c>
      <c r="AX87" s="285">
        <f t="shared" si="140"/>
        <v>31.089459698848536</v>
      </c>
      <c r="AY87" s="193">
        <v>1443</v>
      </c>
      <c r="AZ87" s="253">
        <f t="shared" si="141"/>
        <v>63.906111603188663</v>
      </c>
      <c r="BA87" s="44">
        <v>111</v>
      </c>
      <c r="BB87" s="48">
        <f t="shared" si="142"/>
        <v>4.9158547387068197</v>
      </c>
      <c r="BC87" s="46">
        <v>195</v>
      </c>
      <c r="BD87" s="253">
        <f t="shared" si="143"/>
        <v>8.6359610274579275</v>
      </c>
      <c r="BE87" s="44">
        <v>199</v>
      </c>
      <c r="BF87" s="48">
        <f t="shared" si="144"/>
        <v>8.8131089459698853</v>
      </c>
      <c r="BG87" s="46">
        <v>442</v>
      </c>
      <c r="BH87" s="253">
        <f t="shared" si="145"/>
        <v>19.574844995571304</v>
      </c>
      <c r="BI87" s="44">
        <v>201</v>
      </c>
      <c r="BJ87" s="48">
        <f t="shared" si="146"/>
        <v>8.9016829052258633</v>
      </c>
      <c r="BK87" s="193">
        <v>1</v>
      </c>
      <c r="BL87" s="262">
        <f t="shared" si="147"/>
        <v>4.4286979627989373E-2</v>
      </c>
      <c r="BM87" s="263">
        <v>11</v>
      </c>
      <c r="BN87" s="264">
        <f t="shared" si="148"/>
        <v>0.48715677590788303</v>
      </c>
      <c r="BO87" s="193">
        <v>0</v>
      </c>
      <c r="BP87" s="262">
        <f t="shared" si="149"/>
        <v>0</v>
      </c>
      <c r="BQ87" s="263">
        <v>239</v>
      </c>
      <c r="BR87" s="264">
        <f t="shared" si="150"/>
        <v>10.584588131089459</v>
      </c>
      <c r="BS87" s="263">
        <v>9</v>
      </c>
      <c r="BT87" s="262">
        <f t="shared" si="151"/>
        <v>0.39858281665190437</v>
      </c>
      <c r="BU87" s="263">
        <v>11</v>
      </c>
      <c r="BV87" s="264">
        <f t="shared" si="152"/>
        <v>0.48715677590788303</v>
      </c>
      <c r="BW87" s="193">
        <v>24</v>
      </c>
      <c r="BX87" s="264">
        <f t="shared" si="153"/>
        <v>1.0628875110717448</v>
      </c>
      <c r="BY87" s="327">
        <f t="shared" si="154"/>
        <v>1967</v>
      </c>
      <c r="BZ87" s="193">
        <v>632</v>
      </c>
      <c r="CA87" s="262">
        <f t="shared" si="155"/>
        <v>32.130147432638537</v>
      </c>
      <c r="CB87" s="263">
        <v>156</v>
      </c>
      <c r="CC87" s="264">
        <f t="shared" si="156"/>
        <v>7.9308591764107774</v>
      </c>
      <c r="CD87" s="193">
        <v>1</v>
      </c>
      <c r="CE87" s="262">
        <f t="shared" si="157"/>
        <v>5.0838840874428061E-2</v>
      </c>
      <c r="CF87" s="263">
        <v>0</v>
      </c>
      <c r="CG87" s="264">
        <f t="shared" si="158"/>
        <v>0</v>
      </c>
      <c r="CH87" s="193">
        <v>475</v>
      </c>
      <c r="CI87" s="285">
        <f t="shared" si="159"/>
        <v>24.14844941535333</v>
      </c>
      <c r="CJ87" s="193">
        <v>1335</v>
      </c>
      <c r="CK87" s="253">
        <v>68.219895287958096</v>
      </c>
      <c r="CL87" s="44">
        <v>94</v>
      </c>
      <c r="CM87" s="48">
        <f t="shared" si="160"/>
        <v>4.778851042196238</v>
      </c>
      <c r="CN87" s="46">
        <v>79</v>
      </c>
      <c r="CO87" s="253">
        <f t="shared" si="161"/>
        <v>4.0162684290798172</v>
      </c>
      <c r="CP87" s="44">
        <v>187</v>
      </c>
      <c r="CQ87" s="48">
        <f t="shared" si="162"/>
        <v>9.5068632435180476</v>
      </c>
      <c r="CR87" s="46">
        <v>527</v>
      </c>
      <c r="CS87" s="253">
        <f t="shared" si="163"/>
        <v>26.792069140823589</v>
      </c>
      <c r="CT87" s="44">
        <v>342</v>
      </c>
      <c r="CU87" s="48">
        <f t="shared" si="164"/>
        <v>17.386883579054395</v>
      </c>
      <c r="CV87" s="193">
        <v>0</v>
      </c>
      <c r="CW87" s="262">
        <f t="shared" si="165"/>
        <v>0</v>
      </c>
      <c r="CX87" s="263">
        <v>14</v>
      </c>
      <c r="CY87" s="264">
        <f t="shared" si="166"/>
        <v>0.71174377224199281</v>
      </c>
      <c r="CZ87" s="193">
        <v>0</v>
      </c>
      <c r="DA87" s="262">
        <f t="shared" si="167"/>
        <v>0</v>
      </c>
      <c r="DB87" s="263">
        <v>73</v>
      </c>
      <c r="DC87" s="264">
        <f t="shared" si="168"/>
        <v>3.7112353838332486</v>
      </c>
      <c r="DD87" s="263">
        <v>6</v>
      </c>
      <c r="DE87" s="262">
        <f t="shared" si="169"/>
        <v>0.30503304524656838</v>
      </c>
      <c r="DF87" s="263">
        <v>4</v>
      </c>
      <c r="DG87" s="264">
        <f t="shared" si="170"/>
        <v>0.20335536349771224</v>
      </c>
      <c r="DH87" s="193">
        <v>9</v>
      </c>
      <c r="DI87" s="194">
        <f t="shared" si="171"/>
        <v>0.45754956786985257</v>
      </c>
    </row>
    <row r="88" spans="1:113" ht="14.5">
      <c r="A88" s="212" t="s">
        <v>103</v>
      </c>
      <c r="B88" s="195">
        <f t="shared" si="115"/>
        <v>10668</v>
      </c>
      <c r="C88" s="329">
        <f t="shared" si="116"/>
        <v>993</v>
      </c>
      <c r="D88" s="196">
        <v>102</v>
      </c>
      <c r="E88" s="257">
        <f t="shared" si="117"/>
        <v>10.271903323262841</v>
      </c>
      <c r="F88" s="258">
        <v>70</v>
      </c>
      <c r="G88" s="259">
        <f t="shared" si="118"/>
        <v>7.0493454179254789</v>
      </c>
      <c r="H88" s="196">
        <v>0</v>
      </c>
      <c r="I88" s="257">
        <f t="shared" si="119"/>
        <v>0</v>
      </c>
      <c r="J88" s="258">
        <v>0</v>
      </c>
      <c r="K88" s="259">
        <f t="shared" si="120"/>
        <v>0</v>
      </c>
      <c r="L88" s="196">
        <v>32</v>
      </c>
      <c r="M88" s="287">
        <f t="shared" si="121"/>
        <v>3.2225579053373616</v>
      </c>
      <c r="N88" s="196">
        <v>891</v>
      </c>
      <c r="O88" s="260">
        <f t="shared" si="122"/>
        <v>89.728096676737152</v>
      </c>
      <c r="P88" s="55">
        <v>63</v>
      </c>
      <c r="Q88" s="58">
        <f t="shared" si="123"/>
        <v>6.3444108761329305</v>
      </c>
      <c r="R88" s="57">
        <v>334</v>
      </c>
      <c r="S88" s="260">
        <f t="shared" si="124"/>
        <v>33.635448136958715</v>
      </c>
      <c r="T88" s="55">
        <v>29</v>
      </c>
      <c r="U88" s="58">
        <f t="shared" si="125"/>
        <v>2.9204431017119838</v>
      </c>
      <c r="V88" s="57">
        <v>76</v>
      </c>
      <c r="W88" s="260">
        <f t="shared" si="126"/>
        <v>7.6535750251762336</v>
      </c>
      <c r="X88" s="55">
        <v>82</v>
      </c>
      <c r="Y88" s="58">
        <f t="shared" si="127"/>
        <v>8.2578046324269891</v>
      </c>
      <c r="Z88" s="196">
        <v>1</v>
      </c>
      <c r="AA88" s="257">
        <f t="shared" si="128"/>
        <v>0.10070493454179255</v>
      </c>
      <c r="AB88" s="258">
        <v>4</v>
      </c>
      <c r="AC88" s="259">
        <f t="shared" si="129"/>
        <v>0.4028197381671702</v>
      </c>
      <c r="AD88" s="196">
        <v>0</v>
      </c>
      <c r="AE88" s="257">
        <f t="shared" si="130"/>
        <v>0</v>
      </c>
      <c r="AF88" s="258">
        <v>228</v>
      </c>
      <c r="AG88" s="259">
        <f t="shared" si="131"/>
        <v>22.9607250755287</v>
      </c>
      <c r="AH88" s="258">
        <v>7</v>
      </c>
      <c r="AI88" s="257">
        <f t="shared" si="132"/>
        <v>0.70493454179254789</v>
      </c>
      <c r="AJ88" s="258">
        <v>32</v>
      </c>
      <c r="AK88" s="259">
        <f t="shared" si="133"/>
        <v>3.2225579053373616</v>
      </c>
      <c r="AL88" s="196">
        <v>35</v>
      </c>
      <c r="AM88" s="259">
        <f t="shared" si="134"/>
        <v>3.5246727089627394</v>
      </c>
      <c r="AN88" s="329">
        <f t="shared" si="135"/>
        <v>6657</v>
      </c>
      <c r="AO88" s="196">
        <v>1369</v>
      </c>
      <c r="AP88" s="257">
        <f t="shared" si="136"/>
        <v>20.564818987531922</v>
      </c>
      <c r="AQ88" s="258">
        <v>1141</v>
      </c>
      <c r="AR88" s="259">
        <f t="shared" si="137"/>
        <v>17.139852786540484</v>
      </c>
      <c r="AS88" s="196">
        <v>0</v>
      </c>
      <c r="AT88" s="257">
        <f t="shared" si="138"/>
        <v>0</v>
      </c>
      <c r="AU88" s="258">
        <v>1</v>
      </c>
      <c r="AV88" s="259">
        <f t="shared" si="139"/>
        <v>1.5021781583295779E-2</v>
      </c>
      <c r="AW88" s="196">
        <v>227</v>
      </c>
      <c r="AX88" s="287">
        <f t="shared" si="140"/>
        <v>3.4099444194081419</v>
      </c>
      <c r="AY88" s="196">
        <v>5288</v>
      </c>
      <c r="AZ88" s="260">
        <f t="shared" si="141"/>
        <v>79.435181012468078</v>
      </c>
      <c r="BA88" s="55">
        <v>543</v>
      </c>
      <c r="BB88" s="58">
        <f t="shared" si="142"/>
        <v>8.1568273997296075</v>
      </c>
      <c r="BC88" s="57">
        <v>807</v>
      </c>
      <c r="BD88" s="260">
        <f t="shared" si="143"/>
        <v>12.122577737719693</v>
      </c>
      <c r="BE88" s="55">
        <v>302</v>
      </c>
      <c r="BF88" s="58">
        <f t="shared" si="144"/>
        <v>4.5365780381553256</v>
      </c>
      <c r="BG88" s="57">
        <v>1150</v>
      </c>
      <c r="BH88" s="260">
        <f t="shared" si="145"/>
        <v>17.275048820790147</v>
      </c>
      <c r="BI88" s="55">
        <v>1823</v>
      </c>
      <c r="BJ88" s="58">
        <f t="shared" si="146"/>
        <v>27.384707826348205</v>
      </c>
      <c r="BK88" s="196">
        <v>4</v>
      </c>
      <c r="BL88" s="257">
        <f t="shared" si="147"/>
        <v>6.0087126333183118E-2</v>
      </c>
      <c r="BM88" s="258">
        <v>33</v>
      </c>
      <c r="BN88" s="259">
        <f t="shared" si="148"/>
        <v>0.4957187922487607</v>
      </c>
      <c r="BO88" s="196">
        <v>0</v>
      </c>
      <c r="BP88" s="257">
        <f t="shared" si="149"/>
        <v>0</v>
      </c>
      <c r="BQ88" s="258">
        <v>535</v>
      </c>
      <c r="BR88" s="259">
        <f t="shared" si="150"/>
        <v>8.036653147063241</v>
      </c>
      <c r="BS88" s="258">
        <v>14</v>
      </c>
      <c r="BT88" s="257">
        <f t="shared" si="151"/>
        <v>0.2103049421661409</v>
      </c>
      <c r="BU88" s="258">
        <v>30</v>
      </c>
      <c r="BV88" s="259">
        <f t="shared" si="152"/>
        <v>0.45065344749887337</v>
      </c>
      <c r="BW88" s="196">
        <v>47</v>
      </c>
      <c r="BX88" s="259">
        <f t="shared" si="153"/>
        <v>0.70602373441490163</v>
      </c>
      <c r="BY88" s="329">
        <f t="shared" si="154"/>
        <v>3018</v>
      </c>
      <c r="BZ88" s="196">
        <v>1050</v>
      </c>
      <c r="CA88" s="257">
        <f t="shared" si="155"/>
        <v>34.791252485089466</v>
      </c>
      <c r="CB88" s="258">
        <v>961</v>
      </c>
      <c r="CC88" s="259">
        <f t="shared" si="156"/>
        <v>31.84227965540093</v>
      </c>
      <c r="CD88" s="196">
        <v>0</v>
      </c>
      <c r="CE88" s="257">
        <f t="shared" si="157"/>
        <v>0</v>
      </c>
      <c r="CF88" s="258">
        <v>0</v>
      </c>
      <c r="CG88" s="259">
        <f t="shared" si="158"/>
        <v>0</v>
      </c>
      <c r="CH88" s="196">
        <v>89</v>
      </c>
      <c r="CI88" s="287">
        <f t="shared" si="159"/>
        <v>2.9489728296885351</v>
      </c>
      <c r="CJ88" s="196">
        <v>1968</v>
      </c>
      <c r="CK88" s="260">
        <v>64.797297297297305</v>
      </c>
      <c r="CL88" s="55">
        <v>257</v>
      </c>
      <c r="CM88" s="58">
        <f t="shared" si="160"/>
        <v>8.5155732273028502</v>
      </c>
      <c r="CN88" s="57">
        <v>214</v>
      </c>
      <c r="CO88" s="260">
        <f t="shared" si="161"/>
        <v>7.0907886017229957</v>
      </c>
      <c r="CP88" s="55">
        <v>153</v>
      </c>
      <c r="CQ88" s="58">
        <f t="shared" si="162"/>
        <v>5.069582504970179</v>
      </c>
      <c r="CR88" s="57">
        <v>453</v>
      </c>
      <c r="CS88" s="260">
        <f t="shared" si="163"/>
        <v>15.009940357852884</v>
      </c>
      <c r="CT88" s="55">
        <v>610</v>
      </c>
      <c r="CU88" s="58">
        <f t="shared" si="164"/>
        <v>20.212060967528164</v>
      </c>
      <c r="CV88" s="196">
        <v>1</v>
      </c>
      <c r="CW88" s="257">
        <f t="shared" si="165"/>
        <v>3.3134526176275679E-2</v>
      </c>
      <c r="CX88" s="258">
        <v>27</v>
      </c>
      <c r="CY88" s="259">
        <f t="shared" si="166"/>
        <v>0.89463220675944333</v>
      </c>
      <c r="CZ88" s="196">
        <v>0</v>
      </c>
      <c r="DA88" s="257">
        <f t="shared" si="167"/>
        <v>0</v>
      </c>
      <c r="DB88" s="258">
        <v>225</v>
      </c>
      <c r="DC88" s="259">
        <f t="shared" si="168"/>
        <v>7.4552683896620273</v>
      </c>
      <c r="DD88" s="258">
        <v>10</v>
      </c>
      <c r="DE88" s="257">
        <f t="shared" si="169"/>
        <v>0.33134526176275675</v>
      </c>
      <c r="DF88" s="258">
        <v>7</v>
      </c>
      <c r="DG88" s="259">
        <f t="shared" si="170"/>
        <v>0.23194168323392977</v>
      </c>
      <c r="DH88" s="196">
        <v>11</v>
      </c>
      <c r="DI88" s="197">
        <f t="shared" si="171"/>
        <v>0.36447978793903246</v>
      </c>
    </row>
    <row r="89" spans="1:113" ht="14.5">
      <c r="A89" s="208" t="s">
        <v>49</v>
      </c>
      <c r="B89" s="192">
        <f t="shared" si="115"/>
        <v>2508</v>
      </c>
      <c r="C89" s="327">
        <f t="shared" si="116"/>
        <v>183</v>
      </c>
      <c r="D89" s="193">
        <v>91</v>
      </c>
      <c r="E89" s="262">
        <f t="shared" si="117"/>
        <v>49.72677595628415</v>
      </c>
      <c r="F89" s="263">
        <v>12</v>
      </c>
      <c r="G89" s="264">
        <f t="shared" si="118"/>
        <v>6.557377049180328</v>
      </c>
      <c r="H89" s="193">
        <v>0</v>
      </c>
      <c r="I89" s="262">
        <f t="shared" si="119"/>
        <v>0</v>
      </c>
      <c r="J89" s="263">
        <v>0</v>
      </c>
      <c r="K89" s="264">
        <f t="shared" si="120"/>
        <v>0</v>
      </c>
      <c r="L89" s="193">
        <v>79</v>
      </c>
      <c r="M89" s="285">
        <f t="shared" si="121"/>
        <v>43.169398907103826</v>
      </c>
      <c r="N89" s="193">
        <v>92</v>
      </c>
      <c r="O89" s="253">
        <f t="shared" si="122"/>
        <v>50.27322404371585</v>
      </c>
      <c r="P89" s="44">
        <v>0</v>
      </c>
      <c r="Q89" s="48">
        <f t="shared" si="123"/>
        <v>0</v>
      </c>
      <c r="R89" s="46">
        <v>16</v>
      </c>
      <c r="S89" s="253">
        <f t="shared" si="124"/>
        <v>8.7431693989071047</v>
      </c>
      <c r="T89" s="44">
        <v>0</v>
      </c>
      <c r="U89" s="48">
        <f t="shared" si="125"/>
        <v>0</v>
      </c>
      <c r="V89" s="46">
        <v>22</v>
      </c>
      <c r="W89" s="253">
        <f t="shared" si="126"/>
        <v>12.021857923497267</v>
      </c>
      <c r="X89" s="44">
        <v>22</v>
      </c>
      <c r="Y89" s="48">
        <f t="shared" si="127"/>
        <v>12.021857923497267</v>
      </c>
      <c r="Z89" s="193">
        <v>0</v>
      </c>
      <c r="AA89" s="262">
        <f t="shared" si="128"/>
        <v>0</v>
      </c>
      <c r="AB89" s="263">
        <v>0</v>
      </c>
      <c r="AC89" s="264">
        <f t="shared" si="129"/>
        <v>0</v>
      </c>
      <c r="AD89" s="193">
        <v>0</v>
      </c>
      <c r="AE89" s="262">
        <f t="shared" si="130"/>
        <v>0</v>
      </c>
      <c r="AF89" s="263">
        <v>21</v>
      </c>
      <c r="AG89" s="264">
        <f t="shared" si="131"/>
        <v>11.475409836065573</v>
      </c>
      <c r="AH89" s="263">
        <v>2</v>
      </c>
      <c r="AI89" s="262">
        <f t="shared" si="132"/>
        <v>1.0928961748633881</v>
      </c>
      <c r="AJ89" s="263">
        <v>6</v>
      </c>
      <c r="AK89" s="264">
        <f t="shared" si="133"/>
        <v>3.278688524590164</v>
      </c>
      <c r="AL89" s="193">
        <v>3</v>
      </c>
      <c r="AM89" s="264">
        <f t="shared" si="134"/>
        <v>1.639344262295082</v>
      </c>
      <c r="AN89" s="327">
        <f t="shared" si="135"/>
        <v>1428</v>
      </c>
      <c r="AO89" s="193">
        <v>707</v>
      </c>
      <c r="AP89" s="262">
        <f t="shared" si="136"/>
        <v>49.509803921568633</v>
      </c>
      <c r="AQ89" s="263">
        <v>127</v>
      </c>
      <c r="AR89" s="264">
        <f t="shared" si="137"/>
        <v>8.8935574229691881</v>
      </c>
      <c r="AS89" s="193">
        <v>2</v>
      </c>
      <c r="AT89" s="262">
        <f t="shared" si="138"/>
        <v>0.14005602240896359</v>
      </c>
      <c r="AU89" s="263">
        <v>0</v>
      </c>
      <c r="AV89" s="264">
        <f t="shared" si="139"/>
        <v>0</v>
      </c>
      <c r="AW89" s="193">
        <v>578</v>
      </c>
      <c r="AX89" s="285">
        <f t="shared" si="140"/>
        <v>40.476190476190474</v>
      </c>
      <c r="AY89" s="193">
        <v>721</v>
      </c>
      <c r="AZ89" s="253">
        <f t="shared" si="141"/>
        <v>50.490196078431367</v>
      </c>
      <c r="BA89" s="44">
        <v>5</v>
      </c>
      <c r="BB89" s="48">
        <f t="shared" si="142"/>
        <v>0.350140056022409</v>
      </c>
      <c r="BC89" s="46">
        <v>48</v>
      </c>
      <c r="BD89" s="253">
        <f t="shared" si="143"/>
        <v>3.3613445378151261</v>
      </c>
      <c r="BE89" s="44">
        <v>7</v>
      </c>
      <c r="BF89" s="48">
        <f t="shared" si="144"/>
        <v>0.49019607843137253</v>
      </c>
      <c r="BG89" s="46">
        <v>251</v>
      </c>
      <c r="BH89" s="253">
        <f t="shared" si="145"/>
        <v>17.577030812324928</v>
      </c>
      <c r="BI89" s="44">
        <v>368</v>
      </c>
      <c r="BJ89" s="48">
        <f t="shared" si="146"/>
        <v>25.770308123249297</v>
      </c>
      <c r="BK89" s="193">
        <v>0</v>
      </c>
      <c r="BL89" s="262">
        <f t="shared" si="147"/>
        <v>0</v>
      </c>
      <c r="BM89" s="263">
        <v>0</v>
      </c>
      <c r="BN89" s="264">
        <f t="shared" si="148"/>
        <v>0</v>
      </c>
      <c r="BO89" s="193">
        <v>0</v>
      </c>
      <c r="BP89" s="262">
        <f t="shared" si="149"/>
        <v>0</v>
      </c>
      <c r="BQ89" s="263">
        <v>34</v>
      </c>
      <c r="BR89" s="264">
        <f t="shared" si="150"/>
        <v>2.3809523809523809</v>
      </c>
      <c r="BS89" s="263">
        <v>5</v>
      </c>
      <c r="BT89" s="262">
        <f t="shared" si="151"/>
        <v>0.350140056022409</v>
      </c>
      <c r="BU89" s="263">
        <v>0</v>
      </c>
      <c r="BV89" s="264">
        <f t="shared" si="152"/>
        <v>0</v>
      </c>
      <c r="BW89" s="193">
        <v>3</v>
      </c>
      <c r="BX89" s="264">
        <f t="shared" si="153"/>
        <v>0.21008403361344538</v>
      </c>
      <c r="BY89" s="327">
        <f t="shared" si="154"/>
        <v>897</v>
      </c>
      <c r="BZ89" s="193">
        <v>470</v>
      </c>
      <c r="CA89" s="262">
        <f t="shared" si="155"/>
        <v>52.39687848383501</v>
      </c>
      <c r="CB89" s="263">
        <v>123</v>
      </c>
      <c r="CC89" s="264">
        <f t="shared" si="156"/>
        <v>13.712374581939798</v>
      </c>
      <c r="CD89" s="193">
        <v>0</v>
      </c>
      <c r="CE89" s="262">
        <f t="shared" si="157"/>
        <v>0</v>
      </c>
      <c r="CF89" s="263">
        <v>0</v>
      </c>
      <c r="CG89" s="264">
        <f t="shared" si="158"/>
        <v>0</v>
      </c>
      <c r="CH89" s="193">
        <v>347</v>
      </c>
      <c r="CI89" s="285">
        <f t="shared" si="159"/>
        <v>38.684503901895205</v>
      </c>
      <c r="CJ89" s="193">
        <v>427</v>
      </c>
      <c r="CK89" s="253">
        <v>48.434004474272903</v>
      </c>
      <c r="CL89" s="44">
        <v>3</v>
      </c>
      <c r="CM89" s="48">
        <f t="shared" si="160"/>
        <v>0.33444816053511706</v>
      </c>
      <c r="CN89" s="46">
        <v>16</v>
      </c>
      <c r="CO89" s="253">
        <f t="shared" si="161"/>
        <v>1.7837235228539576</v>
      </c>
      <c r="CP89" s="44">
        <v>1</v>
      </c>
      <c r="CQ89" s="48">
        <f t="shared" si="162"/>
        <v>0.11148272017837235</v>
      </c>
      <c r="CR89" s="46">
        <v>130</v>
      </c>
      <c r="CS89" s="253">
        <f t="shared" si="163"/>
        <v>14.492753623188406</v>
      </c>
      <c r="CT89" s="44">
        <v>270</v>
      </c>
      <c r="CU89" s="48">
        <f t="shared" si="164"/>
        <v>30.100334448160538</v>
      </c>
      <c r="CV89" s="193">
        <v>0</v>
      </c>
      <c r="CW89" s="262">
        <f t="shared" si="165"/>
        <v>0</v>
      </c>
      <c r="CX89" s="263">
        <v>0</v>
      </c>
      <c r="CY89" s="264">
        <f t="shared" si="166"/>
        <v>0</v>
      </c>
      <c r="CZ89" s="193">
        <v>0</v>
      </c>
      <c r="DA89" s="262">
        <f t="shared" si="167"/>
        <v>0</v>
      </c>
      <c r="DB89" s="263">
        <v>7</v>
      </c>
      <c r="DC89" s="264">
        <f t="shared" si="168"/>
        <v>0.78037904124860646</v>
      </c>
      <c r="DD89" s="263">
        <v>0</v>
      </c>
      <c r="DE89" s="262">
        <f t="shared" si="169"/>
        <v>0</v>
      </c>
      <c r="DF89" s="263">
        <v>0</v>
      </c>
      <c r="DG89" s="264">
        <f t="shared" si="170"/>
        <v>0</v>
      </c>
      <c r="DH89" s="193">
        <v>0</v>
      </c>
      <c r="DI89" s="194">
        <f t="shared" si="171"/>
        <v>0</v>
      </c>
    </row>
    <row r="90" spans="1:113" ht="14.5">
      <c r="A90" s="212" t="s">
        <v>50</v>
      </c>
      <c r="B90" s="195">
        <f t="shared" si="115"/>
        <v>474</v>
      </c>
      <c r="C90" s="329">
        <f t="shared" si="116"/>
        <v>21</v>
      </c>
      <c r="D90" s="196">
        <v>7</v>
      </c>
      <c r="E90" s="257">
        <f t="shared" si="117"/>
        <v>33.333333333333329</v>
      </c>
      <c r="F90" s="258">
        <v>1</v>
      </c>
      <c r="G90" s="259">
        <f t="shared" si="118"/>
        <v>4.7619047619047619</v>
      </c>
      <c r="H90" s="196">
        <v>1</v>
      </c>
      <c r="I90" s="257">
        <f t="shared" si="119"/>
        <v>4.7619047619047619</v>
      </c>
      <c r="J90" s="258">
        <v>0</v>
      </c>
      <c r="K90" s="259">
        <f t="shared" si="120"/>
        <v>0</v>
      </c>
      <c r="L90" s="196">
        <v>5</v>
      </c>
      <c r="M90" s="287">
        <f t="shared" si="121"/>
        <v>23.809523809523807</v>
      </c>
      <c r="N90" s="196">
        <v>14</v>
      </c>
      <c r="O90" s="260">
        <f t="shared" si="122"/>
        <v>66.666666666666657</v>
      </c>
      <c r="P90" s="55">
        <v>1</v>
      </c>
      <c r="Q90" s="58">
        <f t="shared" si="123"/>
        <v>4.7619047619047619</v>
      </c>
      <c r="R90" s="57">
        <v>7</v>
      </c>
      <c r="S90" s="260">
        <f t="shared" si="124"/>
        <v>33.333333333333329</v>
      </c>
      <c r="T90" s="55">
        <v>0</v>
      </c>
      <c r="U90" s="58">
        <f t="shared" si="125"/>
        <v>0</v>
      </c>
      <c r="V90" s="57">
        <v>2</v>
      </c>
      <c r="W90" s="260">
        <f t="shared" si="126"/>
        <v>9.5238095238095237</v>
      </c>
      <c r="X90" s="55">
        <v>0</v>
      </c>
      <c r="Y90" s="58">
        <f t="shared" si="127"/>
        <v>0</v>
      </c>
      <c r="Z90" s="196">
        <v>0</v>
      </c>
      <c r="AA90" s="257">
        <f t="shared" si="128"/>
        <v>0</v>
      </c>
      <c r="AB90" s="258">
        <v>0</v>
      </c>
      <c r="AC90" s="259">
        <f t="shared" si="129"/>
        <v>0</v>
      </c>
      <c r="AD90" s="196">
        <v>0</v>
      </c>
      <c r="AE90" s="257">
        <f t="shared" si="130"/>
        <v>0</v>
      </c>
      <c r="AF90" s="258">
        <v>4</v>
      </c>
      <c r="AG90" s="259">
        <f t="shared" si="131"/>
        <v>19.047619047619047</v>
      </c>
      <c r="AH90" s="258">
        <v>0</v>
      </c>
      <c r="AI90" s="257">
        <f t="shared" si="132"/>
        <v>0</v>
      </c>
      <c r="AJ90" s="258">
        <v>0</v>
      </c>
      <c r="AK90" s="259">
        <f t="shared" si="133"/>
        <v>0</v>
      </c>
      <c r="AL90" s="196">
        <v>0</v>
      </c>
      <c r="AM90" s="259">
        <f t="shared" si="134"/>
        <v>0</v>
      </c>
      <c r="AN90" s="329">
        <f t="shared" si="135"/>
        <v>232</v>
      </c>
      <c r="AO90" s="196">
        <v>57</v>
      </c>
      <c r="AP90" s="257">
        <f t="shared" si="136"/>
        <v>24.568965517241377</v>
      </c>
      <c r="AQ90" s="258">
        <v>10</v>
      </c>
      <c r="AR90" s="259">
        <f t="shared" si="137"/>
        <v>4.3103448275862073</v>
      </c>
      <c r="AS90" s="196">
        <v>5</v>
      </c>
      <c r="AT90" s="257">
        <f t="shared" si="138"/>
        <v>2.1551724137931036</v>
      </c>
      <c r="AU90" s="258">
        <v>1</v>
      </c>
      <c r="AV90" s="259">
        <f t="shared" si="139"/>
        <v>0.43103448275862066</v>
      </c>
      <c r="AW90" s="196">
        <v>41</v>
      </c>
      <c r="AX90" s="287">
        <f t="shared" si="140"/>
        <v>17.672413793103448</v>
      </c>
      <c r="AY90" s="196">
        <v>175</v>
      </c>
      <c r="AZ90" s="260">
        <f t="shared" si="141"/>
        <v>75.431034482758619</v>
      </c>
      <c r="BA90" s="55">
        <v>14</v>
      </c>
      <c r="BB90" s="58">
        <f t="shared" si="142"/>
        <v>6.0344827586206895</v>
      </c>
      <c r="BC90" s="57">
        <v>12</v>
      </c>
      <c r="BD90" s="260">
        <f t="shared" si="143"/>
        <v>5.1724137931034484</v>
      </c>
      <c r="BE90" s="55">
        <v>0</v>
      </c>
      <c r="BF90" s="58">
        <f t="shared" si="144"/>
        <v>0</v>
      </c>
      <c r="BG90" s="57">
        <v>34</v>
      </c>
      <c r="BH90" s="260">
        <f t="shared" si="145"/>
        <v>14.655172413793101</v>
      </c>
      <c r="BI90" s="55">
        <v>97</v>
      </c>
      <c r="BJ90" s="58">
        <f t="shared" si="146"/>
        <v>41.810344827586206</v>
      </c>
      <c r="BK90" s="196">
        <v>0</v>
      </c>
      <c r="BL90" s="257">
        <f t="shared" si="147"/>
        <v>0</v>
      </c>
      <c r="BM90" s="258">
        <v>1</v>
      </c>
      <c r="BN90" s="259">
        <f t="shared" si="148"/>
        <v>0.43103448275862066</v>
      </c>
      <c r="BO90" s="196">
        <v>0</v>
      </c>
      <c r="BP90" s="257">
        <f t="shared" si="149"/>
        <v>0</v>
      </c>
      <c r="BQ90" s="258">
        <v>14</v>
      </c>
      <c r="BR90" s="259">
        <f t="shared" si="150"/>
        <v>6.0344827586206895</v>
      </c>
      <c r="BS90" s="258">
        <v>0</v>
      </c>
      <c r="BT90" s="257">
        <f t="shared" si="151"/>
        <v>0</v>
      </c>
      <c r="BU90" s="258">
        <v>1</v>
      </c>
      <c r="BV90" s="259">
        <f t="shared" si="152"/>
        <v>0.43103448275862066</v>
      </c>
      <c r="BW90" s="196">
        <v>2</v>
      </c>
      <c r="BX90" s="259">
        <f t="shared" si="153"/>
        <v>0.86206896551724133</v>
      </c>
      <c r="BY90" s="329">
        <f t="shared" si="154"/>
        <v>221</v>
      </c>
      <c r="BZ90" s="196">
        <v>82</v>
      </c>
      <c r="CA90" s="257">
        <f t="shared" si="155"/>
        <v>37.104072398190048</v>
      </c>
      <c r="CB90" s="258">
        <v>7</v>
      </c>
      <c r="CC90" s="259">
        <f t="shared" si="156"/>
        <v>3.1674208144796379</v>
      </c>
      <c r="CD90" s="196">
        <v>4</v>
      </c>
      <c r="CE90" s="257">
        <f t="shared" si="157"/>
        <v>1.809954751131222</v>
      </c>
      <c r="CF90" s="258">
        <v>3</v>
      </c>
      <c r="CG90" s="259">
        <f t="shared" si="158"/>
        <v>1.3574660633484164</v>
      </c>
      <c r="CH90" s="196">
        <v>68</v>
      </c>
      <c r="CI90" s="287">
        <f t="shared" si="159"/>
        <v>30.76923076923077</v>
      </c>
      <c r="CJ90" s="196">
        <v>139</v>
      </c>
      <c r="CK90" s="260">
        <v>63.594470046083003</v>
      </c>
      <c r="CL90" s="55">
        <v>9</v>
      </c>
      <c r="CM90" s="58">
        <f t="shared" si="160"/>
        <v>4.0723981900452486</v>
      </c>
      <c r="CN90" s="57">
        <v>6</v>
      </c>
      <c r="CO90" s="260">
        <f t="shared" si="161"/>
        <v>2.7149321266968327</v>
      </c>
      <c r="CP90" s="55">
        <v>0</v>
      </c>
      <c r="CQ90" s="58">
        <f t="shared" si="162"/>
        <v>0</v>
      </c>
      <c r="CR90" s="57">
        <v>17</v>
      </c>
      <c r="CS90" s="260">
        <f t="shared" si="163"/>
        <v>7.6923076923076925</v>
      </c>
      <c r="CT90" s="55">
        <v>98</v>
      </c>
      <c r="CU90" s="58">
        <f t="shared" si="164"/>
        <v>44.343891402714931</v>
      </c>
      <c r="CV90" s="196">
        <v>0</v>
      </c>
      <c r="CW90" s="257">
        <f t="shared" si="165"/>
        <v>0</v>
      </c>
      <c r="CX90" s="258">
        <v>1</v>
      </c>
      <c r="CY90" s="259">
        <f t="shared" si="166"/>
        <v>0.45248868778280549</v>
      </c>
      <c r="CZ90" s="196">
        <v>0</v>
      </c>
      <c r="DA90" s="257">
        <f t="shared" si="167"/>
        <v>0</v>
      </c>
      <c r="DB90" s="258">
        <v>8</v>
      </c>
      <c r="DC90" s="259">
        <f t="shared" si="168"/>
        <v>3.6199095022624439</v>
      </c>
      <c r="DD90" s="258">
        <v>0</v>
      </c>
      <c r="DE90" s="257">
        <f t="shared" si="169"/>
        <v>0</v>
      </c>
      <c r="DF90" s="258">
        <v>0</v>
      </c>
      <c r="DG90" s="259">
        <f t="shared" si="170"/>
        <v>0</v>
      </c>
      <c r="DH90" s="196">
        <v>0</v>
      </c>
      <c r="DI90" s="197">
        <f t="shared" si="171"/>
        <v>0</v>
      </c>
    </row>
    <row r="91" spans="1:113" ht="14.5">
      <c r="A91" s="208" t="s">
        <v>51</v>
      </c>
      <c r="B91" s="192">
        <f t="shared" si="115"/>
        <v>2348</v>
      </c>
      <c r="C91" s="327">
        <f t="shared" si="116"/>
        <v>125</v>
      </c>
      <c r="D91" s="193">
        <v>54</v>
      </c>
      <c r="E91" s="262">
        <f t="shared" si="117"/>
        <v>43.2</v>
      </c>
      <c r="F91" s="263">
        <v>3</v>
      </c>
      <c r="G91" s="264">
        <f t="shared" si="118"/>
        <v>2.4</v>
      </c>
      <c r="H91" s="193">
        <v>0</v>
      </c>
      <c r="I91" s="262">
        <f t="shared" si="119"/>
        <v>0</v>
      </c>
      <c r="J91" s="263">
        <v>0</v>
      </c>
      <c r="K91" s="264">
        <f t="shared" si="120"/>
        <v>0</v>
      </c>
      <c r="L91" s="193">
        <v>51</v>
      </c>
      <c r="M91" s="285">
        <f t="shared" si="121"/>
        <v>40.799999999999997</v>
      </c>
      <c r="N91" s="193">
        <v>71</v>
      </c>
      <c r="O91" s="253">
        <f t="shared" si="122"/>
        <v>56.8</v>
      </c>
      <c r="P91" s="44">
        <v>6</v>
      </c>
      <c r="Q91" s="48">
        <f t="shared" si="123"/>
        <v>4.8</v>
      </c>
      <c r="R91" s="46">
        <v>12</v>
      </c>
      <c r="S91" s="253">
        <f t="shared" si="124"/>
        <v>9.6</v>
      </c>
      <c r="T91" s="44">
        <v>5</v>
      </c>
      <c r="U91" s="48">
        <f t="shared" si="125"/>
        <v>4</v>
      </c>
      <c r="V91" s="46">
        <v>9</v>
      </c>
      <c r="W91" s="253">
        <f t="shared" si="126"/>
        <v>7.1999999999999993</v>
      </c>
      <c r="X91" s="44">
        <v>1</v>
      </c>
      <c r="Y91" s="48">
        <f t="shared" si="127"/>
        <v>0.8</v>
      </c>
      <c r="Z91" s="193">
        <v>1</v>
      </c>
      <c r="AA91" s="262">
        <f t="shared" si="128"/>
        <v>0.8</v>
      </c>
      <c r="AB91" s="263">
        <v>0</v>
      </c>
      <c r="AC91" s="264">
        <f t="shared" si="129"/>
        <v>0</v>
      </c>
      <c r="AD91" s="193">
        <v>0</v>
      </c>
      <c r="AE91" s="262">
        <f t="shared" si="130"/>
        <v>0</v>
      </c>
      <c r="AF91" s="263">
        <v>24</v>
      </c>
      <c r="AG91" s="264">
        <f t="shared" si="131"/>
        <v>19.2</v>
      </c>
      <c r="AH91" s="263">
        <v>3</v>
      </c>
      <c r="AI91" s="262">
        <f t="shared" si="132"/>
        <v>2.4</v>
      </c>
      <c r="AJ91" s="263">
        <v>9</v>
      </c>
      <c r="AK91" s="264">
        <f t="shared" si="133"/>
        <v>7.1999999999999993</v>
      </c>
      <c r="AL91" s="193">
        <v>1</v>
      </c>
      <c r="AM91" s="264">
        <f t="shared" si="134"/>
        <v>0.8</v>
      </c>
      <c r="AN91" s="327">
        <f t="shared" si="135"/>
        <v>993</v>
      </c>
      <c r="AO91" s="193">
        <v>392</v>
      </c>
      <c r="AP91" s="262">
        <f t="shared" si="136"/>
        <v>39.476334340382678</v>
      </c>
      <c r="AQ91" s="263">
        <v>59</v>
      </c>
      <c r="AR91" s="264">
        <f t="shared" si="137"/>
        <v>5.9415911379657604</v>
      </c>
      <c r="AS91" s="193">
        <v>0</v>
      </c>
      <c r="AT91" s="262">
        <f t="shared" si="138"/>
        <v>0</v>
      </c>
      <c r="AU91" s="263">
        <v>0</v>
      </c>
      <c r="AV91" s="264">
        <f t="shared" si="139"/>
        <v>0</v>
      </c>
      <c r="AW91" s="193">
        <v>333</v>
      </c>
      <c r="AX91" s="285">
        <f t="shared" si="140"/>
        <v>33.534743202416919</v>
      </c>
      <c r="AY91" s="193">
        <v>601</v>
      </c>
      <c r="AZ91" s="253">
        <f t="shared" si="141"/>
        <v>60.523665659617322</v>
      </c>
      <c r="BA91" s="44">
        <v>74</v>
      </c>
      <c r="BB91" s="48">
        <f t="shared" si="142"/>
        <v>7.4521651560926481</v>
      </c>
      <c r="BC91" s="46">
        <v>167</v>
      </c>
      <c r="BD91" s="253">
        <f t="shared" si="143"/>
        <v>16.817724068479357</v>
      </c>
      <c r="BE91" s="44">
        <v>41</v>
      </c>
      <c r="BF91" s="48">
        <f t="shared" si="144"/>
        <v>4.1289023162134946</v>
      </c>
      <c r="BG91" s="46">
        <v>143</v>
      </c>
      <c r="BH91" s="253">
        <f t="shared" si="145"/>
        <v>14.400805639476335</v>
      </c>
      <c r="BI91" s="44">
        <v>17</v>
      </c>
      <c r="BJ91" s="48">
        <f t="shared" si="146"/>
        <v>1.7119838872104733</v>
      </c>
      <c r="BK91" s="193">
        <v>0</v>
      </c>
      <c r="BL91" s="262">
        <f t="shared" si="147"/>
        <v>0</v>
      </c>
      <c r="BM91" s="263">
        <v>3</v>
      </c>
      <c r="BN91" s="264">
        <f t="shared" si="148"/>
        <v>0.30211480362537763</v>
      </c>
      <c r="BO91" s="193">
        <v>0</v>
      </c>
      <c r="BP91" s="262">
        <f t="shared" si="149"/>
        <v>0</v>
      </c>
      <c r="BQ91" s="263">
        <v>124</v>
      </c>
      <c r="BR91" s="264">
        <f t="shared" si="150"/>
        <v>12.487411883182276</v>
      </c>
      <c r="BS91" s="263">
        <v>4</v>
      </c>
      <c r="BT91" s="262">
        <f t="shared" si="151"/>
        <v>0.4028197381671702</v>
      </c>
      <c r="BU91" s="263">
        <v>14</v>
      </c>
      <c r="BV91" s="264">
        <f t="shared" si="152"/>
        <v>1.4098690835850958</v>
      </c>
      <c r="BW91" s="193">
        <v>14</v>
      </c>
      <c r="BX91" s="264">
        <f t="shared" si="153"/>
        <v>1.4098690835850958</v>
      </c>
      <c r="BY91" s="327">
        <f t="shared" si="154"/>
        <v>1230</v>
      </c>
      <c r="BZ91" s="193">
        <v>449</v>
      </c>
      <c r="CA91" s="262">
        <f t="shared" si="155"/>
        <v>36.50406504065041</v>
      </c>
      <c r="CB91" s="263">
        <v>170</v>
      </c>
      <c r="CC91" s="264">
        <f t="shared" si="156"/>
        <v>13.821138211382115</v>
      </c>
      <c r="CD91" s="193">
        <v>0</v>
      </c>
      <c r="CE91" s="262">
        <f t="shared" si="157"/>
        <v>0</v>
      </c>
      <c r="CF91" s="263">
        <v>0</v>
      </c>
      <c r="CG91" s="264">
        <f t="shared" si="158"/>
        <v>0</v>
      </c>
      <c r="CH91" s="193">
        <v>279</v>
      </c>
      <c r="CI91" s="285">
        <f t="shared" si="159"/>
        <v>22.682926829268293</v>
      </c>
      <c r="CJ91" s="193">
        <v>781</v>
      </c>
      <c r="CK91" s="253">
        <v>63.225806451612897</v>
      </c>
      <c r="CL91" s="44">
        <v>104</v>
      </c>
      <c r="CM91" s="48">
        <f t="shared" si="160"/>
        <v>8.4552845528455283</v>
      </c>
      <c r="CN91" s="46">
        <v>243</v>
      </c>
      <c r="CO91" s="253">
        <f t="shared" si="161"/>
        <v>19.756097560975611</v>
      </c>
      <c r="CP91" s="44">
        <v>70</v>
      </c>
      <c r="CQ91" s="48">
        <f t="shared" si="162"/>
        <v>5.6910569105691051</v>
      </c>
      <c r="CR91" s="46">
        <v>131</v>
      </c>
      <c r="CS91" s="253">
        <f t="shared" si="163"/>
        <v>10.650406504065041</v>
      </c>
      <c r="CT91" s="44">
        <v>22</v>
      </c>
      <c r="CU91" s="48">
        <f t="shared" si="164"/>
        <v>1.788617886178862</v>
      </c>
      <c r="CV91" s="193">
        <v>0</v>
      </c>
      <c r="CW91" s="262">
        <f t="shared" si="165"/>
        <v>0</v>
      </c>
      <c r="CX91" s="263">
        <v>7</v>
      </c>
      <c r="CY91" s="264">
        <f t="shared" si="166"/>
        <v>0.56910569105691056</v>
      </c>
      <c r="CZ91" s="193">
        <v>1</v>
      </c>
      <c r="DA91" s="262">
        <f t="shared" si="167"/>
        <v>8.1300813008130079E-2</v>
      </c>
      <c r="DB91" s="263">
        <v>186</v>
      </c>
      <c r="DC91" s="264">
        <f t="shared" si="168"/>
        <v>15.121951219512194</v>
      </c>
      <c r="DD91" s="263">
        <v>2</v>
      </c>
      <c r="DE91" s="262">
        <f t="shared" si="169"/>
        <v>0.16260162601626016</v>
      </c>
      <c r="DF91" s="263">
        <v>3</v>
      </c>
      <c r="DG91" s="264">
        <f t="shared" si="170"/>
        <v>0.24390243902439024</v>
      </c>
      <c r="DH91" s="193">
        <v>12</v>
      </c>
      <c r="DI91" s="194">
        <f t="shared" si="171"/>
        <v>0.97560975609756095</v>
      </c>
    </row>
    <row r="92" spans="1:113" ht="14.5">
      <c r="A92" s="212" t="s">
        <v>52</v>
      </c>
      <c r="B92" s="195">
        <f t="shared" si="115"/>
        <v>1419</v>
      </c>
      <c r="C92" s="329">
        <f t="shared" si="116"/>
        <v>126</v>
      </c>
      <c r="D92" s="196">
        <v>80</v>
      </c>
      <c r="E92" s="257">
        <f t="shared" si="117"/>
        <v>63.492063492063487</v>
      </c>
      <c r="F92" s="258">
        <v>1</v>
      </c>
      <c r="G92" s="259">
        <f t="shared" si="118"/>
        <v>0.79365079365079361</v>
      </c>
      <c r="H92" s="196">
        <v>0</v>
      </c>
      <c r="I92" s="257">
        <f t="shared" si="119"/>
        <v>0</v>
      </c>
      <c r="J92" s="258">
        <v>1</v>
      </c>
      <c r="K92" s="259">
        <f t="shared" si="120"/>
        <v>0.79365079365079361</v>
      </c>
      <c r="L92" s="196">
        <v>78</v>
      </c>
      <c r="M92" s="287">
        <f t="shared" si="121"/>
        <v>61.904761904761905</v>
      </c>
      <c r="N92" s="196">
        <v>46</v>
      </c>
      <c r="O92" s="260">
        <f t="shared" si="122"/>
        <v>36.507936507936506</v>
      </c>
      <c r="P92" s="55">
        <v>5</v>
      </c>
      <c r="Q92" s="58">
        <f t="shared" si="123"/>
        <v>3.9682539682539679</v>
      </c>
      <c r="R92" s="57">
        <v>13</v>
      </c>
      <c r="S92" s="260">
        <f t="shared" si="124"/>
        <v>10.317460317460316</v>
      </c>
      <c r="T92" s="55">
        <v>0</v>
      </c>
      <c r="U92" s="58">
        <f t="shared" si="125"/>
        <v>0</v>
      </c>
      <c r="V92" s="57">
        <v>5</v>
      </c>
      <c r="W92" s="260">
        <f t="shared" si="126"/>
        <v>3.9682539682539679</v>
      </c>
      <c r="X92" s="55">
        <v>0</v>
      </c>
      <c r="Y92" s="58">
        <f t="shared" si="127"/>
        <v>0</v>
      </c>
      <c r="Z92" s="196">
        <v>0</v>
      </c>
      <c r="AA92" s="257">
        <f t="shared" si="128"/>
        <v>0</v>
      </c>
      <c r="AB92" s="258">
        <v>1</v>
      </c>
      <c r="AC92" s="259">
        <f t="shared" si="129"/>
        <v>0.79365079365079361</v>
      </c>
      <c r="AD92" s="196">
        <v>0</v>
      </c>
      <c r="AE92" s="257">
        <f t="shared" si="130"/>
        <v>0</v>
      </c>
      <c r="AF92" s="258">
        <v>22</v>
      </c>
      <c r="AG92" s="259">
        <f t="shared" si="131"/>
        <v>17.460317460317459</v>
      </c>
      <c r="AH92" s="258">
        <v>0</v>
      </c>
      <c r="AI92" s="257">
        <f t="shared" si="132"/>
        <v>0</v>
      </c>
      <c r="AJ92" s="258">
        <v>0</v>
      </c>
      <c r="AK92" s="259">
        <f t="shared" si="133"/>
        <v>0</v>
      </c>
      <c r="AL92" s="196">
        <v>0</v>
      </c>
      <c r="AM92" s="259">
        <f t="shared" si="134"/>
        <v>0</v>
      </c>
      <c r="AN92" s="329">
        <f t="shared" si="135"/>
        <v>719</v>
      </c>
      <c r="AO92" s="196">
        <v>417</v>
      </c>
      <c r="AP92" s="257">
        <f t="shared" si="136"/>
        <v>57.997218358831717</v>
      </c>
      <c r="AQ92" s="258">
        <v>8</v>
      </c>
      <c r="AR92" s="259">
        <f t="shared" si="137"/>
        <v>1.1126564673157162</v>
      </c>
      <c r="AS92" s="196">
        <v>0</v>
      </c>
      <c r="AT92" s="257">
        <f t="shared" si="138"/>
        <v>0</v>
      </c>
      <c r="AU92" s="258">
        <v>1</v>
      </c>
      <c r="AV92" s="259">
        <f t="shared" si="139"/>
        <v>0.13908205841446453</v>
      </c>
      <c r="AW92" s="196">
        <v>408</v>
      </c>
      <c r="AX92" s="287">
        <f t="shared" si="140"/>
        <v>56.745479833101534</v>
      </c>
      <c r="AY92" s="196">
        <v>302</v>
      </c>
      <c r="AZ92" s="260">
        <f t="shared" si="141"/>
        <v>42.002781641168291</v>
      </c>
      <c r="BA92" s="55">
        <v>30</v>
      </c>
      <c r="BB92" s="58">
        <f t="shared" si="142"/>
        <v>4.1724617524339358</v>
      </c>
      <c r="BC92" s="57">
        <v>79</v>
      </c>
      <c r="BD92" s="260">
        <f t="shared" si="143"/>
        <v>10.987482614742698</v>
      </c>
      <c r="BE92" s="55">
        <v>13</v>
      </c>
      <c r="BF92" s="58">
        <f t="shared" si="144"/>
        <v>1.8080667593880391</v>
      </c>
      <c r="BG92" s="57">
        <v>81</v>
      </c>
      <c r="BH92" s="260">
        <f t="shared" si="145"/>
        <v>11.265646731571627</v>
      </c>
      <c r="BI92" s="55">
        <v>22</v>
      </c>
      <c r="BJ92" s="58">
        <f t="shared" si="146"/>
        <v>3.05980528511822</v>
      </c>
      <c r="BK92" s="196">
        <v>0</v>
      </c>
      <c r="BL92" s="257">
        <f t="shared" si="147"/>
        <v>0</v>
      </c>
      <c r="BM92" s="258">
        <v>1</v>
      </c>
      <c r="BN92" s="259">
        <f t="shared" si="148"/>
        <v>0.13908205841446453</v>
      </c>
      <c r="BO92" s="196">
        <v>0</v>
      </c>
      <c r="BP92" s="257">
        <f t="shared" si="149"/>
        <v>0</v>
      </c>
      <c r="BQ92" s="258">
        <v>74</v>
      </c>
      <c r="BR92" s="259">
        <f t="shared" si="150"/>
        <v>10.292072322670375</v>
      </c>
      <c r="BS92" s="258">
        <v>0</v>
      </c>
      <c r="BT92" s="257">
        <f t="shared" si="151"/>
        <v>0</v>
      </c>
      <c r="BU92" s="258">
        <v>1</v>
      </c>
      <c r="BV92" s="259">
        <f t="shared" si="152"/>
        <v>0.13908205841446453</v>
      </c>
      <c r="BW92" s="196">
        <v>1</v>
      </c>
      <c r="BX92" s="259">
        <f t="shared" si="153"/>
        <v>0.13908205841446453</v>
      </c>
      <c r="BY92" s="329">
        <f t="shared" si="154"/>
        <v>574</v>
      </c>
      <c r="BZ92" s="196">
        <v>301</v>
      </c>
      <c r="CA92" s="257">
        <f t="shared" si="155"/>
        <v>52.439024390243901</v>
      </c>
      <c r="CB92" s="258">
        <v>63</v>
      </c>
      <c r="CC92" s="259">
        <f t="shared" si="156"/>
        <v>10.975609756097562</v>
      </c>
      <c r="CD92" s="196">
        <v>0</v>
      </c>
      <c r="CE92" s="257">
        <f t="shared" si="157"/>
        <v>0</v>
      </c>
      <c r="CF92" s="258">
        <v>4</v>
      </c>
      <c r="CG92" s="259">
        <f t="shared" si="158"/>
        <v>0.69686411149825789</v>
      </c>
      <c r="CH92" s="196">
        <v>234</v>
      </c>
      <c r="CI92" s="287">
        <f t="shared" si="159"/>
        <v>40.766550522648082</v>
      </c>
      <c r="CJ92" s="196">
        <v>273</v>
      </c>
      <c r="CK92" s="260">
        <v>47.602131438721102</v>
      </c>
      <c r="CL92" s="55">
        <v>22</v>
      </c>
      <c r="CM92" s="58">
        <f t="shared" si="160"/>
        <v>3.8327526132404177</v>
      </c>
      <c r="CN92" s="57">
        <v>90</v>
      </c>
      <c r="CO92" s="260">
        <f t="shared" si="161"/>
        <v>15.6794425087108</v>
      </c>
      <c r="CP92" s="55">
        <v>14</v>
      </c>
      <c r="CQ92" s="58">
        <f t="shared" si="162"/>
        <v>2.4390243902439024</v>
      </c>
      <c r="CR92" s="57">
        <v>60</v>
      </c>
      <c r="CS92" s="260">
        <f t="shared" si="163"/>
        <v>10.452961672473867</v>
      </c>
      <c r="CT92" s="55">
        <v>11</v>
      </c>
      <c r="CU92" s="58">
        <f t="shared" si="164"/>
        <v>1.9163763066202089</v>
      </c>
      <c r="CV92" s="196">
        <v>0</v>
      </c>
      <c r="CW92" s="257">
        <f t="shared" si="165"/>
        <v>0</v>
      </c>
      <c r="CX92" s="258">
        <v>0</v>
      </c>
      <c r="CY92" s="259">
        <f t="shared" si="166"/>
        <v>0</v>
      </c>
      <c r="CZ92" s="196">
        <v>0</v>
      </c>
      <c r="DA92" s="257">
        <f t="shared" si="167"/>
        <v>0</v>
      </c>
      <c r="DB92" s="258">
        <v>75</v>
      </c>
      <c r="DC92" s="259">
        <f t="shared" si="168"/>
        <v>13.066202090592336</v>
      </c>
      <c r="DD92" s="258">
        <v>0</v>
      </c>
      <c r="DE92" s="257">
        <f t="shared" si="169"/>
        <v>0</v>
      </c>
      <c r="DF92" s="258">
        <v>0</v>
      </c>
      <c r="DG92" s="259">
        <f t="shared" si="170"/>
        <v>0</v>
      </c>
      <c r="DH92" s="196">
        <v>1</v>
      </c>
      <c r="DI92" s="197">
        <f t="shared" si="171"/>
        <v>0.17421602787456447</v>
      </c>
    </row>
    <row r="93" spans="1:113" ht="14.5">
      <c r="A93" s="208" t="s">
        <v>53</v>
      </c>
      <c r="B93" s="192">
        <f t="shared" si="115"/>
        <v>1818</v>
      </c>
      <c r="C93" s="331">
        <f t="shared" si="116"/>
        <v>290</v>
      </c>
      <c r="D93" s="193">
        <v>29</v>
      </c>
      <c r="E93" s="266">
        <f t="shared" si="117"/>
        <v>10</v>
      </c>
      <c r="F93" s="263">
        <v>1</v>
      </c>
      <c r="G93" s="267">
        <f t="shared" si="118"/>
        <v>0.34482758620689657</v>
      </c>
      <c r="H93" s="193">
        <v>0</v>
      </c>
      <c r="I93" s="266">
        <f t="shared" si="119"/>
        <v>0</v>
      </c>
      <c r="J93" s="263">
        <v>0</v>
      </c>
      <c r="K93" s="267">
        <f t="shared" si="120"/>
        <v>0</v>
      </c>
      <c r="L93" s="193">
        <v>28</v>
      </c>
      <c r="M93" s="288">
        <f t="shared" si="121"/>
        <v>9.6551724137931032</v>
      </c>
      <c r="N93" s="193">
        <v>261</v>
      </c>
      <c r="O93" s="253">
        <f t="shared" si="122"/>
        <v>90</v>
      </c>
      <c r="P93" s="44">
        <v>7</v>
      </c>
      <c r="Q93" s="48">
        <f t="shared" si="123"/>
        <v>2.4137931034482758</v>
      </c>
      <c r="R93" s="46">
        <v>52</v>
      </c>
      <c r="S93" s="253">
        <f t="shared" si="124"/>
        <v>17.931034482758619</v>
      </c>
      <c r="T93" s="44">
        <v>9</v>
      </c>
      <c r="U93" s="48">
        <f t="shared" si="125"/>
        <v>3.103448275862069</v>
      </c>
      <c r="V93" s="46">
        <v>74</v>
      </c>
      <c r="W93" s="253">
        <f t="shared" si="126"/>
        <v>25.517241379310345</v>
      </c>
      <c r="X93" s="44">
        <v>1</v>
      </c>
      <c r="Y93" s="48">
        <f t="shared" si="127"/>
        <v>0.34482758620689657</v>
      </c>
      <c r="Z93" s="193">
        <v>0</v>
      </c>
      <c r="AA93" s="266">
        <f t="shared" si="128"/>
        <v>0</v>
      </c>
      <c r="AB93" s="263">
        <v>1</v>
      </c>
      <c r="AC93" s="267">
        <f t="shared" si="129"/>
        <v>0.34482758620689657</v>
      </c>
      <c r="AD93" s="193">
        <v>0</v>
      </c>
      <c r="AE93" s="266">
        <f t="shared" si="130"/>
        <v>0</v>
      </c>
      <c r="AF93" s="263">
        <v>97</v>
      </c>
      <c r="AG93" s="267">
        <f t="shared" si="131"/>
        <v>33.448275862068968</v>
      </c>
      <c r="AH93" s="263">
        <v>3</v>
      </c>
      <c r="AI93" s="266">
        <f t="shared" si="132"/>
        <v>1.0344827586206897</v>
      </c>
      <c r="AJ93" s="263">
        <v>5</v>
      </c>
      <c r="AK93" s="267">
        <f t="shared" si="133"/>
        <v>1.7241379310344827</v>
      </c>
      <c r="AL93" s="193">
        <v>12</v>
      </c>
      <c r="AM93" s="267">
        <f t="shared" si="134"/>
        <v>4.1379310344827589</v>
      </c>
      <c r="AN93" s="331">
        <f t="shared" si="135"/>
        <v>884</v>
      </c>
      <c r="AO93" s="193">
        <v>186</v>
      </c>
      <c r="AP93" s="266">
        <f t="shared" si="136"/>
        <v>21.040723981900452</v>
      </c>
      <c r="AQ93" s="263">
        <v>44</v>
      </c>
      <c r="AR93" s="267">
        <f t="shared" si="137"/>
        <v>4.9773755656108598</v>
      </c>
      <c r="AS93" s="193">
        <v>1</v>
      </c>
      <c r="AT93" s="266">
        <f t="shared" si="138"/>
        <v>0.11312217194570137</v>
      </c>
      <c r="AU93" s="263">
        <v>2</v>
      </c>
      <c r="AV93" s="267">
        <f t="shared" si="139"/>
        <v>0.22624434389140274</v>
      </c>
      <c r="AW93" s="193">
        <v>139</v>
      </c>
      <c r="AX93" s="288">
        <f t="shared" si="140"/>
        <v>15.723981900452488</v>
      </c>
      <c r="AY93" s="193">
        <v>698</v>
      </c>
      <c r="AZ93" s="253">
        <f t="shared" si="141"/>
        <v>78.959276018099544</v>
      </c>
      <c r="BA93" s="44">
        <v>36</v>
      </c>
      <c r="BB93" s="48">
        <f t="shared" si="142"/>
        <v>4.0723981900452486</v>
      </c>
      <c r="BC93" s="46">
        <v>131</v>
      </c>
      <c r="BD93" s="253">
        <f t="shared" si="143"/>
        <v>14.819004524886878</v>
      </c>
      <c r="BE93" s="44">
        <v>42</v>
      </c>
      <c r="BF93" s="48">
        <f t="shared" si="144"/>
        <v>4.751131221719457</v>
      </c>
      <c r="BG93" s="46">
        <v>277</v>
      </c>
      <c r="BH93" s="253">
        <f t="shared" si="145"/>
        <v>31.334841628959275</v>
      </c>
      <c r="BI93" s="44">
        <v>15</v>
      </c>
      <c r="BJ93" s="48">
        <f t="shared" si="146"/>
        <v>1.6968325791855203</v>
      </c>
      <c r="BK93" s="193">
        <v>0</v>
      </c>
      <c r="BL93" s="266">
        <f t="shared" si="147"/>
        <v>0</v>
      </c>
      <c r="BM93" s="263">
        <v>7</v>
      </c>
      <c r="BN93" s="267">
        <f t="shared" si="148"/>
        <v>0.79185520361990946</v>
      </c>
      <c r="BO93" s="193">
        <v>0</v>
      </c>
      <c r="BP93" s="266">
        <f t="shared" si="149"/>
        <v>0</v>
      </c>
      <c r="BQ93" s="263">
        <v>170</v>
      </c>
      <c r="BR93" s="267">
        <f t="shared" si="150"/>
        <v>19.230769230769234</v>
      </c>
      <c r="BS93" s="263">
        <v>5</v>
      </c>
      <c r="BT93" s="266">
        <f t="shared" si="151"/>
        <v>0.56561085972850678</v>
      </c>
      <c r="BU93" s="263">
        <v>6</v>
      </c>
      <c r="BV93" s="267">
        <f t="shared" si="152"/>
        <v>0.67873303167420818</v>
      </c>
      <c r="BW93" s="193">
        <v>9</v>
      </c>
      <c r="BX93" s="267">
        <f t="shared" si="153"/>
        <v>1.0180995475113122</v>
      </c>
      <c r="BY93" s="331">
        <f t="shared" si="154"/>
        <v>644</v>
      </c>
      <c r="BZ93" s="193">
        <v>175</v>
      </c>
      <c r="CA93" s="266">
        <f t="shared" si="155"/>
        <v>27.173913043478258</v>
      </c>
      <c r="CB93" s="263">
        <v>56</v>
      </c>
      <c r="CC93" s="267">
        <f t="shared" si="156"/>
        <v>8.695652173913043</v>
      </c>
      <c r="CD93" s="193">
        <v>1</v>
      </c>
      <c r="CE93" s="266">
        <f t="shared" si="157"/>
        <v>0.15527950310559005</v>
      </c>
      <c r="CF93" s="263">
        <v>2</v>
      </c>
      <c r="CG93" s="267">
        <f t="shared" si="158"/>
        <v>0.3105590062111801</v>
      </c>
      <c r="CH93" s="193">
        <v>116</v>
      </c>
      <c r="CI93" s="288">
        <f t="shared" si="159"/>
        <v>18.012422360248447</v>
      </c>
      <c r="CJ93" s="193">
        <v>469</v>
      </c>
      <c r="CK93" s="253">
        <v>72.435897435897402</v>
      </c>
      <c r="CL93" s="44">
        <v>53</v>
      </c>
      <c r="CM93" s="48">
        <f t="shared" si="160"/>
        <v>8.2298136645962732</v>
      </c>
      <c r="CN93" s="46">
        <v>43</v>
      </c>
      <c r="CO93" s="253">
        <f t="shared" si="161"/>
        <v>6.6770186335403725</v>
      </c>
      <c r="CP93" s="44">
        <v>50</v>
      </c>
      <c r="CQ93" s="48">
        <f t="shared" si="162"/>
        <v>7.7639751552795024</v>
      </c>
      <c r="CR93" s="46">
        <v>238</v>
      </c>
      <c r="CS93" s="253">
        <f t="shared" si="163"/>
        <v>36.95652173913043</v>
      </c>
      <c r="CT93" s="44">
        <v>8</v>
      </c>
      <c r="CU93" s="48">
        <f t="shared" si="164"/>
        <v>1.2422360248447204</v>
      </c>
      <c r="CV93" s="193">
        <v>0</v>
      </c>
      <c r="CW93" s="266">
        <f t="shared" si="165"/>
        <v>0</v>
      </c>
      <c r="CX93" s="263">
        <v>5</v>
      </c>
      <c r="CY93" s="267">
        <f t="shared" si="166"/>
        <v>0.77639751552795033</v>
      </c>
      <c r="CZ93" s="193">
        <v>0</v>
      </c>
      <c r="DA93" s="266">
        <f t="shared" si="167"/>
        <v>0</v>
      </c>
      <c r="DB93" s="263">
        <v>63</v>
      </c>
      <c r="DC93" s="267">
        <f t="shared" si="168"/>
        <v>9.7826086956521738</v>
      </c>
      <c r="DD93" s="263">
        <v>3</v>
      </c>
      <c r="DE93" s="266">
        <f t="shared" si="169"/>
        <v>0.46583850931677018</v>
      </c>
      <c r="DF93" s="263">
        <v>4</v>
      </c>
      <c r="DG93" s="267">
        <f t="shared" si="170"/>
        <v>0.6211180124223602</v>
      </c>
      <c r="DH93" s="193">
        <v>2</v>
      </c>
      <c r="DI93" s="198">
        <f t="shared" si="171"/>
        <v>0.3105590062111801</v>
      </c>
    </row>
    <row r="94" spans="1:113" ht="14.5">
      <c r="A94" s="212" t="s">
        <v>54</v>
      </c>
      <c r="B94" s="195">
        <f t="shared" si="115"/>
        <v>1347</v>
      </c>
      <c r="C94" s="329">
        <f t="shared" si="116"/>
        <v>137</v>
      </c>
      <c r="D94" s="196">
        <v>55</v>
      </c>
      <c r="E94" s="257">
        <f t="shared" si="117"/>
        <v>40.145985401459853</v>
      </c>
      <c r="F94" s="258">
        <v>0</v>
      </c>
      <c r="G94" s="259">
        <f t="shared" si="118"/>
        <v>0</v>
      </c>
      <c r="H94" s="196">
        <v>0</v>
      </c>
      <c r="I94" s="257">
        <f t="shared" si="119"/>
        <v>0</v>
      </c>
      <c r="J94" s="258">
        <v>1</v>
      </c>
      <c r="K94" s="259">
        <f t="shared" si="120"/>
        <v>0.72992700729927007</v>
      </c>
      <c r="L94" s="196">
        <v>54</v>
      </c>
      <c r="M94" s="287">
        <f t="shared" si="121"/>
        <v>39.416058394160586</v>
      </c>
      <c r="N94" s="196">
        <v>82</v>
      </c>
      <c r="O94" s="260">
        <f t="shared" si="122"/>
        <v>59.854014598540154</v>
      </c>
      <c r="P94" s="65">
        <v>9</v>
      </c>
      <c r="Q94" s="68">
        <f t="shared" si="123"/>
        <v>6.5693430656934311</v>
      </c>
      <c r="R94" s="67">
        <v>26</v>
      </c>
      <c r="S94" s="289">
        <f t="shared" si="124"/>
        <v>18.978102189781019</v>
      </c>
      <c r="T94" s="65">
        <v>16</v>
      </c>
      <c r="U94" s="68">
        <f t="shared" si="125"/>
        <v>11.678832116788321</v>
      </c>
      <c r="V94" s="67">
        <v>15</v>
      </c>
      <c r="W94" s="289">
        <f t="shared" si="126"/>
        <v>10.948905109489052</v>
      </c>
      <c r="X94" s="65">
        <v>5</v>
      </c>
      <c r="Y94" s="68">
        <f t="shared" si="127"/>
        <v>3.6496350364963499</v>
      </c>
      <c r="Z94" s="196">
        <v>0</v>
      </c>
      <c r="AA94" s="257">
        <f t="shared" si="128"/>
        <v>0</v>
      </c>
      <c r="AB94" s="258">
        <v>0</v>
      </c>
      <c r="AC94" s="259">
        <f t="shared" si="129"/>
        <v>0</v>
      </c>
      <c r="AD94" s="196">
        <v>0</v>
      </c>
      <c r="AE94" s="257">
        <f t="shared" si="130"/>
        <v>0</v>
      </c>
      <c r="AF94" s="258">
        <v>6</v>
      </c>
      <c r="AG94" s="259">
        <f t="shared" si="131"/>
        <v>4.3795620437956204</v>
      </c>
      <c r="AH94" s="258">
        <v>3</v>
      </c>
      <c r="AI94" s="257">
        <f t="shared" si="132"/>
        <v>2.1897810218978102</v>
      </c>
      <c r="AJ94" s="258">
        <v>2</v>
      </c>
      <c r="AK94" s="259">
        <f t="shared" si="133"/>
        <v>1.4598540145985401</v>
      </c>
      <c r="AL94" s="196">
        <v>0</v>
      </c>
      <c r="AM94" s="259">
        <f t="shared" si="134"/>
        <v>0</v>
      </c>
      <c r="AN94" s="329">
        <f t="shared" si="135"/>
        <v>776</v>
      </c>
      <c r="AO94" s="196">
        <v>335</v>
      </c>
      <c r="AP94" s="257">
        <f t="shared" si="136"/>
        <v>43.170103092783506</v>
      </c>
      <c r="AQ94" s="258">
        <v>21</v>
      </c>
      <c r="AR94" s="259">
        <f t="shared" si="137"/>
        <v>2.7061855670103094</v>
      </c>
      <c r="AS94" s="196">
        <v>0</v>
      </c>
      <c r="AT94" s="257">
        <f t="shared" si="138"/>
        <v>0</v>
      </c>
      <c r="AU94" s="258">
        <v>4</v>
      </c>
      <c r="AV94" s="259">
        <f t="shared" si="139"/>
        <v>0.51546391752577314</v>
      </c>
      <c r="AW94" s="196">
        <v>310</v>
      </c>
      <c r="AX94" s="287">
        <f t="shared" si="140"/>
        <v>39.948453608247426</v>
      </c>
      <c r="AY94" s="196">
        <v>441</v>
      </c>
      <c r="AZ94" s="260">
        <f t="shared" si="141"/>
        <v>56.829896907216494</v>
      </c>
      <c r="BA94" s="65">
        <v>65</v>
      </c>
      <c r="BB94" s="68">
        <f t="shared" si="142"/>
        <v>8.3762886597938131</v>
      </c>
      <c r="BC94" s="67">
        <v>118</v>
      </c>
      <c r="BD94" s="289">
        <f t="shared" si="143"/>
        <v>15.206185567010309</v>
      </c>
      <c r="BE94" s="65">
        <v>52</v>
      </c>
      <c r="BF94" s="68">
        <f t="shared" si="144"/>
        <v>6.7010309278350517</v>
      </c>
      <c r="BG94" s="67">
        <v>112</v>
      </c>
      <c r="BH94" s="289">
        <f t="shared" si="145"/>
        <v>14.432989690721648</v>
      </c>
      <c r="BI94" s="65">
        <v>47</v>
      </c>
      <c r="BJ94" s="68">
        <f t="shared" si="146"/>
        <v>6.0567010309278349</v>
      </c>
      <c r="BK94" s="196">
        <v>0</v>
      </c>
      <c r="BL94" s="257">
        <f t="shared" si="147"/>
        <v>0</v>
      </c>
      <c r="BM94" s="258">
        <v>1</v>
      </c>
      <c r="BN94" s="259">
        <f t="shared" si="148"/>
        <v>0.12886597938144329</v>
      </c>
      <c r="BO94" s="196">
        <v>0</v>
      </c>
      <c r="BP94" s="257">
        <f t="shared" si="149"/>
        <v>0</v>
      </c>
      <c r="BQ94" s="258">
        <v>38</v>
      </c>
      <c r="BR94" s="259">
        <f t="shared" si="150"/>
        <v>4.8969072164948457</v>
      </c>
      <c r="BS94" s="258">
        <v>3</v>
      </c>
      <c r="BT94" s="257">
        <f t="shared" si="151"/>
        <v>0.38659793814432991</v>
      </c>
      <c r="BU94" s="258">
        <v>1</v>
      </c>
      <c r="BV94" s="259">
        <f t="shared" si="152"/>
        <v>0.12886597938144329</v>
      </c>
      <c r="BW94" s="196">
        <v>4</v>
      </c>
      <c r="BX94" s="259">
        <f t="shared" si="153"/>
        <v>0.51546391752577314</v>
      </c>
      <c r="BY94" s="329">
        <f t="shared" si="154"/>
        <v>434</v>
      </c>
      <c r="BZ94" s="196">
        <v>131</v>
      </c>
      <c r="CA94" s="257">
        <f t="shared" si="155"/>
        <v>30.184331797235025</v>
      </c>
      <c r="CB94" s="258">
        <v>21</v>
      </c>
      <c r="CC94" s="259">
        <f t="shared" si="156"/>
        <v>4.838709677419355</v>
      </c>
      <c r="CD94" s="196">
        <v>0</v>
      </c>
      <c r="CE94" s="257">
        <f t="shared" si="157"/>
        <v>0</v>
      </c>
      <c r="CF94" s="258">
        <v>3</v>
      </c>
      <c r="CG94" s="259">
        <f t="shared" si="158"/>
        <v>0.69124423963133641</v>
      </c>
      <c r="CH94" s="196">
        <v>107</v>
      </c>
      <c r="CI94" s="287">
        <f t="shared" si="159"/>
        <v>24.654377880184331</v>
      </c>
      <c r="CJ94" s="196">
        <v>303</v>
      </c>
      <c r="CK94" s="260">
        <v>68.677494199536</v>
      </c>
      <c r="CL94" s="65">
        <v>81</v>
      </c>
      <c r="CM94" s="68">
        <f t="shared" si="160"/>
        <v>18.663594470046082</v>
      </c>
      <c r="CN94" s="67">
        <v>92</v>
      </c>
      <c r="CO94" s="289">
        <f t="shared" si="161"/>
        <v>21.198156682027651</v>
      </c>
      <c r="CP94" s="65">
        <v>25</v>
      </c>
      <c r="CQ94" s="68">
        <f t="shared" si="162"/>
        <v>5.7603686635944698</v>
      </c>
      <c r="CR94" s="67">
        <v>62</v>
      </c>
      <c r="CS94" s="289">
        <f t="shared" si="163"/>
        <v>14.285714285714285</v>
      </c>
      <c r="CT94" s="65">
        <v>18</v>
      </c>
      <c r="CU94" s="68">
        <f t="shared" si="164"/>
        <v>4.1474654377880187</v>
      </c>
      <c r="CV94" s="196">
        <v>0</v>
      </c>
      <c r="CW94" s="257">
        <f t="shared" si="165"/>
        <v>0</v>
      </c>
      <c r="CX94" s="258">
        <v>0</v>
      </c>
      <c r="CY94" s="259">
        <f t="shared" si="166"/>
        <v>0</v>
      </c>
      <c r="CZ94" s="196">
        <v>0</v>
      </c>
      <c r="DA94" s="257">
        <f t="shared" si="167"/>
        <v>0</v>
      </c>
      <c r="DB94" s="258">
        <v>22</v>
      </c>
      <c r="DC94" s="259">
        <f t="shared" si="168"/>
        <v>5.0691244239631335</v>
      </c>
      <c r="DD94" s="258">
        <v>0</v>
      </c>
      <c r="DE94" s="257">
        <f t="shared" si="169"/>
        <v>0</v>
      </c>
      <c r="DF94" s="258">
        <v>0</v>
      </c>
      <c r="DG94" s="259">
        <f t="shared" si="170"/>
        <v>0</v>
      </c>
      <c r="DH94" s="196">
        <v>3</v>
      </c>
      <c r="DI94" s="197">
        <f t="shared" si="171"/>
        <v>0.69124423963133641</v>
      </c>
    </row>
    <row r="95" spans="1:113" ht="14.5">
      <c r="A95" s="217" t="s">
        <v>55</v>
      </c>
      <c r="B95" s="199">
        <f t="shared" si="115"/>
        <v>45539</v>
      </c>
      <c r="C95" s="332">
        <f t="shared" si="116"/>
        <v>7838</v>
      </c>
      <c r="D95" s="200">
        <v>1942</v>
      </c>
      <c r="E95" s="271">
        <f t="shared" si="117"/>
        <v>24.776728757336056</v>
      </c>
      <c r="F95" s="270">
        <v>263</v>
      </c>
      <c r="G95" s="269">
        <f t="shared" si="118"/>
        <v>3.3554478183210001</v>
      </c>
      <c r="H95" s="200">
        <v>1</v>
      </c>
      <c r="I95" s="271">
        <f t="shared" si="119"/>
        <v>1.2758356723653993E-2</v>
      </c>
      <c r="J95" s="270">
        <v>4</v>
      </c>
      <c r="K95" s="269">
        <f t="shared" si="120"/>
        <v>5.1033426894615971E-2</v>
      </c>
      <c r="L95" s="200">
        <v>1674</v>
      </c>
      <c r="M95" s="290">
        <f t="shared" si="121"/>
        <v>21.357489155396784</v>
      </c>
      <c r="N95" s="200">
        <v>5896</v>
      </c>
      <c r="O95" s="272">
        <f t="shared" si="122"/>
        <v>75.223271242663941</v>
      </c>
      <c r="P95" s="177">
        <v>244</v>
      </c>
      <c r="Q95" s="78">
        <f t="shared" si="123"/>
        <v>3.1130390405715742</v>
      </c>
      <c r="R95" s="77">
        <v>903</v>
      </c>
      <c r="S95" s="272">
        <f t="shared" si="124"/>
        <v>11.520796121459556</v>
      </c>
      <c r="T95" s="177">
        <v>196</v>
      </c>
      <c r="U95" s="78">
        <f t="shared" si="125"/>
        <v>2.5006379178361828</v>
      </c>
      <c r="V95" s="77">
        <v>922</v>
      </c>
      <c r="W95" s="272">
        <f t="shared" si="126"/>
        <v>11.763204899208981</v>
      </c>
      <c r="X95" s="177">
        <v>609</v>
      </c>
      <c r="Y95" s="78">
        <f t="shared" si="127"/>
        <v>7.769839244705282</v>
      </c>
      <c r="Z95" s="200">
        <v>1</v>
      </c>
      <c r="AA95" s="271">
        <f t="shared" si="128"/>
        <v>1.2758356723653993E-2</v>
      </c>
      <c r="AB95" s="270">
        <v>31</v>
      </c>
      <c r="AC95" s="269">
        <f t="shared" si="129"/>
        <v>0.39550905843327383</v>
      </c>
      <c r="AD95" s="200">
        <v>5</v>
      </c>
      <c r="AE95" s="271">
        <f t="shared" si="130"/>
        <v>6.3791783618269968E-2</v>
      </c>
      <c r="AF95" s="270">
        <v>2412</v>
      </c>
      <c r="AG95" s="269">
        <f t="shared" si="131"/>
        <v>30.773156417453436</v>
      </c>
      <c r="AH95" s="270">
        <v>40</v>
      </c>
      <c r="AI95" s="271">
        <f t="shared" si="132"/>
        <v>0.51033426894615974</v>
      </c>
      <c r="AJ95" s="270">
        <v>247</v>
      </c>
      <c r="AK95" s="269">
        <f t="shared" si="133"/>
        <v>3.1513141107425362</v>
      </c>
      <c r="AL95" s="200">
        <v>286</v>
      </c>
      <c r="AM95" s="269">
        <f t="shared" si="134"/>
        <v>3.6488900229650421</v>
      </c>
      <c r="AN95" s="332">
        <f t="shared" si="135"/>
        <v>24083</v>
      </c>
      <c r="AO95" s="200">
        <v>7458</v>
      </c>
      <c r="AP95" s="271">
        <f t="shared" si="136"/>
        <v>30.967902669933149</v>
      </c>
      <c r="AQ95" s="270">
        <v>2192</v>
      </c>
      <c r="AR95" s="269">
        <f t="shared" si="137"/>
        <v>9.1018560810530253</v>
      </c>
      <c r="AS95" s="200">
        <v>9</v>
      </c>
      <c r="AT95" s="271">
        <f t="shared" si="138"/>
        <v>3.7370759456878296E-2</v>
      </c>
      <c r="AU95" s="270">
        <v>10</v>
      </c>
      <c r="AV95" s="269">
        <f t="shared" si="139"/>
        <v>4.1523066063198111E-2</v>
      </c>
      <c r="AW95" s="200">
        <v>5247</v>
      </c>
      <c r="AX95" s="290">
        <f t="shared" si="140"/>
        <v>21.787152763360044</v>
      </c>
      <c r="AY95" s="200">
        <v>16625</v>
      </c>
      <c r="AZ95" s="272">
        <f t="shared" si="141"/>
        <v>69.032097330066861</v>
      </c>
      <c r="BA95" s="177">
        <v>1038</v>
      </c>
      <c r="BB95" s="78">
        <f t="shared" si="142"/>
        <v>4.3100942573599639</v>
      </c>
      <c r="BC95" s="77">
        <v>1805</v>
      </c>
      <c r="BD95" s="272">
        <f t="shared" si="143"/>
        <v>7.4949134244072582</v>
      </c>
      <c r="BE95" s="177">
        <v>754</v>
      </c>
      <c r="BF95" s="78">
        <f t="shared" si="144"/>
        <v>3.130839181165137</v>
      </c>
      <c r="BG95" s="77">
        <v>4550</v>
      </c>
      <c r="BH95" s="272">
        <f t="shared" si="145"/>
        <v>18.892995058755137</v>
      </c>
      <c r="BI95" s="177">
        <v>5177</v>
      </c>
      <c r="BJ95" s="78">
        <f t="shared" si="146"/>
        <v>21.496491300917661</v>
      </c>
      <c r="BK95" s="200">
        <v>10</v>
      </c>
      <c r="BL95" s="271">
        <f t="shared" si="147"/>
        <v>4.1523066063198111E-2</v>
      </c>
      <c r="BM95" s="270">
        <v>99</v>
      </c>
      <c r="BN95" s="269">
        <f t="shared" si="148"/>
        <v>0.41107835402566129</v>
      </c>
      <c r="BO95" s="200">
        <v>2</v>
      </c>
      <c r="BP95" s="271">
        <f t="shared" si="149"/>
        <v>8.3046132126396218E-3</v>
      </c>
      <c r="BQ95" s="270">
        <v>2430</v>
      </c>
      <c r="BR95" s="269">
        <f t="shared" si="150"/>
        <v>10.09010505335714</v>
      </c>
      <c r="BS95" s="270">
        <v>64</v>
      </c>
      <c r="BT95" s="271">
        <f t="shared" si="151"/>
        <v>0.2657476228044679</v>
      </c>
      <c r="BU95" s="270">
        <v>293</v>
      </c>
      <c r="BV95" s="269">
        <f t="shared" si="152"/>
        <v>1.2166258356517046</v>
      </c>
      <c r="BW95" s="200">
        <v>403</v>
      </c>
      <c r="BX95" s="269">
        <f t="shared" si="153"/>
        <v>1.6733795623468839</v>
      </c>
      <c r="BY95" s="332">
        <f t="shared" si="154"/>
        <v>13618</v>
      </c>
      <c r="BZ95" s="200">
        <v>5202</v>
      </c>
      <c r="CA95" s="271">
        <f t="shared" si="155"/>
        <v>38.199441915112352</v>
      </c>
      <c r="CB95" s="270">
        <v>2002</v>
      </c>
      <c r="CC95" s="269">
        <f t="shared" si="156"/>
        <v>14.701130856219709</v>
      </c>
      <c r="CD95" s="200">
        <v>6</v>
      </c>
      <c r="CE95" s="271">
        <f t="shared" si="157"/>
        <v>4.4059333235423707E-2</v>
      </c>
      <c r="CF95" s="270">
        <v>6</v>
      </c>
      <c r="CG95" s="269">
        <f t="shared" si="158"/>
        <v>4.4059333235423707E-2</v>
      </c>
      <c r="CH95" s="200">
        <v>3188</v>
      </c>
      <c r="CI95" s="290">
        <f t="shared" si="159"/>
        <v>23.410192392421795</v>
      </c>
      <c r="CJ95" s="200">
        <v>8416</v>
      </c>
      <c r="CK95" s="272">
        <v>62.020460358056297</v>
      </c>
      <c r="CL95" s="177">
        <v>618</v>
      </c>
      <c r="CM95" s="78">
        <f t="shared" si="160"/>
        <v>4.538111323248641</v>
      </c>
      <c r="CN95" s="77">
        <v>601</v>
      </c>
      <c r="CO95" s="272">
        <f t="shared" si="161"/>
        <v>4.4132765457482748</v>
      </c>
      <c r="CP95" s="177">
        <v>501</v>
      </c>
      <c r="CQ95" s="78">
        <f t="shared" si="162"/>
        <v>3.6789543251578793</v>
      </c>
      <c r="CR95" s="77">
        <v>2387</v>
      </c>
      <c r="CS95" s="272">
        <f t="shared" si="163"/>
        <v>17.528271405492728</v>
      </c>
      <c r="CT95" s="177">
        <v>3144</v>
      </c>
      <c r="CU95" s="78">
        <f t="shared" si="164"/>
        <v>23.087090615362023</v>
      </c>
      <c r="CV95" s="200">
        <v>3</v>
      </c>
      <c r="CW95" s="271">
        <f t="shared" si="165"/>
        <v>2.2029666617711854E-2</v>
      </c>
      <c r="CX95" s="270">
        <v>65</v>
      </c>
      <c r="CY95" s="269">
        <f t="shared" si="166"/>
        <v>0.47730944338375675</v>
      </c>
      <c r="CZ95" s="200">
        <v>5</v>
      </c>
      <c r="DA95" s="271">
        <f t="shared" si="167"/>
        <v>3.671611102951975E-2</v>
      </c>
      <c r="DB95" s="270">
        <v>882</v>
      </c>
      <c r="DC95" s="269">
        <f t="shared" si="168"/>
        <v>6.4767219856072842</v>
      </c>
      <c r="DD95" s="270">
        <v>36</v>
      </c>
      <c r="DE95" s="271">
        <f t="shared" si="169"/>
        <v>0.26435599941254223</v>
      </c>
      <c r="DF95" s="270">
        <v>68</v>
      </c>
      <c r="DG95" s="269">
        <f t="shared" si="170"/>
        <v>0.49933911000146863</v>
      </c>
      <c r="DH95" s="200">
        <v>106</v>
      </c>
      <c r="DI95" s="201">
        <f t="shared" si="171"/>
        <v>0.77838155382581875</v>
      </c>
    </row>
    <row r="96" spans="1:113" ht="14.5">
      <c r="A96" s="221" t="s">
        <v>56</v>
      </c>
      <c r="B96" s="202">
        <f t="shared" si="115"/>
        <v>10538</v>
      </c>
      <c r="C96" s="334">
        <f t="shared" si="116"/>
        <v>1567</v>
      </c>
      <c r="D96" s="203">
        <v>275</v>
      </c>
      <c r="E96" s="276">
        <f t="shared" si="117"/>
        <v>17.549457562220805</v>
      </c>
      <c r="F96" s="275">
        <v>6</v>
      </c>
      <c r="G96" s="274">
        <f t="shared" si="118"/>
        <v>0.38289725590299939</v>
      </c>
      <c r="H96" s="203">
        <v>0</v>
      </c>
      <c r="I96" s="276">
        <f t="shared" si="119"/>
        <v>0</v>
      </c>
      <c r="J96" s="275">
        <v>5</v>
      </c>
      <c r="K96" s="274">
        <f t="shared" si="120"/>
        <v>0.31908104658583281</v>
      </c>
      <c r="L96" s="203">
        <v>264</v>
      </c>
      <c r="M96" s="291">
        <f t="shared" si="121"/>
        <v>16.847479259731969</v>
      </c>
      <c r="N96" s="203">
        <v>1292</v>
      </c>
      <c r="O96" s="277">
        <f t="shared" si="122"/>
        <v>82.450542437779191</v>
      </c>
      <c r="P96" s="85">
        <v>27</v>
      </c>
      <c r="Q96" s="86">
        <f t="shared" si="123"/>
        <v>1.7230376515634971</v>
      </c>
      <c r="R96" s="89">
        <v>170</v>
      </c>
      <c r="S96" s="277">
        <f t="shared" si="124"/>
        <v>10.848755583918315</v>
      </c>
      <c r="T96" s="85">
        <v>26</v>
      </c>
      <c r="U96" s="86">
        <f t="shared" si="125"/>
        <v>1.6592214422463305</v>
      </c>
      <c r="V96" s="89">
        <v>78</v>
      </c>
      <c r="W96" s="277">
        <f t="shared" si="126"/>
        <v>4.9776643267389922</v>
      </c>
      <c r="X96" s="85">
        <v>10</v>
      </c>
      <c r="Y96" s="86">
        <f t="shared" si="127"/>
        <v>0.63816209317166561</v>
      </c>
      <c r="Z96" s="203">
        <v>2</v>
      </c>
      <c r="AA96" s="276">
        <f t="shared" si="128"/>
        <v>0.12763241863433314</v>
      </c>
      <c r="AB96" s="275">
        <v>1</v>
      </c>
      <c r="AC96" s="274">
        <f t="shared" si="129"/>
        <v>6.381620931716657E-2</v>
      </c>
      <c r="AD96" s="203">
        <v>3</v>
      </c>
      <c r="AE96" s="276">
        <f t="shared" si="130"/>
        <v>0.19144862795149969</v>
      </c>
      <c r="AF96" s="275">
        <v>922</v>
      </c>
      <c r="AG96" s="274">
        <f t="shared" si="131"/>
        <v>58.838544990427565</v>
      </c>
      <c r="AH96" s="275">
        <v>10</v>
      </c>
      <c r="AI96" s="276">
        <f t="shared" si="132"/>
        <v>0.63816209317166561</v>
      </c>
      <c r="AJ96" s="275">
        <v>36</v>
      </c>
      <c r="AK96" s="274">
        <f t="shared" si="133"/>
        <v>2.2973835354179961</v>
      </c>
      <c r="AL96" s="203">
        <v>7</v>
      </c>
      <c r="AM96" s="274">
        <f t="shared" si="134"/>
        <v>0.44671346522016592</v>
      </c>
      <c r="AN96" s="334">
        <f t="shared" si="135"/>
        <v>4754</v>
      </c>
      <c r="AO96" s="203">
        <v>1641</v>
      </c>
      <c r="AP96" s="276">
        <f t="shared" si="136"/>
        <v>34.518300378628524</v>
      </c>
      <c r="AQ96" s="275">
        <v>144</v>
      </c>
      <c r="AR96" s="274">
        <f t="shared" si="137"/>
        <v>3.0290281867900717</v>
      </c>
      <c r="AS96" s="203">
        <v>0</v>
      </c>
      <c r="AT96" s="276">
        <f t="shared" si="138"/>
        <v>0</v>
      </c>
      <c r="AU96" s="275">
        <v>15</v>
      </c>
      <c r="AV96" s="274">
        <f t="shared" si="139"/>
        <v>0.3155237694572991</v>
      </c>
      <c r="AW96" s="203">
        <v>1482</v>
      </c>
      <c r="AX96" s="291">
        <f t="shared" si="140"/>
        <v>31.173748422381152</v>
      </c>
      <c r="AY96" s="203">
        <v>3113</v>
      </c>
      <c r="AZ96" s="277">
        <f t="shared" si="141"/>
        <v>65.481699621371476</v>
      </c>
      <c r="BA96" s="85">
        <v>253</v>
      </c>
      <c r="BB96" s="86">
        <f t="shared" si="142"/>
        <v>5.3218342448464444</v>
      </c>
      <c r="BC96" s="89">
        <v>709</v>
      </c>
      <c r="BD96" s="277">
        <f t="shared" si="143"/>
        <v>14.913756836348337</v>
      </c>
      <c r="BE96" s="85">
        <v>170</v>
      </c>
      <c r="BF96" s="86">
        <f t="shared" si="144"/>
        <v>3.5759360538493898</v>
      </c>
      <c r="BG96" s="89">
        <v>635</v>
      </c>
      <c r="BH96" s="277">
        <f t="shared" si="145"/>
        <v>13.357172907025664</v>
      </c>
      <c r="BI96" s="85">
        <v>169</v>
      </c>
      <c r="BJ96" s="86">
        <f t="shared" si="146"/>
        <v>3.55490113588557</v>
      </c>
      <c r="BK96" s="203">
        <v>2</v>
      </c>
      <c r="BL96" s="276">
        <f t="shared" si="147"/>
        <v>4.2069835927639881E-2</v>
      </c>
      <c r="BM96" s="275">
        <v>7</v>
      </c>
      <c r="BN96" s="274">
        <f t="shared" si="148"/>
        <v>0.1472444257467396</v>
      </c>
      <c r="BO96" s="203">
        <v>0</v>
      </c>
      <c r="BP96" s="276">
        <f t="shared" si="149"/>
        <v>0</v>
      </c>
      <c r="BQ96" s="275">
        <v>1054</v>
      </c>
      <c r="BR96" s="274">
        <f t="shared" si="150"/>
        <v>22.170803533866216</v>
      </c>
      <c r="BS96" s="275">
        <v>12</v>
      </c>
      <c r="BT96" s="276">
        <f t="shared" si="151"/>
        <v>0.25241901556583929</v>
      </c>
      <c r="BU96" s="275">
        <v>50</v>
      </c>
      <c r="BV96" s="274">
        <f t="shared" si="152"/>
        <v>1.0517458981909971</v>
      </c>
      <c r="BW96" s="203">
        <v>52</v>
      </c>
      <c r="BX96" s="274">
        <f t="shared" si="153"/>
        <v>1.093815734118637</v>
      </c>
      <c r="BY96" s="334">
        <f t="shared" si="154"/>
        <v>4217</v>
      </c>
      <c r="BZ96" s="203">
        <v>1524</v>
      </c>
      <c r="CA96" s="276">
        <f t="shared" si="155"/>
        <v>36.139435617737732</v>
      </c>
      <c r="CB96" s="275">
        <v>483</v>
      </c>
      <c r="CC96" s="274">
        <f t="shared" si="156"/>
        <v>11.453640028456249</v>
      </c>
      <c r="CD96" s="203">
        <v>0</v>
      </c>
      <c r="CE96" s="276">
        <f t="shared" si="157"/>
        <v>0</v>
      </c>
      <c r="CF96" s="275">
        <v>16</v>
      </c>
      <c r="CG96" s="274">
        <f t="shared" si="158"/>
        <v>0.37941664690538301</v>
      </c>
      <c r="CH96" s="203">
        <v>1025</v>
      </c>
      <c r="CI96" s="291">
        <f t="shared" si="159"/>
        <v>24.306378942376096</v>
      </c>
      <c r="CJ96" s="203">
        <v>2693</v>
      </c>
      <c r="CK96" s="277">
        <v>63.642857142857103</v>
      </c>
      <c r="CL96" s="85">
        <v>338</v>
      </c>
      <c r="CM96" s="86">
        <f t="shared" si="160"/>
        <v>8.0151766658762149</v>
      </c>
      <c r="CN96" s="89">
        <v>920</v>
      </c>
      <c r="CO96" s="277">
        <f t="shared" si="161"/>
        <v>21.81645719705952</v>
      </c>
      <c r="CP96" s="85">
        <v>187</v>
      </c>
      <c r="CQ96" s="86">
        <f t="shared" si="162"/>
        <v>4.434432060706663</v>
      </c>
      <c r="CR96" s="89">
        <v>444</v>
      </c>
      <c r="CS96" s="277">
        <f t="shared" si="163"/>
        <v>10.528811951624377</v>
      </c>
      <c r="CT96" s="85">
        <v>63</v>
      </c>
      <c r="CU96" s="86">
        <f t="shared" si="164"/>
        <v>1.4939530471899454</v>
      </c>
      <c r="CV96" s="203">
        <v>2</v>
      </c>
      <c r="CW96" s="276">
        <f t="shared" si="165"/>
        <v>4.7427080863172877E-2</v>
      </c>
      <c r="CX96" s="275">
        <v>7</v>
      </c>
      <c r="CY96" s="274">
        <f t="shared" si="166"/>
        <v>0.16599478302110504</v>
      </c>
      <c r="CZ96" s="203">
        <v>1</v>
      </c>
      <c r="DA96" s="276">
        <f t="shared" si="167"/>
        <v>2.3713540431586438E-2</v>
      </c>
      <c r="DB96" s="275">
        <v>693</v>
      </c>
      <c r="DC96" s="274">
        <f t="shared" si="168"/>
        <v>16.4334835190894</v>
      </c>
      <c r="DD96" s="275">
        <v>5</v>
      </c>
      <c r="DE96" s="276">
        <f t="shared" si="169"/>
        <v>0.11856770215793219</v>
      </c>
      <c r="DF96" s="275">
        <v>12</v>
      </c>
      <c r="DG96" s="274">
        <f t="shared" si="170"/>
        <v>0.28456248517903726</v>
      </c>
      <c r="DH96" s="203">
        <v>21</v>
      </c>
      <c r="DI96" s="204">
        <f t="shared" si="171"/>
        <v>0.49798434906331518</v>
      </c>
    </row>
    <row r="97" spans="1:113" ht="14.5">
      <c r="A97" s="225" t="s">
        <v>57</v>
      </c>
      <c r="B97" s="205">
        <f t="shared" si="115"/>
        <v>56077</v>
      </c>
      <c r="C97" s="336">
        <f t="shared" si="116"/>
        <v>9405</v>
      </c>
      <c r="D97" s="206">
        <v>2217</v>
      </c>
      <c r="E97" s="281">
        <f t="shared" si="117"/>
        <v>23.572567783094097</v>
      </c>
      <c r="F97" s="280">
        <v>269</v>
      </c>
      <c r="G97" s="279">
        <f t="shared" si="118"/>
        <v>2.860180754917597</v>
      </c>
      <c r="H97" s="206">
        <v>1</v>
      </c>
      <c r="I97" s="281">
        <f t="shared" si="119"/>
        <v>1.063264221158958E-2</v>
      </c>
      <c r="J97" s="280">
        <v>9</v>
      </c>
      <c r="K97" s="279">
        <f t="shared" si="120"/>
        <v>9.569377990430622E-2</v>
      </c>
      <c r="L97" s="206">
        <v>1938</v>
      </c>
      <c r="M97" s="292">
        <f t="shared" si="121"/>
        <v>20.606060606060606</v>
      </c>
      <c r="N97" s="206">
        <v>7188</v>
      </c>
      <c r="O97" s="99">
        <f t="shared" si="122"/>
        <v>76.427432216905899</v>
      </c>
      <c r="P97" s="178">
        <v>271</v>
      </c>
      <c r="Q97" s="100">
        <f t="shared" si="123"/>
        <v>2.8814460393407759</v>
      </c>
      <c r="R97" s="98">
        <v>1073</v>
      </c>
      <c r="S97" s="99">
        <f t="shared" si="124"/>
        <v>11.40882509303562</v>
      </c>
      <c r="T97" s="178">
        <v>222</v>
      </c>
      <c r="U97" s="100">
        <f t="shared" si="125"/>
        <v>2.3604465709728868</v>
      </c>
      <c r="V97" s="98">
        <v>1000</v>
      </c>
      <c r="W97" s="99">
        <f t="shared" si="126"/>
        <v>10.63264221158958</v>
      </c>
      <c r="X97" s="178">
        <v>619</v>
      </c>
      <c r="Y97" s="100">
        <f t="shared" si="127"/>
        <v>6.5816055289739497</v>
      </c>
      <c r="Z97" s="206">
        <v>3</v>
      </c>
      <c r="AA97" s="281">
        <f t="shared" si="128"/>
        <v>3.1897926634768738E-2</v>
      </c>
      <c r="AB97" s="280">
        <v>32</v>
      </c>
      <c r="AC97" s="279">
        <f t="shared" si="129"/>
        <v>0.34024455077086657</v>
      </c>
      <c r="AD97" s="206">
        <v>8</v>
      </c>
      <c r="AE97" s="281">
        <f t="shared" si="130"/>
        <v>8.5061137692716643E-2</v>
      </c>
      <c r="AF97" s="280">
        <v>3334</v>
      </c>
      <c r="AG97" s="279">
        <f t="shared" si="131"/>
        <v>35.449229133439658</v>
      </c>
      <c r="AH97" s="280">
        <v>50</v>
      </c>
      <c r="AI97" s="281">
        <f t="shared" si="132"/>
        <v>0.53163211057947901</v>
      </c>
      <c r="AJ97" s="280">
        <v>283</v>
      </c>
      <c r="AK97" s="279">
        <f t="shared" si="133"/>
        <v>3.009037745879851</v>
      </c>
      <c r="AL97" s="206">
        <v>293</v>
      </c>
      <c r="AM97" s="279">
        <f t="shared" si="134"/>
        <v>3.1153641679957467</v>
      </c>
      <c r="AN97" s="336">
        <f t="shared" si="135"/>
        <v>28837</v>
      </c>
      <c r="AO97" s="206">
        <v>9099</v>
      </c>
      <c r="AP97" s="281">
        <f t="shared" si="136"/>
        <v>31.55321288622256</v>
      </c>
      <c r="AQ97" s="280">
        <v>2336</v>
      </c>
      <c r="AR97" s="279">
        <f t="shared" si="137"/>
        <v>8.100703956722267</v>
      </c>
      <c r="AS97" s="206">
        <v>9</v>
      </c>
      <c r="AT97" s="281">
        <f t="shared" si="138"/>
        <v>3.1209903942851197E-2</v>
      </c>
      <c r="AU97" s="280">
        <v>25</v>
      </c>
      <c r="AV97" s="279">
        <f t="shared" si="139"/>
        <v>8.6694177619031101E-2</v>
      </c>
      <c r="AW97" s="206">
        <v>6729</v>
      </c>
      <c r="AX97" s="292">
        <f t="shared" si="140"/>
        <v>23.334604847938412</v>
      </c>
      <c r="AY97" s="206">
        <v>19738</v>
      </c>
      <c r="AZ97" s="99">
        <f t="shared" si="141"/>
        <v>68.446787113777447</v>
      </c>
      <c r="BA97" s="178">
        <v>1291</v>
      </c>
      <c r="BB97" s="100">
        <f t="shared" si="142"/>
        <v>4.4768873322467666</v>
      </c>
      <c r="BC97" s="98">
        <v>2514</v>
      </c>
      <c r="BD97" s="99">
        <f t="shared" si="143"/>
        <v>8.7179665013697694</v>
      </c>
      <c r="BE97" s="178">
        <v>924</v>
      </c>
      <c r="BF97" s="100">
        <f t="shared" si="144"/>
        <v>3.2042168047993895</v>
      </c>
      <c r="BG97" s="98">
        <v>5185</v>
      </c>
      <c r="BH97" s="99">
        <f t="shared" si="145"/>
        <v>17.98037243818705</v>
      </c>
      <c r="BI97" s="178">
        <v>5346</v>
      </c>
      <c r="BJ97" s="100">
        <f t="shared" si="146"/>
        <v>18.538682942053612</v>
      </c>
      <c r="BK97" s="206">
        <v>12</v>
      </c>
      <c r="BL97" s="281">
        <f t="shared" si="147"/>
        <v>4.1613205257134932E-2</v>
      </c>
      <c r="BM97" s="280">
        <v>106</v>
      </c>
      <c r="BN97" s="279">
        <f t="shared" si="148"/>
        <v>0.36758331310469189</v>
      </c>
      <c r="BO97" s="206">
        <v>2</v>
      </c>
      <c r="BP97" s="281">
        <f t="shared" si="149"/>
        <v>6.9355342095224889E-3</v>
      </c>
      <c r="BQ97" s="280">
        <v>3484</v>
      </c>
      <c r="BR97" s="279">
        <f t="shared" si="150"/>
        <v>12.081700592988174</v>
      </c>
      <c r="BS97" s="280">
        <v>76</v>
      </c>
      <c r="BT97" s="281">
        <f t="shared" si="151"/>
        <v>0.26355029996185453</v>
      </c>
      <c r="BU97" s="280">
        <v>343</v>
      </c>
      <c r="BV97" s="279">
        <f t="shared" si="152"/>
        <v>1.1894441169331067</v>
      </c>
      <c r="BW97" s="206">
        <v>455</v>
      </c>
      <c r="BX97" s="279">
        <f t="shared" si="153"/>
        <v>1.577834032666366</v>
      </c>
      <c r="BY97" s="336">
        <f t="shared" si="154"/>
        <v>17835</v>
      </c>
      <c r="BZ97" s="206">
        <v>6726</v>
      </c>
      <c r="CA97" s="281">
        <f t="shared" si="155"/>
        <v>37.712363330529861</v>
      </c>
      <c r="CB97" s="280">
        <v>2485</v>
      </c>
      <c r="CC97" s="279">
        <f t="shared" si="156"/>
        <v>13.933277263807121</v>
      </c>
      <c r="CD97" s="206">
        <v>6</v>
      </c>
      <c r="CE97" s="281">
        <f t="shared" si="157"/>
        <v>3.3641715727502103E-2</v>
      </c>
      <c r="CF97" s="280">
        <v>22</v>
      </c>
      <c r="CG97" s="279">
        <f t="shared" si="158"/>
        <v>0.12335295766750771</v>
      </c>
      <c r="CH97" s="206">
        <v>4213</v>
      </c>
      <c r="CI97" s="292">
        <f t="shared" si="159"/>
        <v>23.622091393327725</v>
      </c>
      <c r="CJ97" s="206">
        <v>11109</v>
      </c>
      <c r="CK97" s="99">
        <v>62.409969132273901</v>
      </c>
      <c r="CL97" s="178">
        <v>956</v>
      </c>
      <c r="CM97" s="100">
        <f t="shared" si="160"/>
        <v>5.3602467059153351</v>
      </c>
      <c r="CN97" s="98">
        <v>1521</v>
      </c>
      <c r="CO97" s="99">
        <f t="shared" si="161"/>
        <v>8.5281749369217827</v>
      </c>
      <c r="CP97" s="178">
        <v>688</v>
      </c>
      <c r="CQ97" s="100">
        <f t="shared" si="162"/>
        <v>3.8575834034202408</v>
      </c>
      <c r="CR97" s="98">
        <v>2831</v>
      </c>
      <c r="CS97" s="99">
        <f t="shared" si="163"/>
        <v>15.873282870759741</v>
      </c>
      <c r="CT97" s="178">
        <v>3207</v>
      </c>
      <c r="CU97" s="100">
        <f t="shared" si="164"/>
        <v>17.981497056349873</v>
      </c>
      <c r="CV97" s="206">
        <v>5</v>
      </c>
      <c r="CW97" s="281">
        <f t="shared" si="165"/>
        <v>2.8034763106251751E-2</v>
      </c>
      <c r="CX97" s="280">
        <v>72</v>
      </c>
      <c r="CY97" s="279">
        <f t="shared" si="166"/>
        <v>0.40370058873002523</v>
      </c>
      <c r="CZ97" s="206">
        <v>6</v>
      </c>
      <c r="DA97" s="281">
        <f t="shared" si="167"/>
        <v>3.3641715727502103E-2</v>
      </c>
      <c r="DB97" s="280">
        <v>1575</v>
      </c>
      <c r="DC97" s="279">
        <f t="shared" si="168"/>
        <v>8.8309503784693018</v>
      </c>
      <c r="DD97" s="280">
        <v>41</v>
      </c>
      <c r="DE97" s="281">
        <f t="shared" si="169"/>
        <v>0.22988505747126436</v>
      </c>
      <c r="DF97" s="280">
        <v>80</v>
      </c>
      <c r="DG97" s="279">
        <f t="shared" si="170"/>
        <v>0.44855620970002802</v>
      </c>
      <c r="DH97" s="206">
        <v>127</v>
      </c>
      <c r="DI97" s="207">
        <f t="shared" si="171"/>
        <v>0.71208298289879446</v>
      </c>
    </row>
    <row r="98" spans="1:113" ht="14.5">
      <c r="A98" s="483" t="s">
        <v>58</v>
      </c>
      <c r="B98" s="483"/>
      <c r="C98" s="483"/>
      <c r="D98" s="483"/>
      <c r="E98" s="483"/>
      <c r="F98" s="483"/>
      <c r="G98" s="483"/>
      <c r="H98" s="483"/>
      <c r="I98" s="483"/>
      <c r="J98" s="483"/>
      <c r="K98" s="483"/>
      <c r="L98" s="483"/>
      <c r="M98" s="483"/>
      <c r="N98" s="483"/>
      <c r="O98" s="483"/>
      <c r="P98" s="483"/>
      <c r="Q98" s="483"/>
      <c r="R98" s="483"/>
      <c r="S98" s="483"/>
      <c r="T98" s="483"/>
      <c r="U98" s="483"/>
      <c r="V98" s="483"/>
      <c r="W98" s="483"/>
      <c r="X98" s="483"/>
      <c r="Y98" s="483"/>
      <c r="Z98" s="483"/>
      <c r="AA98" s="483"/>
      <c r="AB98" s="483"/>
      <c r="AC98" s="483"/>
      <c r="AD98" s="483"/>
      <c r="AE98" s="483"/>
      <c r="AF98" s="483"/>
      <c r="AG98" s="483"/>
      <c r="AH98" s="483"/>
      <c r="AI98" s="483"/>
      <c r="AJ98" s="483"/>
      <c r="AK98" s="483"/>
      <c r="AL98" s="483"/>
      <c r="AM98" s="483"/>
      <c r="AN98" s="483"/>
      <c r="AO98" s="483"/>
      <c r="AP98" s="483"/>
      <c r="AQ98" s="483"/>
      <c r="AR98" s="483"/>
      <c r="AS98" s="483"/>
      <c r="AT98" s="483"/>
      <c r="AU98" s="483"/>
      <c r="AV98" s="483"/>
      <c r="AW98" s="483"/>
      <c r="AX98" s="483"/>
      <c r="AY98" s="483"/>
      <c r="AZ98" s="483"/>
      <c r="BA98" s="483"/>
      <c r="BB98" s="483"/>
      <c r="BC98" s="483"/>
      <c r="BD98" s="483"/>
      <c r="BE98" s="483"/>
      <c r="BF98" s="483"/>
      <c r="BG98" s="483"/>
      <c r="BH98" s="483"/>
      <c r="BI98" s="483"/>
      <c r="BJ98" s="483"/>
      <c r="BK98" s="483"/>
      <c r="BL98" s="483"/>
      <c r="BM98" s="483"/>
      <c r="BN98" s="483"/>
      <c r="BO98" s="483"/>
      <c r="BP98" s="483"/>
      <c r="BQ98" s="483"/>
      <c r="BR98" s="483"/>
      <c r="BS98" s="483"/>
      <c r="BT98" s="483"/>
      <c r="BU98" s="483"/>
      <c r="BV98" s="483"/>
      <c r="BW98" s="483"/>
      <c r="BX98" s="483"/>
      <c r="BY98" s="483"/>
      <c r="BZ98" s="483"/>
      <c r="CA98" s="483"/>
      <c r="CB98" s="483"/>
      <c r="CC98" s="483"/>
      <c r="CD98" s="483"/>
      <c r="CE98" s="483"/>
      <c r="CF98" s="483"/>
      <c r="CG98" s="483"/>
      <c r="CH98" s="483"/>
      <c r="CI98" s="483"/>
      <c r="CJ98" s="483"/>
      <c r="CK98" s="483"/>
      <c r="CL98" s="483"/>
      <c r="CM98" s="483"/>
      <c r="CN98" s="483"/>
      <c r="CO98" s="483"/>
      <c r="CP98" s="483"/>
      <c r="CQ98" s="483"/>
      <c r="CR98" s="483"/>
      <c r="CS98" s="483"/>
      <c r="CT98" s="483"/>
      <c r="CU98" s="483"/>
      <c r="CV98" s="483"/>
      <c r="CW98" s="483"/>
      <c r="CX98" s="483"/>
      <c r="CY98" s="483"/>
      <c r="CZ98" s="483"/>
      <c r="DA98" s="483"/>
      <c r="DB98" s="483"/>
      <c r="DC98" s="483"/>
      <c r="DD98" s="483"/>
      <c r="DE98" s="483"/>
      <c r="DF98" s="483"/>
      <c r="DG98" s="483"/>
      <c r="DH98" s="483"/>
      <c r="DI98" s="483"/>
    </row>
    <row r="99" spans="1:113" ht="14.5">
      <c r="A99" s="526" t="s">
        <v>132</v>
      </c>
      <c r="B99" s="526"/>
      <c r="C99" s="526"/>
      <c r="D99" s="526"/>
      <c r="E99" s="526"/>
      <c r="F99" s="526"/>
      <c r="G99" s="526"/>
      <c r="H99" s="526"/>
      <c r="I99" s="526"/>
      <c r="J99" s="526"/>
      <c r="K99" s="526"/>
      <c r="L99" s="526"/>
      <c r="M99" s="526"/>
      <c r="N99" s="526"/>
      <c r="O99" s="526"/>
      <c r="P99" s="526"/>
      <c r="Q99" s="526"/>
      <c r="R99" s="526"/>
      <c r="S99" s="526"/>
      <c r="T99" s="526"/>
      <c r="U99" s="526"/>
      <c r="V99" s="526"/>
      <c r="W99" s="526"/>
      <c r="X99" s="526"/>
      <c r="Y99" s="526"/>
      <c r="Z99" s="526"/>
      <c r="AA99" s="526"/>
      <c r="AB99" s="526"/>
      <c r="AC99" s="526"/>
      <c r="AD99" s="526"/>
      <c r="AE99" s="526"/>
      <c r="AF99" s="526"/>
      <c r="AG99" s="526"/>
      <c r="AH99" s="526"/>
      <c r="AI99" s="526"/>
      <c r="AJ99" s="526"/>
      <c r="AK99" s="526"/>
      <c r="AL99" s="526"/>
      <c r="AM99" s="526"/>
      <c r="AN99" s="526"/>
      <c r="AO99" s="526"/>
      <c r="AP99" s="526"/>
      <c r="AQ99" s="526"/>
      <c r="AR99" s="526"/>
      <c r="AS99" s="526"/>
      <c r="AT99" s="526"/>
      <c r="AU99" s="526"/>
      <c r="AV99" s="526"/>
      <c r="AW99" s="526"/>
      <c r="AX99" s="526"/>
      <c r="AY99" s="526"/>
      <c r="AZ99" s="526"/>
      <c r="BA99" s="526"/>
      <c r="BB99" s="526"/>
      <c r="BC99" s="526"/>
      <c r="BD99" s="526"/>
      <c r="BE99" s="526"/>
      <c r="BF99" s="526"/>
      <c r="BG99" s="526"/>
      <c r="BH99" s="526"/>
      <c r="BI99" s="526"/>
      <c r="BJ99" s="526"/>
      <c r="BK99" s="526"/>
      <c r="BL99" s="526"/>
      <c r="BM99" s="526"/>
      <c r="BN99" s="526"/>
      <c r="BO99" s="526"/>
      <c r="BP99" s="526"/>
      <c r="BQ99" s="526"/>
      <c r="BR99" s="526"/>
      <c r="BS99" s="526"/>
      <c r="BT99" s="526"/>
      <c r="BU99" s="526"/>
      <c r="BV99" s="526"/>
      <c r="BW99" s="526"/>
      <c r="BX99" s="526"/>
      <c r="BY99" s="526"/>
      <c r="BZ99" s="526"/>
      <c r="CA99" s="526"/>
      <c r="CB99" s="526"/>
      <c r="CC99" s="526"/>
      <c r="CD99" s="526"/>
      <c r="CE99" s="526"/>
      <c r="CF99" s="526"/>
      <c r="CG99" s="526"/>
      <c r="CH99" s="526"/>
      <c r="CI99" s="526"/>
      <c r="CJ99" s="526"/>
      <c r="CK99" s="526"/>
      <c r="CL99" s="526"/>
      <c r="CM99" s="526"/>
      <c r="CN99" s="526"/>
      <c r="CO99" s="526"/>
      <c r="CP99" s="526"/>
      <c r="CQ99" s="526"/>
      <c r="CR99" s="526"/>
      <c r="CS99" s="526"/>
      <c r="CT99" s="526"/>
      <c r="CU99" s="526"/>
      <c r="CV99" s="526"/>
      <c r="CW99" s="526"/>
      <c r="CX99" s="526"/>
      <c r="CY99" s="526"/>
      <c r="CZ99" s="526"/>
      <c r="DA99" s="526"/>
      <c r="DB99" s="526"/>
      <c r="DC99" s="526"/>
      <c r="DD99" s="526"/>
      <c r="DE99" s="526"/>
      <c r="DF99" s="526"/>
      <c r="DG99" s="526"/>
      <c r="DH99" s="526"/>
      <c r="DI99" s="526"/>
    </row>
    <row r="100" spans="1:113" ht="14.5">
      <c r="A100" s="484" t="s">
        <v>63</v>
      </c>
      <c r="B100" s="484"/>
      <c r="C100" s="484"/>
      <c r="D100" s="484"/>
      <c r="E100" s="484"/>
      <c r="F100" s="484"/>
      <c r="G100" s="484"/>
      <c r="H100" s="484"/>
      <c r="I100" s="484"/>
      <c r="J100" s="484"/>
      <c r="K100" s="484"/>
      <c r="L100" s="484"/>
      <c r="M100" s="484"/>
      <c r="N100" s="484"/>
      <c r="O100" s="484"/>
      <c r="P100" s="484"/>
      <c r="Q100" s="484"/>
      <c r="R100" s="484"/>
      <c r="S100" s="484"/>
      <c r="T100" s="484"/>
      <c r="U100" s="484"/>
      <c r="V100" s="484"/>
      <c r="W100" s="484"/>
      <c r="X100" s="484"/>
      <c r="Y100" s="484"/>
      <c r="Z100" s="484"/>
      <c r="AA100" s="484"/>
      <c r="AB100" s="484"/>
      <c r="AC100" s="484"/>
      <c r="AD100" s="484"/>
      <c r="AE100" s="484"/>
      <c r="AF100" s="484"/>
      <c r="AG100" s="484"/>
      <c r="AH100" s="484"/>
      <c r="AI100" s="484"/>
      <c r="AJ100" s="484"/>
      <c r="AK100" s="484"/>
      <c r="AL100" s="484"/>
      <c r="AM100" s="484"/>
      <c r="AN100" s="484"/>
      <c r="AO100" s="484"/>
      <c r="AP100" s="484"/>
      <c r="AQ100" s="484"/>
      <c r="AR100" s="484"/>
      <c r="AS100" s="484"/>
      <c r="AT100" s="484"/>
      <c r="AU100" s="484"/>
      <c r="AV100" s="484"/>
      <c r="AW100" s="484"/>
      <c r="AX100" s="484"/>
      <c r="AY100" s="484"/>
      <c r="AZ100" s="484"/>
      <c r="BA100" s="484"/>
      <c r="BB100" s="484"/>
      <c r="BC100" s="484"/>
      <c r="BD100" s="484"/>
      <c r="BE100" s="484"/>
      <c r="BF100" s="484"/>
      <c r="BG100" s="484"/>
      <c r="BH100" s="484"/>
      <c r="BI100" s="484"/>
      <c r="BJ100" s="484"/>
      <c r="BK100" s="484"/>
      <c r="BL100" s="484"/>
      <c r="BM100" s="484"/>
      <c r="BN100" s="484"/>
      <c r="BO100" s="484"/>
      <c r="BP100" s="484"/>
      <c r="BQ100" s="484"/>
      <c r="BR100" s="484"/>
      <c r="BS100" s="484"/>
      <c r="BT100" s="484"/>
      <c r="BU100" s="484"/>
      <c r="BV100" s="484"/>
      <c r="BW100" s="484"/>
      <c r="BX100" s="484"/>
      <c r="BY100" s="484"/>
      <c r="BZ100" s="484"/>
      <c r="CA100" s="484"/>
      <c r="CB100" s="484"/>
      <c r="CC100" s="484"/>
      <c r="CD100" s="484"/>
      <c r="CE100" s="484"/>
      <c r="CF100" s="484"/>
      <c r="CG100" s="484"/>
      <c r="CH100" s="484"/>
      <c r="CI100" s="484"/>
      <c r="CJ100" s="484"/>
      <c r="CK100" s="484"/>
      <c r="CL100" s="484"/>
      <c r="CM100" s="484"/>
      <c r="CN100" s="484"/>
      <c r="CO100" s="484"/>
      <c r="CP100" s="484"/>
      <c r="CQ100" s="484"/>
      <c r="CR100" s="484"/>
      <c r="CS100" s="484"/>
      <c r="CT100" s="484"/>
      <c r="CU100" s="484"/>
      <c r="CV100" s="484"/>
      <c r="CW100" s="484"/>
      <c r="CX100" s="484"/>
      <c r="CY100" s="484"/>
      <c r="CZ100" s="484"/>
      <c r="DA100" s="484"/>
      <c r="DB100" s="484"/>
      <c r="DC100" s="484"/>
      <c r="DD100" s="484"/>
      <c r="DE100" s="484"/>
      <c r="DF100" s="484"/>
      <c r="DG100" s="484"/>
      <c r="DH100" s="484"/>
      <c r="DI100" s="484"/>
    </row>
    <row r="101" spans="1:113" ht="14.5">
      <c r="A101" s="30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</row>
    <row r="102" spans="1:113" ht="23.4" customHeight="1">
      <c r="A102" s="486">
        <v>2022</v>
      </c>
      <c r="B102" s="486"/>
      <c r="C102" s="486"/>
      <c r="D102" s="486"/>
      <c r="E102" s="486"/>
      <c r="F102" s="486"/>
      <c r="G102" s="486"/>
      <c r="H102" s="486"/>
      <c r="I102" s="486"/>
      <c r="J102" s="486"/>
      <c r="K102" s="486"/>
      <c r="L102" s="486"/>
      <c r="M102" s="486"/>
      <c r="N102" s="486"/>
      <c r="O102" s="486"/>
      <c r="P102" s="486"/>
      <c r="Q102" s="486"/>
      <c r="R102" s="486"/>
      <c r="S102" s="486"/>
      <c r="T102" s="486"/>
      <c r="U102" s="486"/>
      <c r="V102" s="486"/>
      <c r="W102" s="486"/>
      <c r="X102" s="486"/>
      <c r="Y102" s="486"/>
      <c r="Z102" s="486"/>
      <c r="AA102" s="486"/>
      <c r="AB102" s="486"/>
      <c r="AC102" s="486"/>
      <c r="AD102" s="486"/>
      <c r="AE102" s="486"/>
      <c r="AF102" s="486"/>
      <c r="AG102" s="486"/>
      <c r="AH102" s="486"/>
      <c r="AI102" s="486"/>
      <c r="AJ102" s="486"/>
      <c r="AK102" s="486"/>
      <c r="AL102" s="486"/>
      <c r="AM102" s="486"/>
      <c r="AN102" s="486"/>
      <c r="AO102" s="486"/>
      <c r="AP102" s="486"/>
      <c r="AQ102" s="486"/>
      <c r="AR102" s="486"/>
      <c r="AS102" s="486"/>
      <c r="AT102" s="486"/>
      <c r="AU102" s="486"/>
      <c r="AV102" s="486"/>
      <c r="AW102" s="486"/>
      <c r="AX102" s="486"/>
      <c r="AY102" s="486"/>
      <c r="AZ102" s="486"/>
      <c r="BA102" s="486"/>
      <c r="BB102" s="486"/>
      <c r="BC102" s="486"/>
      <c r="BD102" s="486"/>
      <c r="BE102" s="486"/>
      <c r="BF102" s="486"/>
      <c r="BG102" s="486"/>
      <c r="BH102" s="486"/>
      <c r="BI102" s="486"/>
      <c r="BJ102" s="486"/>
      <c r="BK102" s="486"/>
      <c r="BL102" s="486"/>
      <c r="BM102" s="486"/>
      <c r="BN102" s="486"/>
      <c r="BO102" s="486"/>
      <c r="BP102" s="486"/>
      <c r="BQ102" s="486"/>
      <c r="BR102" s="486"/>
      <c r="BS102" s="486"/>
      <c r="BT102" s="486"/>
      <c r="BU102" s="486"/>
      <c r="BV102" s="486"/>
      <c r="BW102" s="486"/>
      <c r="BX102" s="486"/>
      <c r="BY102" s="486"/>
      <c r="BZ102" s="486"/>
      <c r="CA102" s="486"/>
      <c r="CB102" s="486"/>
      <c r="CC102" s="486"/>
      <c r="CD102" s="486"/>
      <c r="CE102" s="486"/>
      <c r="CF102" s="486"/>
      <c r="CG102" s="486"/>
      <c r="CH102" s="486"/>
      <c r="CI102" s="486"/>
      <c r="CJ102" s="486"/>
      <c r="CK102" s="486"/>
      <c r="CL102" s="486"/>
      <c r="CM102" s="486"/>
      <c r="CN102" s="486"/>
      <c r="CO102" s="486"/>
      <c r="CP102" s="486"/>
      <c r="CQ102" s="486"/>
      <c r="CR102" s="486"/>
      <c r="CS102" s="486"/>
      <c r="CT102" s="486"/>
      <c r="CU102" s="486"/>
      <c r="CV102" s="486"/>
      <c r="CW102" s="486"/>
      <c r="CX102" s="486"/>
      <c r="CY102" s="486"/>
      <c r="CZ102" s="486"/>
      <c r="DA102" s="486"/>
      <c r="DB102" s="486"/>
      <c r="DC102" s="486"/>
      <c r="DD102" s="486"/>
      <c r="DE102" s="486"/>
      <c r="DF102" s="486"/>
      <c r="DG102" s="486"/>
      <c r="DH102" s="486"/>
      <c r="DI102" s="486"/>
    </row>
    <row r="103" spans="1:113" ht="14.5">
      <c r="G103" s="339"/>
    </row>
    <row r="104" spans="1:113" ht="16.5">
      <c r="A104" s="497" t="s">
        <v>120</v>
      </c>
      <c r="B104" s="497"/>
      <c r="C104" s="497"/>
      <c r="D104" s="497"/>
      <c r="E104" s="497"/>
      <c r="F104" s="497"/>
      <c r="G104" s="497"/>
      <c r="H104" s="497"/>
      <c r="I104" s="497"/>
      <c r="J104" s="497"/>
      <c r="K104" s="497"/>
      <c r="L104" s="497"/>
      <c r="M104" s="497"/>
      <c r="N104" s="497"/>
      <c r="O104" s="497"/>
      <c r="P104" s="497"/>
      <c r="Q104" s="497"/>
      <c r="R104" s="497"/>
      <c r="S104" s="497"/>
      <c r="T104" s="497"/>
      <c r="U104" s="497"/>
      <c r="V104" s="497"/>
      <c r="W104" s="497"/>
      <c r="X104" s="497"/>
      <c r="Y104" s="497"/>
      <c r="Z104" s="497"/>
      <c r="AA104" s="497"/>
      <c r="AB104" s="497"/>
      <c r="AC104" s="497"/>
      <c r="AD104" s="497"/>
      <c r="AE104" s="497"/>
      <c r="AF104" s="497"/>
      <c r="AG104" s="497"/>
      <c r="AH104" s="497"/>
      <c r="AI104" s="497"/>
      <c r="AJ104" s="497"/>
      <c r="AK104" s="497"/>
      <c r="AL104" s="497"/>
      <c r="AM104" s="497"/>
      <c r="AN104" s="497"/>
      <c r="AO104" s="497"/>
      <c r="AP104" s="497"/>
      <c r="AQ104" s="497"/>
      <c r="AR104" s="497"/>
      <c r="AS104" s="497"/>
      <c r="AT104" s="497"/>
      <c r="AU104" s="497"/>
      <c r="AV104" s="497"/>
      <c r="AW104" s="497"/>
      <c r="AX104" s="497"/>
      <c r="AY104" s="497"/>
      <c r="AZ104" s="497"/>
      <c r="BA104" s="497"/>
      <c r="BB104" s="497"/>
      <c r="BC104" s="497"/>
      <c r="BD104" s="497"/>
      <c r="BE104" s="497"/>
      <c r="BF104" s="497"/>
      <c r="BG104" s="497"/>
      <c r="BH104" s="497"/>
      <c r="BI104" s="497"/>
      <c r="BJ104" s="497"/>
      <c r="BK104" s="497"/>
      <c r="BL104" s="497"/>
      <c r="BM104" s="497"/>
      <c r="BN104" s="497"/>
      <c r="BO104" s="497"/>
      <c r="BP104" s="497"/>
      <c r="BQ104" s="497"/>
      <c r="BR104" s="497"/>
      <c r="BS104" s="497"/>
      <c r="BT104" s="497"/>
      <c r="BU104" s="497"/>
      <c r="BV104" s="497"/>
      <c r="BW104" s="497"/>
      <c r="BX104" s="497"/>
      <c r="BY104" s="497"/>
      <c r="BZ104" s="497"/>
      <c r="CA104" s="497"/>
      <c r="CB104" s="497"/>
      <c r="CC104" s="497"/>
      <c r="CD104" s="497"/>
      <c r="CE104" s="497"/>
      <c r="CF104" s="497"/>
      <c r="CG104" s="497"/>
      <c r="CH104" s="497"/>
      <c r="CI104" s="497"/>
      <c r="CJ104" s="497"/>
      <c r="CK104" s="497"/>
      <c r="CL104" s="497"/>
      <c r="CM104" s="497"/>
      <c r="CN104" s="497"/>
      <c r="CO104" s="497"/>
      <c r="CP104" s="497"/>
      <c r="CQ104" s="497"/>
      <c r="CR104" s="497"/>
      <c r="CS104" s="497"/>
      <c r="CT104" s="497"/>
      <c r="CU104" s="497"/>
      <c r="CV104" s="497"/>
      <c r="CW104" s="497"/>
      <c r="CX104" s="497"/>
      <c r="CY104" s="497"/>
      <c r="CZ104" s="497"/>
      <c r="DA104" s="497"/>
      <c r="DB104" s="497"/>
      <c r="DC104" s="497"/>
      <c r="DD104" s="497"/>
      <c r="DE104" s="497"/>
      <c r="DF104" s="497"/>
      <c r="DG104" s="497"/>
      <c r="DH104" s="497"/>
      <c r="DI104" s="497"/>
    </row>
    <row r="105" spans="1:113" ht="15" customHeight="1">
      <c r="A105" s="527" t="s">
        <v>25</v>
      </c>
      <c r="B105" s="521" t="s">
        <v>26</v>
      </c>
      <c r="C105" s="532" t="s">
        <v>114</v>
      </c>
      <c r="D105" s="532"/>
      <c r="E105" s="532"/>
      <c r="F105" s="532"/>
      <c r="G105" s="532"/>
      <c r="H105" s="532"/>
      <c r="I105" s="532"/>
      <c r="J105" s="532"/>
      <c r="K105" s="532"/>
      <c r="L105" s="532"/>
      <c r="M105" s="532"/>
      <c r="N105" s="532"/>
      <c r="O105" s="532"/>
      <c r="P105" s="532"/>
      <c r="Q105" s="532"/>
      <c r="R105" s="532"/>
      <c r="S105" s="532"/>
      <c r="T105" s="532"/>
      <c r="U105" s="532"/>
      <c r="V105" s="532"/>
      <c r="W105" s="532"/>
      <c r="X105" s="532"/>
      <c r="Y105" s="532"/>
      <c r="Z105" s="532"/>
      <c r="AA105" s="532"/>
      <c r="AB105" s="532"/>
      <c r="AC105" s="532"/>
      <c r="AD105" s="532"/>
      <c r="AE105" s="532"/>
      <c r="AF105" s="532"/>
      <c r="AG105" s="532"/>
      <c r="AH105" s="532"/>
      <c r="AI105" s="532"/>
      <c r="AJ105" s="532"/>
      <c r="AK105" s="532"/>
      <c r="AL105" s="532"/>
      <c r="AM105" s="532"/>
      <c r="AN105" s="532"/>
      <c r="AO105" s="532"/>
      <c r="AP105" s="532"/>
      <c r="AQ105" s="532"/>
      <c r="AR105" s="532"/>
      <c r="AS105" s="532"/>
      <c r="AT105" s="532"/>
      <c r="AU105" s="532"/>
      <c r="AV105" s="532"/>
      <c r="AW105" s="532"/>
      <c r="AX105" s="532"/>
      <c r="AY105" s="532"/>
      <c r="AZ105" s="532"/>
      <c r="BA105" s="532"/>
      <c r="BB105" s="532"/>
      <c r="BC105" s="532"/>
      <c r="BD105" s="532"/>
      <c r="BE105" s="532"/>
      <c r="BF105" s="532"/>
      <c r="BG105" s="532"/>
      <c r="BH105" s="532"/>
      <c r="BI105" s="532"/>
      <c r="BJ105" s="532"/>
      <c r="BK105" s="532"/>
      <c r="BL105" s="532"/>
      <c r="BM105" s="532"/>
      <c r="BN105" s="532"/>
      <c r="BO105" s="532"/>
      <c r="BP105" s="532"/>
      <c r="BQ105" s="532"/>
      <c r="BR105" s="532"/>
      <c r="BS105" s="532"/>
      <c r="BT105" s="532"/>
      <c r="BU105" s="532"/>
      <c r="BV105" s="532"/>
      <c r="BW105" s="532"/>
      <c r="BX105" s="532"/>
      <c r="BY105" s="532"/>
      <c r="BZ105" s="532"/>
      <c r="CA105" s="532"/>
      <c r="CB105" s="532"/>
      <c r="CC105" s="532"/>
      <c r="CD105" s="532"/>
      <c r="CE105" s="532"/>
      <c r="CF105" s="532"/>
      <c r="CG105" s="532"/>
      <c r="CH105" s="532"/>
      <c r="CI105" s="532"/>
      <c r="CJ105" s="532"/>
      <c r="CK105" s="532"/>
      <c r="CL105" s="532"/>
      <c r="CM105" s="532"/>
      <c r="CN105" s="532"/>
      <c r="CO105" s="532"/>
      <c r="CP105" s="532"/>
      <c r="CQ105" s="532"/>
      <c r="CR105" s="532"/>
      <c r="CS105" s="532"/>
      <c r="CT105" s="532"/>
      <c r="CU105" s="532"/>
      <c r="CV105" s="532"/>
      <c r="CW105" s="532"/>
      <c r="CX105" s="532"/>
      <c r="CY105" s="532"/>
      <c r="CZ105" s="532"/>
      <c r="DA105" s="532"/>
      <c r="DB105" s="532"/>
      <c r="DC105" s="532"/>
      <c r="DD105" s="532"/>
      <c r="DE105" s="532"/>
      <c r="DF105" s="532"/>
      <c r="DG105" s="532"/>
      <c r="DH105" s="532"/>
      <c r="DI105" s="532"/>
    </row>
    <row r="106" spans="1:113" ht="15.75" customHeight="1">
      <c r="A106" s="527"/>
      <c r="B106" s="521"/>
      <c r="C106" s="529" t="s">
        <v>115</v>
      </c>
      <c r="D106" s="529"/>
      <c r="E106" s="529"/>
      <c r="F106" s="529"/>
      <c r="G106" s="529"/>
      <c r="H106" s="529"/>
      <c r="I106" s="529"/>
      <c r="J106" s="529"/>
      <c r="K106" s="529"/>
      <c r="L106" s="529"/>
      <c r="M106" s="529"/>
      <c r="N106" s="529"/>
      <c r="O106" s="529"/>
      <c r="P106" s="529"/>
      <c r="Q106" s="529"/>
      <c r="R106" s="529"/>
      <c r="S106" s="529"/>
      <c r="T106" s="529"/>
      <c r="U106" s="529"/>
      <c r="V106" s="529"/>
      <c r="W106" s="529"/>
      <c r="X106" s="529"/>
      <c r="Y106" s="529"/>
      <c r="Z106" s="529"/>
      <c r="AA106" s="529"/>
      <c r="AB106" s="529"/>
      <c r="AC106" s="529"/>
      <c r="AD106" s="529"/>
      <c r="AE106" s="529"/>
      <c r="AF106" s="529"/>
      <c r="AG106" s="529"/>
      <c r="AH106" s="529"/>
      <c r="AI106" s="529"/>
      <c r="AJ106" s="529"/>
      <c r="AK106" s="529"/>
      <c r="AL106" s="529"/>
      <c r="AM106" s="529"/>
      <c r="AN106" s="529" t="s">
        <v>116</v>
      </c>
      <c r="AO106" s="529"/>
      <c r="AP106" s="529"/>
      <c r="AQ106" s="529"/>
      <c r="AR106" s="529"/>
      <c r="AS106" s="529"/>
      <c r="AT106" s="529"/>
      <c r="AU106" s="529"/>
      <c r="AV106" s="529"/>
      <c r="AW106" s="529"/>
      <c r="AX106" s="529"/>
      <c r="AY106" s="529"/>
      <c r="AZ106" s="529"/>
      <c r="BA106" s="529"/>
      <c r="BB106" s="529"/>
      <c r="BC106" s="529"/>
      <c r="BD106" s="529"/>
      <c r="BE106" s="529"/>
      <c r="BF106" s="529"/>
      <c r="BG106" s="529"/>
      <c r="BH106" s="529"/>
      <c r="BI106" s="529"/>
      <c r="BJ106" s="529"/>
      <c r="BK106" s="529"/>
      <c r="BL106" s="529"/>
      <c r="BM106" s="529"/>
      <c r="BN106" s="529"/>
      <c r="BO106" s="529"/>
      <c r="BP106" s="529"/>
      <c r="BQ106" s="529"/>
      <c r="BR106" s="529"/>
      <c r="BS106" s="529"/>
      <c r="BT106" s="529"/>
      <c r="BU106" s="529"/>
      <c r="BV106" s="529"/>
      <c r="BW106" s="529"/>
      <c r="BX106" s="529"/>
      <c r="BY106" s="528" t="s">
        <v>117</v>
      </c>
      <c r="BZ106" s="528"/>
      <c r="CA106" s="528"/>
      <c r="CB106" s="528"/>
      <c r="CC106" s="528"/>
      <c r="CD106" s="528"/>
      <c r="CE106" s="528"/>
      <c r="CF106" s="528"/>
      <c r="CG106" s="528"/>
      <c r="CH106" s="528"/>
      <c r="CI106" s="528"/>
      <c r="CJ106" s="528"/>
      <c r="CK106" s="528"/>
      <c r="CL106" s="528"/>
      <c r="CM106" s="528"/>
      <c r="CN106" s="528"/>
      <c r="CO106" s="528"/>
      <c r="CP106" s="528"/>
      <c r="CQ106" s="528"/>
      <c r="CR106" s="528"/>
      <c r="CS106" s="528"/>
      <c r="CT106" s="528"/>
      <c r="CU106" s="528"/>
      <c r="CV106" s="528"/>
      <c r="CW106" s="528"/>
      <c r="CX106" s="528"/>
      <c r="CY106" s="528"/>
      <c r="CZ106" s="528"/>
      <c r="DA106" s="528"/>
      <c r="DB106" s="528"/>
      <c r="DC106" s="528"/>
      <c r="DD106" s="528"/>
      <c r="DE106" s="528"/>
      <c r="DF106" s="528"/>
      <c r="DG106" s="528"/>
      <c r="DH106" s="528"/>
      <c r="DI106" s="528"/>
    </row>
    <row r="107" spans="1:113" ht="14.5">
      <c r="A107" s="527"/>
      <c r="B107" s="521"/>
      <c r="C107" s="521" t="s">
        <v>26</v>
      </c>
      <c r="D107" s="530" t="s">
        <v>125</v>
      </c>
      <c r="E107" s="530"/>
      <c r="F107" s="530"/>
      <c r="G107" s="530"/>
      <c r="H107" s="530"/>
      <c r="I107" s="530"/>
      <c r="J107" s="530"/>
      <c r="K107" s="530"/>
      <c r="L107" s="530"/>
      <c r="M107" s="530"/>
      <c r="N107" s="521" t="s">
        <v>28</v>
      </c>
      <c r="O107" s="521"/>
      <c r="P107" s="521"/>
      <c r="Q107" s="521"/>
      <c r="R107" s="521"/>
      <c r="S107" s="521"/>
      <c r="T107" s="521"/>
      <c r="U107" s="521"/>
      <c r="V107" s="521"/>
      <c r="W107" s="521"/>
      <c r="X107" s="521"/>
      <c r="Y107" s="521"/>
      <c r="Z107" s="521"/>
      <c r="AA107" s="521"/>
      <c r="AB107" s="521"/>
      <c r="AC107" s="521"/>
      <c r="AD107" s="521"/>
      <c r="AE107" s="521"/>
      <c r="AF107" s="521"/>
      <c r="AG107" s="521"/>
      <c r="AH107" s="521"/>
      <c r="AI107" s="521"/>
      <c r="AJ107" s="521"/>
      <c r="AK107" s="521"/>
      <c r="AL107" s="521"/>
      <c r="AM107" s="521"/>
      <c r="AN107" s="521" t="s">
        <v>26</v>
      </c>
      <c r="AO107" s="521" t="s">
        <v>125</v>
      </c>
      <c r="AP107" s="521"/>
      <c r="AQ107" s="521"/>
      <c r="AR107" s="521"/>
      <c r="AS107" s="521"/>
      <c r="AT107" s="521"/>
      <c r="AU107" s="521"/>
      <c r="AV107" s="521"/>
      <c r="AW107" s="521"/>
      <c r="AX107" s="521"/>
      <c r="AY107" s="522" t="s">
        <v>28</v>
      </c>
      <c r="AZ107" s="522"/>
      <c r="BA107" s="522"/>
      <c r="BB107" s="522"/>
      <c r="BC107" s="522"/>
      <c r="BD107" s="522"/>
      <c r="BE107" s="522"/>
      <c r="BF107" s="522"/>
      <c r="BG107" s="522"/>
      <c r="BH107" s="522"/>
      <c r="BI107" s="522"/>
      <c r="BJ107" s="522"/>
      <c r="BK107" s="522"/>
      <c r="BL107" s="522"/>
      <c r="BM107" s="522"/>
      <c r="BN107" s="522"/>
      <c r="BO107" s="522"/>
      <c r="BP107" s="522"/>
      <c r="BQ107" s="522"/>
      <c r="BR107" s="522"/>
      <c r="BS107" s="522"/>
      <c r="BT107" s="522"/>
      <c r="BU107" s="522"/>
      <c r="BV107" s="522"/>
      <c r="BW107" s="522"/>
      <c r="BX107" s="522"/>
      <c r="BY107" s="521" t="s">
        <v>26</v>
      </c>
      <c r="BZ107" s="521" t="s">
        <v>125</v>
      </c>
      <c r="CA107" s="521"/>
      <c r="CB107" s="521"/>
      <c r="CC107" s="521"/>
      <c r="CD107" s="521"/>
      <c r="CE107" s="521"/>
      <c r="CF107" s="521"/>
      <c r="CG107" s="521"/>
      <c r="CH107" s="521"/>
      <c r="CI107" s="521"/>
      <c r="CJ107" s="522" t="s">
        <v>28</v>
      </c>
      <c r="CK107" s="522"/>
      <c r="CL107" s="522"/>
      <c r="CM107" s="522"/>
      <c r="CN107" s="522"/>
      <c r="CO107" s="522"/>
      <c r="CP107" s="522"/>
      <c r="CQ107" s="522"/>
      <c r="CR107" s="522"/>
      <c r="CS107" s="522"/>
      <c r="CT107" s="522"/>
      <c r="CU107" s="522"/>
      <c r="CV107" s="522"/>
      <c r="CW107" s="522"/>
      <c r="CX107" s="522"/>
      <c r="CY107" s="522"/>
      <c r="CZ107" s="522"/>
      <c r="DA107" s="522"/>
      <c r="DB107" s="522"/>
      <c r="DC107" s="522"/>
      <c r="DD107" s="522"/>
      <c r="DE107" s="522"/>
      <c r="DF107" s="522"/>
      <c r="DG107" s="522"/>
      <c r="DH107" s="522"/>
      <c r="DI107" s="522"/>
    </row>
    <row r="108" spans="1:113" ht="14.5">
      <c r="A108" s="527"/>
      <c r="B108" s="521"/>
      <c r="C108" s="521"/>
      <c r="D108" s="531" t="s">
        <v>26</v>
      </c>
      <c r="E108" s="531"/>
      <c r="F108" s="521" t="s">
        <v>27</v>
      </c>
      <c r="G108" s="521"/>
      <c r="H108" s="521"/>
      <c r="I108" s="521"/>
      <c r="J108" s="521"/>
      <c r="K108" s="521"/>
      <c r="L108" s="521"/>
      <c r="M108" s="521"/>
      <c r="N108" s="523" t="s">
        <v>26</v>
      </c>
      <c r="O108" s="523"/>
      <c r="P108" s="521" t="s">
        <v>27</v>
      </c>
      <c r="Q108" s="521"/>
      <c r="R108" s="521"/>
      <c r="S108" s="521"/>
      <c r="T108" s="521"/>
      <c r="U108" s="521"/>
      <c r="V108" s="521"/>
      <c r="W108" s="521"/>
      <c r="X108" s="521"/>
      <c r="Y108" s="521"/>
      <c r="Z108" s="521"/>
      <c r="AA108" s="521"/>
      <c r="AB108" s="521"/>
      <c r="AC108" s="521"/>
      <c r="AD108" s="521"/>
      <c r="AE108" s="521"/>
      <c r="AF108" s="521"/>
      <c r="AG108" s="521"/>
      <c r="AH108" s="521"/>
      <c r="AI108" s="521"/>
      <c r="AJ108" s="521"/>
      <c r="AK108" s="521"/>
      <c r="AL108" s="521"/>
      <c r="AM108" s="521"/>
      <c r="AN108" s="521"/>
      <c r="AO108" s="523" t="s">
        <v>26</v>
      </c>
      <c r="AP108" s="523"/>
      <c r="AQ108" s="521" t="s">
        <v>27</v>
      </c>
      <c r="AR108" s="521"/>
      <c r="AS108" s="521"/>
      <c r="AT108" s="521"/>
      <c r="AU108" s="521"/>
      <c r="AV108" s="521"/>
      <c r="AW108" s="521"/>
      <c r="AX108" s="521"/>
      <c r="AY108" s="523" t="s">
        <v>26</v>
      </c>
      <c r="AZ108" s="523"/>
      <c r="BA108" s="522" t="s">
        <v>27</v>
      </c>
      <c r="BB108" s="522"/>
      <c r="BC108" s="522"/>
      <c r="BD108" s="522"/>
      <c r="BE108" s="522"/>
      <c r="BF108" s="522"/>
      <c r="BG108" s="522"/>
      <c r="BH108" s="522"/>
      <c r="BI108" s="522"/>
      <c r="BJ108" s="522"/>
      <c r="BK108" s="522"/>
      <c r="BL108" s="522"/>
      <c r="BM108" s="522"/>
      <c r="BN108" s="522"/>
      <c r="BO108" s="522"/>
      <c r="BP108" s="522"/>
      <c r="BQ108" s="522"/>
      <c r="BR108" s="522"/>
      <c r="BS108" s="522"/>
      <c r="BT108" s="522"/>
      <c r="BU108" s="522"/>
      <c r="BV108" s="522"/>
      <c r="BW108" s="522"/>
      <c r="BX108" s="522"/>
      <c r="BY108" s="521"/>
      <c r="BZ108" s="523" t="s">
        <v>26</v>
      </c>
      <c r="CA108" s="523"/>
      <c r="CB108" s="521" t="s">
        <v>27</v>
      </c>
      <c r="CC108" s="521"/>
      <c r="CD108" s="521"/>
      <c r="CE108" s="521"/>
      <c r="CF108" s="521"/>
      <c r="CG108" s="521"/>
      <c r="CH108" s="521"/>
      <c r="CI108" s="521"/>
      <c r="CJ108" s="523" t="s">
        <v>26</v>
      </c>
      <c r="CK108" s="523"/>
      <c r="CL108" s="522" t="s">
        <v>27</v>
      </c>
      <c r="CM108" s="522"/>
      <c r="CN108" s="522"/>
      <c r="CO108" s="522"/>
      <c r="CP108" s="522"/>
      <c r="CQ108" s="522"/>
      <c r="CR108" s="522"/>
      <c r="CS108" s="522"/>
      <c r="CT108" s="522"/>
      <c r="CU108" s="522"/>
      <c r="CV108" s="522"/>
      <c r="CW108" s="522"/>
      <c r="CX108" s="522"/>
      <c r="CY108" s="522"/>
      <c r="CZ108" s="522"/>
      <c r="DA108" s="522"/>
      <c r="DB108" s="522"/>
      <c r="DC108" s="522"/>
      <c r="DD108" s="522"/>
      <c r="DE108" s="522"/>
      <c r="DF108" s="522"/>
      <c r="DG108" s="522"/>
      <c r="DH108" s="522"/>
      <c r="DI108" s="522"/>
    </row>
    <row r="109" spans="1:113" ht="14.5">
      <c r="A109" s="527"/>
      <c r="B109" s="521"/>
      <c r="C109" s="521"/>
      <c r="D109" s="531"/>
      <c r="E109" s="531"/>
      <c r="F109" s="523" t="s">
        <v>86</v>
      </c>
      <c r="G109" s="523"/>
      <c r="H109" s="523" t="s">
        <v>87</v>
      </c>
      <c r="I109" s="523"/>
      <c r="J109" s="523" t="s">
        <v>25</v>
      </c>
      <c r="K109" s="523"/>
      <c r="L109" s="523" t="s">
        <v>88</v>
      </c>
      <c r="M109" s="523"/>
      <c r="N109" s="523"/>
      <c r="O109" s="523"/>
      <c r="P109" s="521" t="s">
        <v>89</v>
      </c>
      <c r="Q109" s="521"/>
      <c r="R109" s="521"/>
      <c r="S109" s="521"/>
      <c r="T109" s="521"/>
      <c r="U109" s="521"/>
      <c r="V109" s="521"/>
      <c r="W109" s="521"/>
      <c r="X109" s="521"/>
      <c r="Y109" s="521"/>
      <c r="Z109" s="521"/>
      <c r="AA109" s="521"/>
      <c r="AB109" s="521"/>
      <c r="AC109" s="521"/>
      <c r="AD109" s="521"/>
      <c r="AE109" s="521"/>
      <c r="AF109" s="521"/>
      <c r="AG109" s="521"/>
      <c r="AH109" s="521" t="s">
        <v>90</v>
      </c>
      <c r="AI109" s="521"/>
      <c r="AJ109" s="521"/>
      <c r="AK109" s="521"/>
      <c r="AL109" s="521"/>
      <c r="AM109" s="521"/>
      <c r="AN109" s="521"/>
      <c r="AO109" s="523"/>
      <c r="AP109" s="523"/>
      <c r="AQ109" s="523" t="s">
        <v>86</v>
      </c>
      <c r="AR109" s="523"/>
      <c r="AS109" s="523" t="s">
        <v>87</v>
      </c>
      <c r="AT109" s="523"/>
      <c r="AU109" s="523" t="s">
        <v>25</v>
      </c>
      <c r="AV109" s="523"/>
      <c r="AW109" s="523" t="s">
        <v>88</v>
      </c>
      <c r="AX109" s="523"/>
      <c r="AY109" s="523"/>
      <c r="AZ109" s="523"/>
      <c r="BA109" s="521" t="s">
        <v>89</v>
      </c>
      <c r="BB109" s="521"/>
      <c r="BC109" s="521"/>
      <c r="BD109" s="521"/>
      <c r="BE109" s="521"/>
      <c r="BF109" s="521"/>
      <c r="BG109" s="521"/>
      <c r="BH109" s="521"/>
      <c r="BI109" s="521"/>
      <c r="BJ109" s="521"/>
      <c r="BK109" s="521"/>
      <c r="BL109" s="521"/>
      <c r="BM109" s="521"/>
      <c r="BN109" s="521"/>
      <c r="BO109" s="521"/>
      <c r="BP109" s="521"/>
      <c r="BQ109" s="521"/>
      <c r="BR109" s="521"/>
      <c r="BS109" s="522" t="s">
        <v>90</v>
      </c>
      <c r="BT109" s="522"/>
      <c r="BU109" s="522"/>
      <c r="BV109" s="522"/>
      <c r="BW109" s="522"/>
      <c r="BX109" s="522"/>
      <c r="BY109" s="521"/>
      <c r="BZ109" s="523"/>
      <c r="CA109" s="523"/>
      <c r="CB109" s="523" t="s">
        <v>86</v>
      </c>
      <c r="CC109" s="523"/>
      <c r="CD109" s="523" t="s">
        <v>87</v>
      </c>
      <c r="CE109" s="523"/>
      <c r="CF109" s="523" t="s">
        <v>25</v>
      </c>
      <c r="CG109" s="523"/>
      <c r="CH109" s="523" t="s">
        <v>88</v>
      </c>
      <c r="CI109" s="523"/>
      <c r="CJ109" s="523"/>
      <c r="CK109" s="523"/>
      <c r="CL109" s="521" t="s">
        <v>89</v>
      </c>
      <c r="CM109" s="521"/>
      <c r="CN109" s="521"/>
      <c r="CO109" s="521"/>
      <c r="CP109" s="521"/>
      <c r="CQ109" s="521"/>
      <c r="CR109" s="521"/>
      <c r="CS109" s="521"/>
      <c r="CT109" s="521"/>
      <c r="CU109" s="521"/>
      <c r="CV109" s="521"/>
      <c r="CW109" s="521"/>
      <c r="CX109" s="521"/>
      <c r="CY109" s="521"/>
      <c r="CZ109" s="521"/>
      <c r="DA109" s="521"/>
      <c r="DB109" s="521"/>
      <c r="DC109" s="521"/>
      <c r="DD109" s="522" t="s">
        <v>90</v>
      </c>
      <c r="DE109" s="522"/>
      <c r="DF109" s="522"/>
      <c r="DG109" s="522"/>
      <c r="DH109" s="522"/>
      <c r="DI109" s="522"/>
    </row>
    <row r="110" spans="1:113" ht="34.5" customHeight="1">
      <c r="A110" s="527"/>
      <c r="B110" s="521"/>
      <c r="C110" s="521"/>
      <c r="D110" s="531"/>
      <c r="E110" s="531"/>
      <c r="F110" s="523"/>
      <c r="G110" s="523"/>
      <c r="H110" s="523"/>
      <c r="I110" s="523"/>
      <c r="J110" s="523"/>
      <c r="K110" s="523"/>
      <c r="L110" s="523"/>
      <c r="M110" s="523"/>
      <c r="N110" s="523"/>
      <c r="O110" s="523"/>
      <c r="P110" s="523" t="s">
        <v>91</v>
      </c>
      <c r="Q110" s="523"/>
      <c r="R110" s="523" t="s">
        <v>92</v>
      </c>
      <c r="S110" s="523"/>
      <c r="T110" s="523" t="s">
        <v>93</v>
      </c>
      <c r="U110" s="523"/>
      <c r="V110" s="523" t="s">
        <v>94</v>
      </c>
      <c r="W110" s="523"/>
      <c r="X110" s="523" t="s">
        <v>95</v>
      </c>
      <c r="Y110" s="523"/>
      <c r="Z110" s="523" t="s">
        <v>96</v>
      </c>
      <c r="AA110" s="523"/>
      <c r="AB110" s="523" t="s">
        <v>97</v>
      </c>
      <c r="AC110" s="523"/>
      <c r="AD110" s="523" t="s">
        <v>98</v>
      </c>
      <c r="AE110" s="523"/>
      <c r="AF110" s="523" t="s">
        <v>99</v>
      </c>
      <c r="AG110" s="523"/>
      <c r="AH110" s="523" t="s">
        <v>100</v>
      </c>
      <c r="AI110" s="523"/>
      <c r="AJ110" s="523" t="s">
        <v>101</v>
      </c>
      <c r="AK110" s="523"/>
      <c r="AL110" s="523" t="s">
        <v>102</v>
      </c>
      <c r="AM110" s="523"/>
      <c r="AN110" s="521"/>
      <c r="AO110" s="523"/>
      <c r="AP110" s="523"/>
      <c r="AQ110" s="523"/>
      <c r="AR110" s="523"/>
      <c r="AS110" s="523"/>
      <c r="AT110" s="523"/>
      <c r="AU110" s="523"/>
      <c r="AV110" s="523"/>
      <c r="AW110" s="523"/>
      <c r="AX110" s="523"/>
      <c r="AY110" s="523"/>
      <c r="AZ110" s="523"/>
      <c r="BA110" s="523" t="s">
        <v>91</v>
      </c>
      <c r="BB110" s="523"/>
      <c r="BC110" s="523" t="s">
        <v>92</v>
      </c>
      <c r="BD110" s="523"/>
      <c r="BE110" s="523" t="s">
        <v>93</v>
      </c>
      <c r="BF110" s="523"/>
      <c r="BG110" s="523" t="s">
        <v>94</v>
      </c>
      <c r="BH110" s="523"/>
      <c r="BI110" s="523" t="s">
        <v>95</v>
      </c>
      <c r="BJ110" s="523"/>
      <c r="BK110" s="523" t="s">
        <v>96</v>
      </c>
      <c r="BL110" s="523"/>
      <c r="BM110" s="523" t="s">
        <v>97</v>
      </c>
      <c r="BN110" s="523"/>
      <c r="BO110" s="523" t="s">
        <v>98</v>
      </c>
      <c r="BP110" s="523"/>
      <c r="BQ110" s="523" t="s">
        <v>99</v>
      </c>
      <c r="BR110" s="523"/>
      <c r="BS110" s="523" t="s">
        <v>100</v>
      </c>
      <c r="BT110" s="523"/>
      <c r="BU110" s="523" t="s">
        <v>101</v>
      </c>
      <c r="BV110" s="523"/>
      <c r="BW110" s="525" t="s">
        <v>102</v>
      </c>
      <c r="BX110" s="525"/>
      <c r="BY110" s="521"/>
      <c r="BZ110" s="523"/>
      <c r="CA110" s="523"/>
      <c r="CB110" s="523"/>
      <c r="CC110" s="523"/>
      <c r="CD110" s="523"/>
      <c r="CE110" s="523"/>
      <c r="CF110" s="523"/>
      <c r="CG110" s="523"/>
      <c r="CH110" s="523"/>
      <c r="CI110" s="523"/>
      <c r="CJ110" s="523"/>
      <c r="CK110" s="523"/>
      <c r="CL110" s="523" t="s">
        <v>91</v>
      </c>
      <c r="CM110" s="523"/>
      <c r="CN110" s="523" t="s">
        <v>92</v>
      </c>
      <c r="CO110" s="523"/>
      <c r="CP110" s="523" t="s">
        <v>93</v>
      </c>
      <c r="CQ110" s="523"/>
      <c r="CR110" s="523" t="s">
        <v>94</v>
      </c>
      <c r="CS110" s="523"/>
      <c r="CT110" s="523" t="s">
        <v>95</v>
      </c>
      <c r="CU110" s="523"/>
      <c r="CV110" s="523" t="s">
        <v>96</v>
      </c>
      <c r="CW110" s="523"/>
      <c r="CX110" s="523" t="s">
        <v>97</v>
      </c>
      <c r="CY110" s="523"/>
      <c r="CZ110" s="523" t="s">
        <v>98</v>
      </c>
      <c r="DA110" s="523"/>
      <c r="DB110" s="523" t="s">
        <v>99</v>
      </c>
      <c r="DC110" s="523"/>
      <c r="DD110" s="523" t="s">
        <v>100</v>
      </c>
      <c r="DE110" s="523"/>
      <c r="DF110" s="523" t="s">
        <v>101</v>
      </c>
      <c r="DG110" s="523"/>
      <c r="DH110" s="525" t="s">
        <v>102</v>
      </c>
      <c r="DI110" s="525"/>
    </row>
    <row r="111" spans="1:113" ht="29">
      <c r="A111" s="527"/>
      <c r="B111" s="326" t="s">
        <v>36</v>
      </c>
      <c r="C111" s="243" t="s">
        <v>36</v>
      </c>
      <c r="D111" s="244" t="s">
        <v>36</v>
      </c>
      <c r="E111" s="245" t="s">
        <v>38</v>
      </c>
      <c r="F111" s="246" t="s">
        <v>36</v>
      </c>
      <c r="G111" s="245" t="s">
        <v>38</v>
      </c>
      <c r="H111" s="246" t="s">
        <v>36</v>
      </c>
      <c r="I111" s="245" t="s">
        <v>38</v>
      </c>
      <c r="J111" s="246" t="s">
        <v>36</v>
      </c>
      <c r="K111" s="245" t="s">
        <v>38</v>
      </c>
      <c r="L111" s="247" t="s">
        <v>36</v>
      </c>
      <c r="M111" s="248" t="s">
        <v>38</v>
      </c>
      <c r="N111" s="246" t="s">
        <v>36</v>
      </c>
      <c r="O111" s="245" t="s">
        <v>38</v>
      </c>
      <c r="P111" s="246" t="s">
        <v>36</v>
      </c>
      <c r="Q111" s="245" t="s">
        <v>38</v>
      </c>
      <c r="R111" s="247" t="s">
        <v>36</v>
      </c>
      <c r="S111" s="248" t="s">
        <v>38</v>
      </c>
      <c r="T111" s="246" t="s">
        <v>36</v>
      </c>
      <c r="U111" s="245" t="s">
        <v>38</v>
      </c>
      <c r="V111" s="247" t="s">
        <v>36</v>
      </c>
      <c r="W111" s="248" t="s">
        <v>38</v>
      </c>
      <c r="X111" s="247" t="s">
        <v>36</v>
      </c>
      <c r="Y111" s="248" t="s">
        <v>38</v>
      </c>
      <c r="Z111" s="247" t="s">
        <v>36</v>
      </c>
      <c r="AA111" s="248" t="s">
        <v>38</v>
      </c>
      <c r="AB111" s="246" t="s">
        <v>36</v>
      </c>
      <c r="AC111" s="245" t="s">
        <v>38</v>
      </c>
      <c r="AD111" s="246" t="s">
        <v>36</v>
      </c>
      <c r="AE111" s="245" t="s">
        <v>38</v>
      </c>
      <c r="AF111" s="247" t="s">
        <v>36</v>
      </c>
      <c r="AG111" s="248" t="s">
        <v>38</v>
      </c>
      <c r="AH111" s="246" t="s">
        <v>36</v>
      </c>
      <c r="AI111" s="245" t="s">
        <v>38</v>
      </c>
      <c r="AJ111" s="246" t="s">
        <v>36</v>
      </c>
      <c r="AK111" s="245" t="s">
        <v>38</v>
      </c>
      <c r="AL111" s="247" t="s">
        <v>36</v>
      </c>
      <c r="AM111" s="248" t="s">
        <v>38</v>
      </c>
      <c r="AN111" s="243" t="s">
        <v>36</v>
      </c>
      <c r="AO111" s="244" t="s">
        <v>36</v>
      </c>
      <c r="AP111" s="245" t="s">
        <v>38</v>
      </c>
      <c r="AQ111" s="246" t="s">
        <v>36</v>
      </c>
      <c r="AR111" s="245" t="s">
        <v>38</v>
      </c>
      <c r="AS111" s="246" t="s">
        <v>36</v>
      </c>
      <c r="AT111" s="245" t="s">
        <v>38</v>
      </c>
      <c r="AU111" s="246" t="s">
        <v>36</v>
      </c>
      <c r="AV111" s="245" t="s">
        <v>38</v>
      </c>
      <c r="AW111" s="247" t="s">
        <v>36</v>
      </c>
      <c r="AX111" s="248" t="s">
        <v>38</v>
      </c>
      <c r="AY111" s="246" t="s">
        <v>36</v>
      </c>
      <c r="AZ111" s="245" t="s">
        <v>38</v>
      </c>
      <c r="BA111" s="246" t="s">
        <v>36</v>
      </c>
      <c r="BB111" s="245" t="s">
        <v>38</v>
      </c>
      <c r="BC111" s="247" t="s">
        <v>36</v>
      </c>
      <c r="BD111" s="248" t="s">
        <v>38</v>
      </c>
      <c r="BE111" s="246" t="s">
        <v>36</v>
      </c>
      <c r="BF111" s="245" t="s">
        <v>38</v>
      </c>
      <c r="BG111" s="247" t="s">
        <v>36</v>
      </c>
      <c r="BH111" s="248" t="s">
        <v>38</v>
      </c>
      <c r="BI111" s="247" t="s">
        <v>36</v>
      </c>
      <c r="BJ111" s="248" t="s">
        <v>38</v>
      </c>
      <c r="BK111" s="247" t="s">
        <v>36</v>
      </c>
      <c r="BL111" s="248" t="s">
        <v>38</v>
      </c>
      <c r="BM111" s="246" t="s">
        <v>36</v>
      </c>
      <c r="BN111" s="245" t="s">
        <v>38</v>
      </c>
      <c r="BO111" s="246" t="s">
        <v>36</v>
      </c>
      <c r="BP111" s="245" t="s">
        <v>38</v>
      </c>
      <c r="BQ111" s="247" t="s">
        <v>36</v>
      </c>
      <c r="BR111" s="248" t="s">
        <v>38</v>
      </c>
      <c r="BS111" s="246" t="s">
        <v>36</v>
      </c>
      <c r="BT111" s="245" t="s">
        <v>38</v>
      </c>
      <c r="BU111" s="246" t="s">
        <v>36</v>
      </c>
      <c r="BV111" s="245" t="s">
        <v>38</v>
      </c>
      <c r="BW111" s="247" t="s">
        <v>36</v>
      </c>
      <c r="BX111" s="248" t="s">
        <v>38</v>
      </c>
      <c r="BY111" s="243" t="s">
        <v>36</v>
      </c>
      <c r="BZ111" s="244" t="s">
        <v>36</v>
      </c>
      <c r="CA111" s="245" t="s">
        <v>38</v>
      </c>
      <c r="CB111" s="246" t="s">
        <v>36</v>
      </c>
      <c r="CC111" s="245" t="s">
        <v>38</v>
      </c>
      <c r="CD111" s="246" t="s">
        <v>36</v>
      </c>
      <c r="CE111" s="245" t="s">
        <v>38</v>
      </c>
      <c r="CF111" s="246" t="s">
        <v>36</v>
      </c>
      <c r="CG111" s="245" t="s">
        <v>38</v>
      </c>
      <c r="CH111" s="247" t="s">
        <v>36</v>
      </c>
      <c r="CI111" s="248" t="s">
        <v>38</v>
      </c>
      <c r="CJ111" s="246" t="s">
        <v>36</v>
      </c>
      <c r="CK111" s="245" t="s">
        <v>38</v>
      </c>
      <c r="CL111" s="246" t="s">
        <v>36</v>
      </c>
      <c r="CM111" s="245" t="s">
        <v>38</v>
      </c>
      <c r="CN111" s="247" t="s">
        <v>36</v>
      </c>
      <c r="CO111" s="248" t="s">
        <v>38</v>
      </c>
      <c r="CP111" s="246" t="s">
        <v>36</v>
      </c>
      <c r="CQ111" s="245" t="s">
        <v>38</v>
      </c>
      <c r="CR111" s="247" t="s">
        <v>36</v>
      </c>
      <c r="CS111" s="248" t="s">
        <v>38</v>
      </c>
      <c r="CT111" s="247" t="s">
        <v>36</v>
      </c>
      <c r="CU111" s="248" t="s">
        <v>38</v>
      </c>
      <c r="CV111" s="247" t="s">
        <v>36</v>
      </c>
      <c r="CW111" s="248" t="s">
        <v>38</v>
      </c>
      <c r="CX111" s="246" t="s">
        <v>36</v>
      </c>
      <c r="CY111" s="245" t="s">
        <v>38</v>
      </c>
      <c r="CZ111" s="246" t="s">
        <v>36</v>
      </c>
      <c r="DA111" s="245" t="s">
        <v>38</v>
      </c>
      <c r="DB111" s="247" t="s">
        <v>36</v>
      </c>
      <c r="DC111" s="248" t="s">
        <v>38</v>
      </c>
      <c r="DD111" s="246" t="s">
        <v>36</v>
      </c>
      <c r="DE111" s="245" t="s">
        <v>38</v>
      </c>
      <c r="DF111" s="246" t="s">
        <v>36</v>
      </c>
      <c r="DG111" s="245" t="s">
        <v>38</v>
      </c>
      <c r="DH111" s="247" t="s">
        <v>36</v>
      </c>
      <c r="DI111" s="249" t="s">
        <v>38</v>
      </c>
    </row>
    <row r="112" spans="1:113" ht="14.5">
      <c r="A112" s="208" t="s">
        <v>39</v>
      </c>
      <c r="B112" s="192">
        <f t="shared" ref="B112:B130" si="172">C112+AN112+BY112</f>
        <v>9245</v>
      </c>
      <c r="C112" s="327">
        <f t="shared" ref="C112:C130" si="173">D112+N112</f>
        <v>2271</v>
      </c>
      <c r="D112" s="193">
        <v>872</v>
      </c>
      <c r="E112" s="250">
        <f t="shared" ref="E112:E130" si="174">D112/C112*100</f>
        <v>38.397181858212242</v>
      </c>
      <c r="F112" s="251">
        <v>65</v>
      </c>
      <c r="G112" s="252">
        <v>2.8621752531924298</v>
      </c>
      <c r="H112" s="193">
        <v>0</v>
      </c>
      <c r="I112" s="250">
        <v>0</v>
      </c>
      <c r="J112" s="251">
        <v>0</v>
      </c>
      <c r="K112" s="252">
        <v>0</v>
      </c>
      <c r="L112" s="193">
        <v>807</v>
      </c>
      <c r="M112" s="285">
        <v>35.535006605019802</v>
      </c>
      <c r="N112" s="193">
        <v>1399</v>
      </c>
      <c r="O112" s="253">
        <f t="shared" ref="O112:O130" si="175">N112/C112*100</f>
        <v>61.602818141787765</v>
      </c>
      <c r="P112" s="254">
        <v>29</v>
      </c>
      <c r="Q112" s="47">
        <v>1.2769704975781599</v>
      </c>
      <c r="R112" s="46">
        <v>142</v>
      </c>
      <c r="S112" s="253">
        <v>6.2527520915896098</v>
      </c>
      <c r="T112" s="254">
        <v>3</v>
      </c>
      <c r="U112" s="47">
        <v>0.132100396301189</v>
      </c>
      <c r="V112" s="46">
        <v>281</v>
      </c>
      <c r="W112" s="253">
        <v>12.373403786878001</v>
      </c>
      <c r="X112" s="254">
        <v>199</v>
      </c>
      <c r="Y112" s="47">
        <v>8.7626596213121992</v>
      </c>
      <c r="Z112" s="193">
        <v>0</v>
      </c>
      <c r="AA112" s="250">
        <v>0</v>
      </c>
      <c r="AB112" s="251">
        <v>11</v>
      </c>
      <c r="AC112" s="252">
        <v>0.48436811977102601</v>
      </c>
      <c r="AD112" s="193">
        <v>1</v>
      </c>
      <c r="AE112" s="250">
        <v>4.4033465433729602E-2</v>
      </c>
      <c r="AF112" s="251">
        <v>627</v>
      </c>
      <c r="AG112" s="252">
        <v>27.608982826948498</v>
      </c>
      <c r="AH112" s="251">
        <v>11</v>
      </c>
      <c r="AI112" s="250">
        <v>0.48436811977102601</v>
      </c>
      <c r="AJ112" s="251">
        <v>68</v>
      </c>
      <c r="AK112" s="252">
        <v>2.9942756494936198</v>
      </c>
      <c r="AL112" s="255">
        <v>27</v>
      </c>
      <c r="AM112" s="252">
        <v>1.1889035667107</v>
      </c>
      <c r="AN112" s="327">
        <f t="shared" ref="AN112:AN130" si="176">AO112+AY112</f>
        <v>5377</v>
      </c>
      <c r="AO112" s="193">
        <v>2344</v>
      </c>
      <c r="AP112" s="250">
        <f t="shared" ref="AP112:AP130" si="177">AO112/AN112*100</f>
        <v>43.59308164403943</v>
      </c>
      <c r="AQ112" s="251">
        <v>266</v>
      </c>
      <c r="AR112" s="252">
        <v>4.9469964664311004</v>
      </c>
      <c r="AS112" s="193">
        <v>0</v>
      </c>
      <c r="AT112" s="250">
        <v>0</v>
      </c>
      <c r="AU112" s="251">
        <v>0</v>
      </c>
      <c r="AV112" s="252">
        <v>0</v>
      </c>
      <c r="AW112" s="193">
        <v>2078</v>
      </c>
      <c r="AX112" s="285">
        <v>38.646085177608299</v>
      </c>
      <c r="AY112" s="193">
        <v>3033</v>
      </c>
      <c r="AZ112" s="253">
        <f t="shared" ref="AZ112:AZ130" si="178">AY112/AN112*100</f>
        <v>56.406918355960578</v>
      </c>
      <c r="BA112" s="254">
        <v>61</v>
      </c>
      <c r="BB112" s="47">
        <v>1.1344615956853299</v>
      </c>
      <c r="BC112" s="46">
        <v>120</v>
      </c>
      <c r="BD112" s="253">
        <v>2.2317277292170399</v>
      </c>
      <c r="BE112" s="254">
        <v>8</v>
      </c>
      <c r="BF112" s="47">
        <v>0.148781848614469</v>
      </c>
      <c r="BG112" s="46">
        <v>1088</v>
      </c>
      <c r="BH112" s="253">
        <v>20.234331411567801</v>
      </c>
      <c r="BI112" s="254">
        <v>1181</v>
      </c>
      <c r="BJ112" s="47">
        <v>21.963920401711</v>
      </c>
      <c r="BK112" s="193">
        <v>0</v>
      </c>
      <c r="BL112" s="250">
        <v>0</v>
      </c>
      <c r="BM112" s="251">
        <v>27</v>
      </c>
      <c r="BN112" s="252">
        <v>0.502138739073833</v>
      </c>
      <c r="BO112" s="193">
        <v>0</v>
      </c>
      <c r="BP112" s="250">
        <v>0</v>
      </c>
      <c r="BQ112" s="251">
        <v>448</v>
      </c>
      <c r="BR112" s="252">
        <v>8.3317835224102694</v>
      </c>
      <c r="BS112" s="251">
        <v>14</v>
      </c>
      <c r="BT112" s="250">
        <v>0.26036823507532098</v>
      </c>
      <c r="BU112" s="251">
        <v>67</v>
      </c>
      <c r="BV112" s="252">
        <v>1.2460479821461801</v>
      </c>
      <c r="BW112" s="255">
        <v>19</v>
      </c>
      <c r="BX112" s="252">
        <v>0.35335689045936403</v>
      </c>
      <c r="BY112" s="327">
        <f t="shared" ref="BY112:BY130" si="179">BZ112+CJ112</f>
        <v>1597</v>
      </c>
      <c r="BZ112" s="193">
        <v>766</v>
      </c>
      <c r="CA112" s="250">
        <f t="shared" ref="CA112:CA130" si="180">BZ112/BY112*100</f>
        <v>47.964934251721978</v>
      </c>
      <c r="CB112" s="251">
        <v>117</v>
      </c>
      <c r="CC112" s="252">
        <v>7.3262366938008796</v>
      </c>
      <c r="CD112" s="193">
        <v>0</v>
      </c>
      <c r="CE112" s="250">
        <v>0</v>
      </c>
      <c r="CF112" s="251">
        <v>0</v>
      </c>
      <c r="CG112" s="252">
        <v>0</v>
      </c>
      <c r="CH112" s="193">
        <v>649</v>
      </c>
      <c r="CI112" s="285">
        <v>40.638697557921098</v>
      </c>
      <c r="CJ112" s="193">
        <v>831</v>
      </c>
      <c r="CK112" s="253">
        <f t="shared" ref="CK112:CK130" si="181">CJ112/BY112*100</f>
        <v>52.035065748278022</v>
      </c>
      <c r="CL112" s="254">
        <v>15</v>
      </c>
      <c r="CM112" s="47">
        <v>0.93926111458985595</v>
      </c>
      <c r="CN112" s="46">
        <v>30</v>
      </c>
      <c r="CO112" s="253">
        <v>1.8785222291797099</v>
      </c>
      <c r="CP112" s="254">
        <v>6</v>
      </c>
      <c r="CQ112" s="47">
        <v>0.37570444583594198</v>
      </c>
      <c r="CR112" s="46">
        <v>220</v>
      </c>
      <c r="CS112" s="253">
        <v>13.775829680651199</v>
      </c>
      <c r="CT112" s="254">
        <v>477</v>
      </c>
      <c r="CU112" s="47">
        <v>29.868503443957401</v>
      </c>
      <c r="CV112" s="193">
        <v>0</v>
      </c>
      <c r="CW112" s="250">
        <v>0</v>
      </c>
      <c r="CX112" s="251">
        <v>1</v>
      </c>
      <c r="CY112" s="252">
        <v>6.2617407639323705E-2</v>
      </c>
      <c r="CZ112" s="193">
        <v>0</v>
      </c>
      <c r="DA112" s="250">
        <v>0</v>
      </c>
      <c r="DB112" s="251">
        <v>66</v>
      </c>
      <c r="DC112" s="252">
        <v>4.1327489041953704</v>
      </c>
      <c r="DD112" s="251">
        <v>5</v>
      </c>
      <c r="DE112" s="250">
        <v>0.31308703819661898</v>
      </c>
      <c r="DF112" s="251">
        <v>9</v>
      </c>
      <c r="DG112" s="252">
        <v>0.56355666875391397</v>
      </c>
      <c r="DH112" s="255">
        <v>2</v>
      </c>
      <c r="DI112" s="286">
        <v>0.12523481527864699</v>
      </c>
    </row>
    <row r="113" spans="1:113" ht="14.5">
      <c r="A113" s="212" t="s">
        <v>40</v>
      </c>
      <c r="B113" s="195">
        <f t="shared" si="172"/>
        <v>9193</v>
      </c>
      <c r="C113" s="329">
        <f t="shared" si="173"/>
        <v>1848</v>
      </c>
      <c r="D113" s="196">
        <v>362</v>
      </c>
      <c r="E113" s="257">
        <f t="shared" si="174"/>
        <v>19.588744588744589</v>
      </c>
      <c r="F113" s="258">
        <v>82</v>
      </c>
      <c r="G113" s="259">
        <v>4.4372294372294396</v>
      </c>
      <c r="H113" s="196">
        <v>0</v>
      </c>
      <c r="I113" s="257">
        <v>0</v>
      </c>
      <c r="J113" s="258">
        <v>2</v>
      </c>
      <c r="K113" s="259">
        <v>0.108225108225108</v>
      </c>
      <c r="L113" s="196">
        <v>278</v>
      </c>
      <c r="M113" s="287">
        <v>15.04329004329</v>
      </c>
      <c r="N113" s="196">
        <v>1486</v>
      </c>
      <c r="O113" s="260">
        <f t="shared" si="175"/>
        <v>80.411255411255411</v>
      </c>
      <c r="P113" s="55">
        <v>74</v>
      </c>
      <c r="Q113" s="58">
        <v>4.0043290043289996</v>
      </c>
      <c r="R113" s="57">
        <v>96</v>
      </c>
      <c r="S113" s="260">
        <v>5.1948051948052001</v>
      </c>
      <c r="T113" s="55">
        <v>71</v>
      </c>
      <c r="U113" s="58">
        <v>3.8419913419913398</v>
      </c>
      <c r="V113" s="57">
        <v>244</v>
      </c>
      <c r="W113" s="260">
        <v>13.203463203463199</v>
      </c>
      <c r="X113" s="55">
        <v>287</v>
      </c>
      <c r="Y113" s="58">
        <v>15.530303030302999</v>
      </c>
      <c r="Z113" s="196">
        <v>0</v>
      </c>
      <c r="AA113" s="257">
        <v>0</v>
      </c>
      <c r="AB113" s="258">
        <v>1</v>
      </c>
      <c r="AC113" s="259">
        <v>5.4112554112554098E-2</v>
      </c>
      <c r="AD113" s="196">
        <v>2</v>
      </c>
      <c r="AE113" s="257">
        <v>0.108225108225108</v>
      </c>
      <c r="AF113" s="258">
        <v>535</v>
      </c>
      <c r="AG113" s="259">
        <v>28.950216450216502</v>
      </c>
      <c r="AH113" s="258">
        <v>8</v>
      </c>
      <c r="AI113" s="257">
        <v>0.43290043290043301</v>
      </c>
      <c r="AJ113" s="258">
        <v>67</v>
      </c>
      <c r="AK113" s="259">
        <v>3.6255411255411301</v>
      </c>
      <c r="AL113" s="196">
        <v>101</v>
      </c>
      <c r="AM113" s="259">
        <v>5.4653679653679701</v>
      </c>
      <c r="AN113" s="329">
        <f t="shared" si="176"/>
        <v>4421</v>
      </c>
      <c r="AO113" s="196">
        <v>1164</v>
      </c>
      <c r="AP113" s="257">
        <f t="shared" si="177"/>
        <v>26.328884867676994</v>
      </c>
      <c r="AQ113" s="258">
        <v>330</v>
      </c>
      <c r="AR113" s="259">
        <v>7.4643745758878097</v>
      </c>
      <c r="AS113" s="196">
        <v>0</v>
      </c>
      <c r="AT113" s="257">
        <v>0</v>
      </c>
      <c r="AU113" s="258">
        <v>4</v>
      </c>
      <c r="AV113" s="259">
        <v>9.0477267586518903E-2</v>
      </c>
      <c r="AW113" s="196">
        <v>830</v>
      </c>
      <c r="AX113" s="287">
        <v>18.774033024202701</v>
      </c>
      <c r="AY113" s="196">
        <v>3257</v>
      </c>
      <c r="AZ113" s="260">
        <f t="shared" si="178"/>
        <v>73.67111513232301</v>
      </c>
      <c r="BA113" s="55">
        <v>181</v>
      </c>
      <c r="BB113" s="58">
        <v>4.0940963582899803</v>
      </c>
      <c r="BC113" s="57">
        <v>213</v>
      </c>
      <c r="BD113" s="260">
        <v>4.8179144989821303</v>
      </c>
      <c r="BE113" s="55">
        <v>130</v>
      </c>
      <c r="BF113" s="58">
        <v>2.94051119656186</v>
      </c>
      <c r="BG113" s="57">
        <v>777</v>
      </c>
      <c r="BH113" s="260">
        <v>17.575209228681299</v>
      </c>
      <c r="BI113" s="55">
        <v>1213</v>
      </c>
      <c r="BJ113" s="58">
        <v>27.437231395611899</v>
      </c>
      <c r="BK113" s="196">
        <v>0</v>
      </c>
      <c r="BL113" s="257">
        <v>0</v>
      </c>
      <c r="BM113" s="258">
        <v>3</v>
      </c>
      <c r="BN113" s="259">
        <v>6.7857950689889202E-2</v>
      </c>
      <c r="BO113" s="196">
        <v>1</v>
      </c>
      <c r="BP113" s="257">
        <v>2.2619316896629701E-2</v>
      </c>
      <c r="BQ113" s="258">
        <v>479</v>
      </c>
      <c r="BR113" s="259">
        <v>10.834652793485599</v>
      </c>
      <c r="BS113" s="258">
        <v>5</v>
      </c>
      <c r="BT113" s="257">
        <v>0.11309658448314901</v>
      </c>
      <c r="BU113" s="258">
        <v>44</v>
      </c>
      <c r="BV113" s="259">
        <v>0.99524994345170803</v>
      </c>
      <c r="BW113" s="196">
        <v>211</v>
      </c>
      <c r="BX113" s="259">
        <v>4.7726758651888703</v>
      </c>
      <c r="BY113" s="329">
        <f t="shared" si="179"/>
        <v>2924</v>
      </c>
      <c r="BZ113" s="196">
        <v>977</v>
      </c>
      <c r="CA113" s="257">
        <f t="shared" si="180"/>
        <v>33.41313269493844</v>
      </c>
      <c r="CB113" s="258">
        <v>233</v>
      </c>
      <c r="CC113" s="259">
        <v>7.96853625170999</v>
      </c>
      <c r="CD113" s="196">
        <v>0</v>
      </c>
      <c r="CE113" s="257">
        <v>0</v>
      </c>
      <c r="CF113" s="258">
        <v>0</v>
      </c>
      <c r="CG113" s="259">
        <v>0</v>
      </c>
      <c r="CH113" s="196">
        <v>744</v>
      </c>
      <c r="CI113" s="287">
        <v>25.444596443228502</v>
      </c>
      <c r="CJ113" s="196">
        <v>1947</v>
      </c>
      <c r="CK113" s="260">
        <f t="shared" si="181"/>
        <v>66.58686730506156</v>
      </c>
      <c r="CL113" s="55">
        <v>117</v>
      </c>
      <c r="CM113" s="58">
        <v>4.0013679890560896</v>
      </c>
      <c r="CN113" s="57">
        <v>54</v>
      </c>
      <c r="CO113" s="260">
        <v>1.84678522571819</v>
      </c>
      <c r="CP113" s="55">
        <v>60</v>
      </c>
      <c r="CQ113" s="58">
        <v>2.0519835841313299</v>
      </c>
      <c r="CR113" s="57">
        <v>422</v>
      </c>
      <c r="CS113" s="260">
        <v>14.4322845417237</v>
      </c>
      <c r="CT113" s="55">
        <v>1103</v>
      </c>
      <c r="CU113" s="58">
        <v>37.722298221614203</v>
      </c>
      <c r="CV113" s="196">
        <v>1</v>
      </c>
      <c r="CW113" s="257">
        <v>3.4199726402188803E-2</v>
      </c>
      <c r="CX113" s="258">
        <v>0</v>
      </c>
      <c r="CY113" s="259">
        <v>0</v>
      </c>
      <c r="CZ113" s="196">
        <v>5</v>
      </c>
      <c r="DA113" s="257">
        <v>0.17099863201094401</v>
      </c>
      <c r="DB113" s="258">
        <v>114</v>
      </c>
      <c r="DC113" s="259">
        <v>3.8987688098495199</v>
      </c>
      <c r="DD113" s="258">
        <v>4</v>
      </c>
      <c r="DE113" s="257">
        <v>0.13679890560875499</v>
      </c>
      <c r="DF113" s="258">
        <v>12</v>
      </c>
      <c r="DG113" s="259">
        <v>0.410396716826265</v>
      </c>
      <c r="DH113" s="196">
        <v>55</v>
      </c>
      <c r="DI113" s="197">
        <v>1.8809849521203801</v>
      </c>
    </row>
    <row r="114" spans="1:113" ht="14.5">
      <c r="A114" s="208" t="s">
        <v>75</v>
      </c>
      <c r="B114" s="192">
        <f t="shared" si="172"/>
        <v>2787</v>
      </c>
      <c r="C114" s="327">
        <f t="shared" si="173"/>
        <v>915</v>
      </c>
      <c r="D114" s="193">
        <v>2</v>
      </c>
      <c r="E114" s="262">
        <f t="shared" si="174"/>
        <v>0.21857923497267759</v>
      </c>
      <c r="F114" s="263">
        <v>1</v>
      </c>
      <c r="G114" s="264">
        <v>0.109289617486339</v>
      </c>
      <c r="H114" s="193">
        <v>0</v>
      </c>
      <c r="I114" s="262">
        <v>0</v>
      </c>
      <c r="J114" s="263">
        <v>1</v>
      </c>
      <c r="K114" s="264">
        <v>0.109289617486339</v>
      </c>
      <c r="L114" s="193">
        <v>0</v>
      </c>
      <c r="M114" s="285">
        <v>0</v>
      </c>
      <c r="N114" s="193">
        <v>913</v>
      </c>
      <c r="O114" s="253">
        <f t="shared" si="175"/>
        <v>99.78142076502732</v>
      </c>
      <c r="P114" s="44">
        <v>1</v>
      </c>
      <c r="Q114" s="48">
        <v>0.109289617486339</v>
      </c>
      <c r="R114" s="46">
        <v>99</v>
      </c>
      <c r="S114" s="253">
        <v>10.819672131147501</v>
      </c>
      <c r="T114" s="44">
        <v>0</v>
      </c>
      <c r="U114" s="48">
        <v>0</v>
      </c>
      <c r="V114" s="46">
        <v>24</v>
      </c>
      <c r="W114" s="253">
        <v>2.6229508196721301</v>
      </c>
      <c r="X114" s="44">
        <v>1</v>
      </c>
      <c r="Y114" s="48">
        <v>0.109289617486339</v>
      </c>
      <c r="Z114" s="193">
        <v>0</v>
      </c>
      <c r="AA114" s="262">
        <v>0</v>
      </c>
      <c r="AB114" s="263">
        <v>0</v>
      </c>
      <c r="AC114" s="264">
        <v>0</v>
      </c>
      <c r="AD114" s="193">
        <v>3</v>
      </c>
      <c r="AE114" s="262">
        <v>0.32786885245901598</v>
      </c>
      <c r="AF114" s="263">
        <v>783</v>
      </c>
      <c r="AG114" s="264">
        <v>85.573770491803302</v>
      </c>
      <c r="AH114" s="263">
        <v>0</v>
      </c>
      <c r="AI114" s="262">
        <v>0</v>
      </c>
      <c r="AJ114" s="263">
        <v>1</v>
      </c>
      <c r="AK114" s="264">
        <v>0.109289617486339</v>
      </c>
      <c r="AL114" s="193">
        <v>1</v>
      </c>
      <c r="AM114" s="264">
        <v>0.109289617486339</v>
      </c>
      <c r="AN114" s="327">
        <f t="shared" si="176"/>
        <v>1026</v>
      </c>
      <c r="AO114" s="193">
        <v>62</v>
      </c>
      <c r="AP114" s="262">
        <f t="shared" si="177"/>
        <v>6.0428849902534107</v>
      </c>
      <c r="AQ114" s="263">
        <v>53</v>
      </c>
      <c r="AR114" s="264">
        <v>5.1656920077972703</v>
      </c>
      <c r="AS114" s="193">
        <v>0</v>
      </c>
      <c r="AT114" s="262">
        <v>0</v>
      </c>
      <c r="AU114" s="263">
        <v>9</v>
      </c>
      <c r="AV114" s="264">
        <v>0.87719298245613997</v>
      </c>
      <c r="AW114" s="193">
        <v>0</v>
      </c>
      <c r="AX114" s="285">
        <v>0</v>
      </c>
      <c r="AY114" s="193">
        <v>964</v>
      </c>
      <c r="AZ114" s="253">
        <f t="shared" si="178"/>
        <v>93.957115009746587</v>
      </c>
      <c r="BA114" s="44">
        <v>20</v>
      </c>
      <c r="BB114" s="48">
        <v>1.94931773879142</v>
      </c>
      <c r="BC114" s="46">
        <v>177</v>
      </c>
      <c r="BD114" s="253">
        <v>17.251461988304101</v>
      </c>
      <c r="BE114" s="44">
        <v>2</v>
      </c>
      <c r="BF114" s="48">
        <v>0.19493177387914201</v>
      </c>
      <c r="BG114" s="46">
        <v>142</v>
      </c>
      <c r="BH114" s="253">
        <v>13.840155945419101</v>
      </c>
      <c r="BI114" s="44">
        <v>58</v>
      </c>
      <c r="BJ114" s="48">
        <v>5.6530214424951302</v>
      </c>
      <c r="BK114" s="193">
        <v>4</v>
      </c>
      <c r="BL114" s="262">
        <v>0.38986354775828502</v>
      </c>
      <c r="BM114" s="263">
        <v>2</v>
      </c>
      <c r="BN114" s="264">
        <v>0.19493177387914201</v>
      </c>
      <c r="BO114" s="193">
        <v>0</v>
      </c>
      <c r="BP114" s="262">
        <v>0</v>
      </c>
      <c r="BQ114" s="263">
        <v>559</v>
      </c>
      <c r="BR114" s="264">
        <v>54.483430799220301</v>
      </c>
      <c r="BS114" s="263">
        <v>0</v>
      </c>
      <c r="BT114" s="262">
        <v>0</v>
      </c>
      <c r="BU114" s="263">
        <v>0</v>
      </c>
      <c r="BV114" s="264">
        <v>0</v>
      </c>
      <c r="BW114" s="193">
        <v>0</v>
      </c>
      <c r="BX114" s="264">
        <v>0</v>
      </c>
      <c r="BY114" s="327">
        <f t="shared" si="179"/>
        <v>846</v>
      </c>
      <c r="BZ114" s="193">
        <v>235</v>
      </c>
      <c r="CA114" s="262">
        <f t="shared" si="180"/>
        <v>27.777777777777779</v>
      </c>
      <c r="CB114" s="263">
        <v>226</v>
      </c>
      <c r="CC114" s="264">
        <v>26.713947990543701</v>
      </c>
      <c r="CD114" s="193">
        <v>0</v>
      </c>
      <c r="CE114" s="262">
        <v>0</v>
      </c>
      <c r="CF114" s="263">
        <v>9</v>
      </c>
      <c r="CG114" s="264">
        <v>1.0638297872340401</v>
      </c>
      <c r="CH114" s="193">
        <v>0</v>
      </c>
      <c r="CI114" s="285">
        <v>0</v>
      </c>
      <c r="CJ114" s="193">
        <v>611</v>
      </c>
      <c r="CK114" s="253">
        <f t="shared" si="181"/>
        <v>72.222222222222214</v>
      </c>
      <c r="CL114" s="44">
        <v>31</v>
      </c>
      <c r="CM114" s="48">
        <v>3.6643026004728099</v>
      </c>
      <c r="CN114" s="46">
        <v>269</v>
      </c>
      <c r="CO114" s="253">
        <v>31.7966903073286</v>
      </c>
      <c r="CP114" s="44">
        <v>2</v>
      </c>
      <c r="CQ114" s="48">
        <v>0.23640661938534299</v>
      </c>
      <c r="CR114" s="46">
        <v>82</v>
      </c>
      <c r="CS114" s="253">
        <v>9.6926713947990599</v>
      </c>
      <c r="CT114" s="44">
        <v>6</v>
      </c>
      <c r="CU114" s="48">
        <v>0.70921985815602795</v>
      </c>
      <c r="CV114" s="193">
        <v>1</v>
      </c>
      <c r="CW114" s="262">
        <v>0.118203309692671</v>
      </c>
      <c r="CX114" s="263">
        <v>0</v>
      </c>
      <c r="CY114" s="264">
        <v>0</v>
      </c>
      <c r="CZ114" s="193">
        <v>0</v>
      </c>
      <c r="DA114" s="262">
        <v>0</v>
      </c>
      <c r="DB114" s="263">
        <v>219</v>
      </c>
      <c r="DC114" s="264">
        <v>25.886524822695002</v>
      </c>
      <c r="DD114" s="263">
        <v>1</v>
      </c>
      <c r="DE114" s="262">
        <v>0.118203309692671</v>
      </c>
      <c r="DF114" s="263">
        <v>0</v>
      </c>
      <c r="DG114" s="264">
        <v>0</v>
      </c>
      <c r="DH114" s="193">
        <v>0</v>
      </c>
      <c r="DI114" s="194">
        <v>0</v>
      </c>
    </row>
    <row r="115" spans="1:113" ht="14.5">
      <c r="A115" s="212" t="s">
        <v>42</v>
      </c>
      <c r="B115" s="195">
        <f t="shared" si="172"/>
        <v>1598</v>
      </c>
      <c r="C115" s="329">
        <f t="shared" si="173"/>
        <v>153</v>
      </c>
      <c r="D115" s="196">
        <v>62</v>
      </c>
      <c r="E115" s="257">
        <f t="shared" si="174"/>
        <v>40.522875816993462</v>
      </c>
      <c r="F115" s="258">
        <v>1</v>
      </c>
      <c r="G115" s="259">
        <v>0.65359477124182996</v>
      </c>
      <c r="H115" s="196">
        <v>0</v>
      </c>
      <c r="I115" s="257">
        <v>0</v>
      </c>
      <c r="J115" s="258">
        <v>0</v>
      </c>
      <c r="K115" s="259">
        <v>0</v>
      </c>
      <c r="L115" s="196">
        <v>61</v>
      </c>
      <c r="M115" s="287">
        <v>39.869281045751599</v>
      </c>
      <c r="N115" s="196">
        <v>91</v>
      </c>
      <c r="O115" s="260">
        <f t="shared" si="175"/>
        <v>59.477124183006538</v>
      </c>
      <c r="P115" s="55">
        <v>1</v>
      </c>
      <c r="Q115" s="58">
        <v>0.65359477124182996</v>
      </c>
      <c r="R115" s="57">
        <v>13</v>
      </c>
      <c r="S115" s="260">
        <v>8.4967320261437909</v>
      </c>
      <c r="T115" s="55">
        <v>3</v>
      </c>
      <c r="U115" s="58">
        <v>1.9607843137254899</v>
      </c>
      <c r="V115" s="57">
        <v>13</v>
      </c>
      <c r="W115" s="260">
        <v>8.4967320261437909</v>
      </c>
      <c r="X115" s="55">
        <v>1</v>
      </c>
      <c r="Y115" s="58">
        <v>0.65359477124182996</v>
      </c>
      <c r="Z115" s="196">
        <v>0</v>
      </c>
      <c r="AA115" s="257">
        <v>0</v>
      </c>
      <c r="AB115" s="258">
        <v>0</v>
      </c>
      <c r="AC115" s="259">
        <v>0</v>
      </c>
      <c r="AD115" s="196">
        <v>0</v>
      </c>
      <c r="AE115" s="257">
        <v>0</v>
      </c>
      <c r="AF115" s="258">
        <v>34</v>
      </c>
      <c r="AG115" s="259">
        <v>22.2222222222222</v>
      </c>
      <c r="AH115" s="258">
        <v>5</v>
      </c>
      <c r="AI115" s="257">
        <v>3.2679738562091498</v>
      </c>
      <c r="AJ115" s="258">
        <v>21</v>
      </c>
      <c r="AK115" s="259">
        <v>13.7254901960784</v>
      </c>
      <c r="AL115" s="196">
        <v>0</v>
      </c>
      <c r="AM115" s="259">
        <v>0</v>
      </c>
      <c r="AN115" s="329">
        <f t="shared" si="176"/>
        <v>755</v>
      </c>
      <c r="AO115" s="196">
        <v>374</v>
      </c>
      <c r="AP115" s="257">
        <f t="shared" si="177"/>
        <v>49.536423841059602</v>
      </c>
      <c r="AQ115" s="258">
        <v>3</v>
      </c>
      <c r="AR115" s="259">
        <v>0.39735099337748297</v>
      </c>
      <c r="AS115" s="196">
        <v>0</v>
      </c>
      <c r="AT115" s="257">
        <v>0</v>
      </c>
      <c r="AU115" s="258">
        <v>0</v>
      </c>
      <c r="AV115" s="259">
        <v>0</v>
      </c>
      <c r="AW115" s="196">
        <v>371</v>
      </c>
      <c r="AX115" s="287">
        <v>49.139072847682101</v>
      </c>
      <c r="AY115" s="196">
        <v>381</v>
      </c>
      <c r="AZ115" s="260">
        <f t="shared" si="178"/>
        <v>50.463576158940391</v>
      </c>
      <c r="BA115" s="55">
        <v>22</v>
      </c>
      <c r="BB115" s="58">
        <v>2.9139072847682099</v>
      </c>
      <c r="BC115" s="57">
        <v>54</v>
      </c>
      <c r="BD115" s="260">
        <v>7.1523178807947003</v>
      </c>
      <c r="BE115" s="55">
        <v>20</v>
      </c>
      <c r="BF115" s="58">
        <v>2.64900662251656</v>
      </c>
      <c r="BG115" s="57">
        <v>91</v>
      </c>
      <c r="BH115" s="260">
        <v>12.052980132450299</v>
      </c>
      <c r="BI115" s="55">
        <v>15</v>
      </c>
      <c r="BJ115" s="58">
        <v>1.98675496688742</v>
      </c>
      <c r="BK115" s="196">
        <v>0</v>
      </c>
      <c r="BL115" s="257">
        <v>0</v>
      </c>
      <c r="BM115" s="258">
        <v>0</v>
      </c>
      <c r="BN115" s="259">
        <v>0</v>
      </c>
      <c r="BO115" s="196">
        <v>0</v>
      </c>
      <c r="BP115" s="257">
        <v>0</v>
      </c>
      <c r="BQ115" s="258">
        <v>147</v>
      </c>
      <c r="BR115" s="259">
        <v>19.4701986754967</v>
      </c>
      <c r="BS115" s="258">
        <v>5</v>
      </c>
      <c r="BT115" s="257">
        <v>0.66225165562913901</v>
      </c>
      <c r="BU115" s="258">
        <v>25</v>
      </c>
      <c r="BV115" s="259">
        <v>3.3112582781456998</v>
      </c>
      <c r="BW115" s="196">
        <v>2</v>
      </c>
      <c r="BX115" s="259">
        <v>0.26490066225165598</v>
      </c>
      <c r="BY115" s="329">
        <f t="shared" si="179"/>
        <v>690</v>
      </c>
      <c r="BZ115" s="196">
        <v>352</v>
      </c>
      <c r="CA115" s="257">
        <f t="shared" si="180"/>
        <v>51.014492753623188</v>
      </c>
      <c r="CB115" s="258">
        <v>2</v>
      </c>
      <c r="CC115" s="259">
        <v>0.28985507246376802</v>
      </c>
      <c r="CD115" s="196">
        <v>0</v>
      </c>
      <c r="CE115" s="257">
        <v>0</v>
      </c>
      <c r="CF115" s="258">
        <v>1</v>
      </c>
      <c r="CG115" s="259">
        <v>0.14492753623188401</v>
      </c>
      <c r="CH115" s="196">
        <v>349</v>
      </c>
      <c r="CI115" s="287">
        <v>50.579710144927503</v>
      </c>
      <c r="CJ115" s="196">
        <v>338</v>
      </c>
      <c r="CK115" s="260">
        <f t="shared" si="181"/>
        <v>48.985507246376812</v>
      </c>
      <c r="CL115" s="55">
        <v>56</v>
      </c>
      <c r="CM115" s="58">
        <v>8.1159420289855095</v>
      </c>
      <c r="CN115" s="57">
        <v>80</v>
      </c>
      <c r="CO115" s="260">
        <v>11.5942028985507</v>
      </c>
      <c r="CP115" s="55">
        <v>29</v>
      </c>
      <c r="CQ115" s="58">
        <v>4.2028985507246404</v>
      </c>
      <c r="CR115" s="57">
        <v>56</v>
      </c>
      <c r="CS115" s="260">
        <v>8.1159420289855095</v>
      </c>
      <c r="CT115" s="55">
        <v>1</v>
      </c>
      <c r="CU115" s="58">
        <v>0.14492753623188401</v>
      </c>
      <c r="CV115" s="196">
        <v>0</v>
      </c>
      <c r="CW115" s="257">
        <v>0</v>
      </c>
      <c r="CX115" s="258">
        <v>0</v>
      </c>
      <c r="CY115" s="259">
        <v>0</v>
      </c>
      <c r="CZ115" s="196">
        <v>0</v>
      </c>
      <c r="DA115" s="257">
        <v>0</v>
      </c>
      <c r="DB115" s="258">
        <v>110</v>
      </c>
      <c r="DC115" s="259">
        <v>15.9420289855072</v>
      </c>
      <c r="DD115" s="258">
        <v>2</v>
      </c>
      <c r="DE115" s="257">
        <v>0.28985507246376802</v>
      </c>
      <c r="DF115" s="258">
        <v>3</v>
      </c>
      <c r="DG115" s="259">
        <v>0.434782608695652</v>
      </c>
      <c r="DH115" s="196">
        <v>1</v>
      </c>
      <c r="DI115" s="197">
        <v>0.14492753623188401</v>
      </c>
    </row>
    <row r="116" spans="1:113" ht="14.5">
      <c r="A116" s="208" t="s">
        <v>43</v>
      </c>
      <c r="B116" s="192">
        <f t="shared" si="172"/>
        <v>456</v>
      </c>
      <c r="C116" s="327">
        <f t="shared" si="173"/>
        <v>119</v>
      </c>
      <c r="D116" s="193">
        <v>1</v>
      </c>
      <c r="E116" s="262">
        <f t="shared" si="174"/>
        <v>0.84033613445378152</v>
      </c>
      <c r="F116" s="263">
        <v>1</v>
      </c>
      <c r="G116" s="264">
        <v>0.84033613445378197</v>
      </c>
      <c r="H116" s="193">
        <v>0</v>
      </c>
      <c r="I116" s="262">
        <v>0</v>
      </c>
      <c r="J116" s="263">
        <v>0</v>
      </c>
      <c r="K116" s="264">
        <v>0</v>
      </c>
      <c r="L116" s="193">
        <v>0</v>
      </c>
      <c r="M116" s="285">
        <v>0</v>
      </c>
      <c r="N116" s="193">
        <v>118</v>
      </c>
      <c r="O116" s="253">
        <f t="shared" si="175"/>
        <v>99.159663865546221</v>
      </c>
      <c r="P116" s="44">
        <v>4</v>
      </c>
      <c r="Q116" s="48">
        <v>3.3613445378151301</v>
      </c>
      <c r="R116" s="46">
        <v>11</v>
      </c>
      <c r="S116" s="253">
        <v>9.2436974789915993</v>
      </c>
      <c r="T116" s="44">
        <v>1</v>
      </c>
      <c r="U116" s="48">
        <v>0.84033613445378197</v>
      </c>
      <c r="V116" s="46">
        <v>13</v>
      </c>
      <c r="W116" s="253">
        <v>10.924369747899201</v>
      </c>
      <c r="X116" s="44">
        <v>1</v>
      </c>
      <c r="Y116" s="48">
        <v>0.84033613445378197</v>
      </c>
      <c r="Z116" s="193">
        <v>0</v>
      </c>
      <c r="AA116" s="262">
        <v>0</v>
      </c>
      <c r="AB116" s="263">
        <v>0</v>
      </c>
      <c r="AC116" s="264">
        <v>0</v>
      </c>
      <c r="AD116" s="193">
        <v>0</v>
      </c>
      <c r="AE116" s="262">
        <v>0</v>
      </c>
      <c r="AF116" s="263">
        <v>79</v>
      </c>
      <c r="AG116" s="264">
        <v>66.386554621848703</v>
      </c>
      <c r="AH116" s="263">
        <v>1</v>
      </c>
      <c r="AI116" s="262">
        <v>0.84033613445378197</v>
      </c>
      <c r="AJ116" s="263">
        <v>0</v>
      </c>
      <c r="AK116" s="264">
        <v>0</v>
      </c>
      <c r="AL116" s="193">
        <v>8</v>
      </c>
      <c r="AM116" s="264">
        <v>6.7226890756302504</v>
      </c>
      <c r="AN116" s="327">
        <f t="shared" si="176"/>
        <v>174</v>
      </c>
      <c r="AO116" s="193">
        <v>22</v>
      </c>
      <c r="AP116" s="262">
        <f t="shared" si="177"/>
        <v>12.643678160919542</v>
      </c>
      <c r="AQ116" s="263">
        <v>22</v>
      </c>
      <c r="AR116" s="264">
        <v>12.643678160919499</v>
      </c>
      <c r="AS116" s="193">
        <v>0</v>
      </c>
      <c r="AT116" s="262">
        <v>0</v>
      </c>
      <c r="AU116" s="263">
        <v>0</v>
      </c>
      <c r="AV116" s="264">
        <v>0</v>
      </c>
      <c r="AW116" s="193">
        <v>0</v>
      </c>
      <c r="AX116" s="285">
        <v>0</v>
      </c>
      <c r="AY116" s="193">
        <v>152</v>
      </c>
      <c r="AZ116" s="253">
        <f t="shared" si="178"/>
        <v>87.356321839080465</v>
      </c>
      <c r="BA116" s="44">
        <v>9</v>
      </c>
      <c r="BB116" s="48">
        <v>5.1724137931034502</v>
      </c>
      <c r="BC116" s="46">
        <v>23</v>
      </c>
      <c r="BD116" s="253">
        <v>13.2183908045977</v>
      </c>
      <c r="BE116" s="44">
        <v>7</v>
      </c>
      <c r="BF116" s="48">
        <v>4.0229885057471302</v>
      </c>
      <c r="BG116" s="46">
        <v>42</v>
      </c>
      <c r="BH116" s="253">
        <v>24.137931034482801</v>
      </c>
      <c r="BI116" s="44">
        <v>9</v>
      </c>
      <c r="BJ116" s="48">
        <v>5.1724137931034502</v>
      </c>
      <c r="BK116" s="193">
        <v>1</v>
      </c>
      <c r="BL116" s="262">
        <v>0.57471264367816099</v>
      </c>
      <c r="BM116" s="263">
        <v>1</v>
      </c>
      <c r="BN116" s="264">
        <v>0.57471264367816099</v>
      </c>
      <c r="BO116" s="193">
        <v>1</v>
      </c>
      <c r="BP116" s="262">
        <v>0.57471264367816099</v>
      </c>
      <c r="BQ116" s="263">
        <v>40</v>
      </c>
      <c r="BR116" s="264">
        <v>22.9885057471264</v>
      </c>
      <c r="BS116" s="263">
        <v>2</v>
      </c>
      <c r="BT116" s="262">
        <v>1.14942528735632</v>
      </c>
      <c r="BU116" s="263">
        <v>8</v>
      </c>
      <c r="BV116" s="264">
        <v>4.5977011494252897</v>
      </c>
      <c r="BW116" s="193">
        <v>9</v>
      </c>
      <c r="BX116" s="264">
        <v>5.1724137931034502</v>
      </c>
      <c r="BY116" s="327">
        <f t="shared" si="179"/>
        <v>163</v>
      </c>
      <c r="BZ116" s="193">
        <v>76</v>
      </c>
      <c r="CA116" s="262">
        <f t="shared" si="180"/>
        <v>46.625766871165638</v>
      </c>
      <c r="CB116" s="263">
        <v>76</v>
      </c>
      <c r="CC116" s="264">
        <v>46.625766871165602</v>
      </c>
      <c r="CD116" s="193">
        <v>0</v>
      </c>
      <c r="CE116" s="262">
        <v>0</v>
      </c>
      <c r="CF116" s="263">
        <v>0</v>
      </c>
      <c r="CG116" s="264">
        <v>0</v>
      </c>
      <c r="CH116" s="193">
        <v>0</v>
      </c>
      <c r="CI116" s="285">
        <v>0</v>
      </c>
      <c r="CJ116" s="193">
        <v>87</v>
      </c>
      <c r="CK116" s="253">
        <f t="shared" si="181"/>
        <v>53.374233128834362</v>
      </c>
      <c r="CL116" s="44">
        <v>15</v>
      </c>
      <c r="CM116" s="48">
        <v>9.2024539877300597</v>
      </c>
      <c r="CN116" s="46">
        <v>10</v>
      </c>
      <c r="CO116" s="253">
        <v>6.1349693251533699</v>
      </c>
      <c r="CP116" s="44">
        <v>5</v>
      </c>
      <c r="CQ116" s="48">
        <v>3.0674846625766898</v>
      </c>
      <c r="CR116" s="46">
        <v>33</v>
      </c>
      <c r="CS116" s="253">
        <v>20.245398773006102</v>
      </c>
      <c r="CT116" s="44">
        <v>10</v>
      </c>
      <c r="CU116" s="48">
        <v>6.1349693251533699</v>
      </c>
      <c r="CV116" s="193">
        <v>0</v>
      </c>
      <c r="CW116" s="262">
        <v>0</v>
      </c>
      <c r="CX116" s="263">
        <v>0</v>
      </c>
      <c r="CY116" s="264">
        <v>0</v>
      </c>
      <c r="CZ116" s="193">
        <v>0</v>
      </c>
      <c r="DA116" s="262">
        <v>0</v>
      </c>
      <c r="DB116" s="263">
        <v>10</v>
      </c>
      <c r="DC116" s="264">
        <v>6.1349693251533699</v>
      </c>
      <c r="DD116" s="263">
        <v>0</v>
      </c>
      <c r="DE116" s="262">
        <v>0</v>
      </c>
      <c r="DF116" s="263">
        <v>1</v>
      </c>
      <c r="DG116" s="264">
        <v>0.61349693251533699</v>
      </c>
      <c r="DH116" s="193">
        <v>3</v>
      </c>
      <c r="DI116" s="194">
        <v>1.8404907975460101</v>
      </c>
    </row>
    <row r="117" spans="1:113" ht="14.5">
      <c r="A117" s="212" t="s">
        <v>44</v>
      </c>
      <c r="B117" s="195">
        <f t="shared" si="172"/>
        <v>1157</v>
      </c>
      <c r="C117" s="329">
        <f t="shared" si="173"/>
        <v>152</v>
      </c>
      <c r="D117" s="196">
        <v>0</v>
      </c>
      <c r="E117" s="257">
        <f t="shared" si="174"/>
        <v>0</v>
      </c>
      <c r="F117" s="258">
        <v>0</v>
      </c>
      <c r="G117" s="259">
        <v>0</v>
      </c>
      <c r="H117" s="196">
        <v>0</v>
      </c>
      <c r="I117" s="257">
        <v>0</v>
      </c>
      <c r="J117" s="258">
        <v>0</v>
      </c>
      <c r="K117" s="259">
        <v>0</v>
      </c>
      <c r="L117" s="196">
        <v>0</v>
      </c>
      <c r="M117" s="287">
        <v>0</v>
      </c>
      <c r="N117" s="196">
        <v>152</v>
      </c>
      <c r="O117" s="260">
        <f t="shared" si="175"/>
        <v>100</v>
      </c>
      <c r="P117" s="55">
        <v>1</v>
      </c>
      <c r="Q117" s="58">
        <v>0.65789473684210498</v>
      </c>
      <c r="R117" s="57">
        <v>33</v>
      </c>
      <c r="S117" s="260">
        <v>21.710526315789501</v>
      </c>
      <c r="T117" s="55">
        <v>1</v>
      </c>
      <c r="U117" s="58">
        <v>0.65789473684210498</v>
      </c>
      <c r="V117" s="57">
        <v>7</v>
      </c>
      <c r="W117" s="260">
        <v>4.6052631578947398</v>
      </c>
      <c r="X117" s="55">
        <v>2</v>
      </c>
      <c r="Y117" s="58">
        <v>1.31578947368421</v>
      </c>
      <c r="Z117" s="196">
        <v>0</v>
      </c>
      <c r="AA117" s="257">
        <v>0</v>
      </c>
      <c r="AB117" s="258">
        <v>0</v>
      </c>
      <c r="AC117" s="259">
        <v>0</v>
      </c>
      <c r="AD117" s="196">
        <v>0</v>
      </c>
      <c r="AE117" s="257">
        <v>0</v>
      </c>
      <c r="AF117" s="258">
        <v>59</v>
      </c>
      <c r="AG117" s="259">
        <v>38.815789473684198</v>
      </c>
      <c r="AH117" s="258">
        <v>1</v>
      </c>
      <c r="AI117" s="257">
        <v>0.65789473684210498</v>
      </c>
      <c r="AJ117" s="258">
        <v>34</v>
      </c>
      <c r="AK117" s="259">
        <v>22.3684210526316</v>
      </c>
      <c r="AL117" s="196">
        <v>14</v>
      </c>
      <c r="AM117" s="259">
        <v>9.2105263157894708</v>
      </c>
      <c r="AN117" s="329">
        <f t="shared" si="176"/>
        <v>562</v>
      </c>
      <c r="AO117" s="196">
        <v>9</v>
      </c>
      <c r="AP117" s="257">
        <f t="shared" si="177"/>
        <v>1.6014234875444839</v>
      </c>
      <c r="AQ117" s="258">
        <v>7</v>
      </c>
      <c r="AR117" s="259">
        <v>1.24555160142349</v>
      </c>
      <c r="AS117" s="196">
        <v>0</v>
      </c>
      <c r="AT117" s="257">
        <v>0</v>
      </c>
      <c r="AU117" s="258">
        <v>2</v>
      </c>
      <c r="AV117" s="259">
        <v>0.35587188612099602</v>
      </c>
      <c r="AW117" s="196">
        <v>0</v>
      </c>
      <c r="AX117" s="287">
        <v>0</v>
      </c>
      <c r="AY117" s="196">
        <v>553</v>
      </c>
      <c r="AZ117" s="260">
        <f t="shared" si="178"/>
        <v>98.39857651245552</v>
      </c>
      <c r="BA117" s="55">
        <v>12</v>
      </c>
      <c r="BB117" s="58">
        <v>2.1352313167259802</v>
      </c>
      <c r="BC117" s="57">
        <v>132</v>
      </c>
      <c r="BD117" s="260">
        <v>23.487544483985801</v>
      </c>
      <c r="BE117" s="55">
        <v>24</v>
      </c>
      <c r="BF117" s="58">
        <v>4.2704626334519604</v>
      </c>
      <c r="BG117" s="57">
        <v>83</v>
      </c>
      <c r="BH117" s="260">
        <v>14.7686832740214</v>
      </c>
      <c r="BI117" s="55">
        <v>16</v>
      </c>
      <c r="BJ117" s="58">
        <v>2.8469750889679699</v>
      </c>
      <c r="BK117" s="196">
        <v>1</v>
      </c>
      <c r="BL117" s="257">
        <v>0.17793594306049801</v>
      </c>
      <c r="BM117" s="258">
        <v>2</v>
      </c>
      <c r="BN117" s="259">
        <v>0.35587188612099602</v>
      </c>
      <c r="BO117" s="196">
        <v>0</v>
      </c>
      <c r="BP117" s="257">
        <v>0</v>
      </c>
      <c r="BQ117" s="258">
        <v>132</v>
      </c>
      <c r="BR117" s="259">
        <v>23.487544483985801</v>
      </c>
      <c r="BS117" s="258">
        <v>8</v>
      </c>
      <c r="BT117" s="257">
        <v>1.4234875444839901</v>
      </c>
      <c r="BU117" s="258">
        <v>109</v>
      </c>
      <c r="BV117" s="259">
        <v>19.395017793594299</v>
      </c>
      <c r="BW117" s="196">
        <v>34</v>
      </c>
      <c r="BX117" s="259">
        <v>6.04982206405694</v>
      </c>
      <c r="BY117" s="329">
        <f t="shared" si="179"/>
        <v>443</v>
      </c>
      <c r="BZ117" s="196">
        <v>1</v>
      </c>
      <c r="CA117" s="257">
        <f t="shared" si="180"/>
        <v>0.22573363431151239</v>
      </c>
      <c r="CB117" s="258">
        <v>1</v>
      </c>
      <c r="CC117" s="259">
        <v>0.225733634311512</v>
      </c>
      <c r="CD117" s="196">
        <v>0</v>
      </c>
      <c r="CE117" s="257">
        <v>0</v>
      </c>
      <c r="CF117" s="258">
        <v>0</v>
      </c>
      <c r="CG117" s="259">
        <v>0</v>
      </c>
      <c r="CH117" s="196">
        <v>0</v>
      </c>
      <c r="CI117" s="287">
        <v>0</v>
      </c>
      <c r="CJ117" s="196">
        <v>442</v>
      </c>
      <c r="CK117" s="260">
        <f t="shared" si="181"/>
        <v>99.77426636568849</v>
      </c>
      <c r="CL117" s="55">
        <v>12</v>
      </c>
      <c r="CM117" s="58">
        <v>2.70880361173815</v>
      </c>
      <c r="CN117" s="57">
        <v>91</v>
      </c>
      <c r="CO117" s="260">
        <v>20.5417607223476</v>
      </c>
      <c r="CP117" s="55">
        <v>16</v>
      </c>
      <c r="CQ117" s="58">
        <v>3.6117381489842</v>
      </c>
      <c r="CR117" s="57">
        <v>62</v>
      </c>
      <c r="CS117" s="260">
        <v>13.9954853273138</v>
      </c>
      <c r="CT117" s="55">
        <v>10</v>
      </c>
      <c r="CU117" s="58">
        <v>2.2573363431151199</v>
      </c>
      <c r="CV117" s="196">
        <v>0</v>
      </c>
      <c r="CW117" s="257">
        <v>0</v>
      </c>
      <c r="CX117" s="258">
        <v>0</v>
      </c>
      <c r="CY117" s="259">
        <v>0</v>
      </c>
      <c r="CZ117" s="196">
        <v>0</v>
      </c>
      <c r="DA117" s="257">
        <v>0</v>
      </c>
      <c r="DB117" s="258">
        <v>201</v>
      </c>
      <c r="DC117" s="259">
        <v>45.372460496614003</v>
      </c>
      <c r="DD117" s="258">
        <v>6</v>
      </c>
      <c r="DE117" s="257">
        <v>1.3544018058690701</v>
      </c>
      <c r="DF117" s="258">
        <v>34</v>
      </c>
      <c r="DG117" s="259">
        <v>7.6749435665914199</v>
      </c>
      <c r="DH117" s="196">
        <v>10</v>
      </c>
      <c r="DI117" s="197">
        <v>2.2573363431151199</v>
      </c>
    </row>
    <row r="118" spans="1:113" ht="14.5">
      <c r="A118" s="208" t="s">
        <v>45</v>
      </c>
      <c r="B118" s="192">
        <f t="shared" si="172"/>
        <v>4270</v>
      </c>
      <c r="C118" s="327">
        <f t="shared" si="173"/>
        <v>745</v>
      </c>
      <c r="D118" s="193">
        <v>155</v>
      </c>
      <c r="E118" s="262">
        <f t="shared" si="174"/>
        <v>20.80536912751678</v>
      </c>
      <c r="F118" s="263">
        <v>8</v>
      </c>
      <c r="G118" s="264">
        <v>1.0738255033557</v>
      </c>
      <c r="H118" s="193">
        <v>0</v>
      </c>
      <c r="I118" s="262">
        <v>0</v>
      </c>
      <c r="J118" s="263">
        <v>0</v>
      </c>
      <c r="K118" s="264">
        <v>0</v>
      </c>
      <c r="L118" s="193">
        <v>147</v>
      </c>
      <c r="M118" s="285">
        <v>19.731543624161102</v>
      </c>
      <c r="N118" s="193">
        <v>590</v>
      </c>
      <c r="O118" s="253">
        <f t="shared" si="175"/>
        <v>79.194630872483216</v>
      </c>
      <c r="P118" s="44">
        <v>22</v>
      </c>
      <c r="Q118" s="48">
        <v>2.9530201342281899</v>
      </c>
      <c r="R118" s="46">
        <v>71</v>
      </c>
      <c r="S118" s="253">
        <v>9.5302013422818792</v>
      </c>
      <c r="T118" s="44">
        <v>6</v>
      </c>
      <c r="U118" s="48">
        <v>0.80536912751677903</v>
      </c>
      <c r="V118" s="46">
        <v>56</v>
      </c>
      <c r="W118" s="253">
        <v>7.51677852348993</v>
      </c>
      <c r="X118" s="44">
        <v>18</v>
      </c>
      <c r="Y118" s="48">
        <v>2.4161073825503401</v>
      </c>
      <c r="Z118" s="193">
        <v>0</v>
      </c>
      <c r="AA118" s="262">
        <v>0</v>
      </c>
      <c r="AB118" s="263">
        <v>3</v>
      </c>
      <c r="AC118" s="264">
        <v>0.40268456375838901</v>
      </c>
      <c r="AD118" s="193">
        <v>0</v>
      </c>
      <c r="AE118" s="262">
        <v>0</v>
      </c>
      <c r="AF118" s="263">
        <v>364</v>
      </c>
      <c r="AG118" s="264">
        <v>48.859060402684598</v>
      </c>
      <c r="AH118" s="263">
        <v>1</v>
      </c>
      <c r="AI118" s="262">
        <v>0.134228187919463</v>
      </c>
      <c r="AJ118" s="263">
        <v>25</v>
      </c>
      <c r="AK118" s="264">
        <v>3.3557046979865799</v>
      </c>
      <c r="AL118" s="193">
        <v>24</v>
      </c>
      <c r="AM118" s="264">
        <v>3.2214765100671099</v>
      </c>
      <c r="AN118" s="327">
        <f t="shared" si="176"/>
        <v>1963</v>
      </c>
      <c r="AO118" s="193">
        <v>743</v>
      </c>
      <c r="AP118" s="262">
        <f t="shared" si="177"/>
        <v>37.850229240957717</v>
      </c>
      <c r="AQ118" s="263">
        <v>118</v>
      </c>
      <c r="AR118" s="264">
        <v>6.0112073357106501</v>
      </c>
      <c r="AS118" s="193">
        <v>0</v>
      </c>
      <c r="AT118" s="262">
        <v>0</v>
      </c>
      <c r="AU118" s="263">
        <v>1</v>
      </c>
      <c r="AV118" s="264">
        <v>5.0942435048395303E-2</v>
      </c>
      <c r="AW118" s="193">
        <v>624</v>
      </c>
      <c r="AX118" s="285">
        <v>31.788079470198699</v>
      </c>
      <c r="AY118" s="193">
        <v>1220</v>
      </c>
      <c r="AZ118" s="253">
        <f t="shared" si="178"/>
        <v>62.149770759042276</v>
      </c>
      <c r="BA118" s="44">
        <v>53</v>
      </c>
      <c r="BB118" s="48">
        <v>2.6999490575649499</v>
      </c>
      <c r="BC118" s="46">
        <v>97</v>
      </c>
      <c r="BD118" s="253">
        <v>4.9414161996943502</v>
      </c>
      <c r="BE118" s="44">
        <v>24</v>
      </c>
      <c r="BF118" s="48">
        <v>1.22261844116149</v>
      </c>
      <c r="BG118" s="46">
        <v>385</v>
      </c>
      <c r="BH118" s="253">
        <v>19.612837493632199</v>
      </c>
      <c r="BI118" s="44">
        <v>261</v>
      </c>
      <c r="BJ118" s="48">
        <v>13.295975547631199</v>
      </c>
      <c r="BK118" s="193">
        <v>3</v>
      </c>
      <c r="BL118" s="262">
        <v>0.152827305145186</v>
      </c>
      <c r="BM118" s="263">
        <v>11</v>
      </c>
      <c r="BN118" s="264">
        <v>0.56036678553234798</v>
      </c>
      <c r="BO118" s="193">
        <v>0</v>
      </c>
      <c r="BP118" s="262">
        <v>0</v>
      </c>
      <c r="BQ118" s="263">
        <v>346</v>
      </c>
      <c r="BR118" s="264">
        <v>17.626082526744799</v>
      </c>
      <c r="BS118" s="263">
        <v>2</v>
      </c>
      <c r="BT118" s="262">
        <v>0.10188487009679099</v>
      </c>
      <c r="BU118" s="263">
        <v>17</v>
      </c>
      <c r="BV118" s="264">
        <v>0.86602139582271997</v>
      </c>
      <c r="BW118" s="193">
        <v>21</v>
      </c>
      <c r="BX118" s="264">
        <v>1.0697911360162999</v>
      </c>
      <c r="BY118" s="327">
        <f t="shared" si="179"/>
        <v>1562</v>
      </c>
      <c r="BZ118" s="193">
        <v>868</v>
      </c>
      <c r="CA118" s="262">
        <f t="shared" si="180"/>
        <v>55.56978233034571</v>
      </c>
      <c r="CB118" s="263">
        <v>262</v>
      </c>
      <c r="CC118" s="264">
        <v>16.773367477592799</v>
      </c>
      <c r="CD118" s="193">
        <v>0</v>
      </c>
      <c r="CE118" s="262">
        <v>0</v>
      </c>
      <c r="CF118" s="263">
        <v>0</v>
      </c>
      <c r="CG118" s="264">
        <v>0</v>
      </c>
      <c r="CH118" s="193">
        <v>606</v>
      </c>
      <c r="CI118" s="285">
        <v>38.796414852752903</v>
      </c>
      <c r="CJ118" s="193">
        <v>694</v>
      </c>
      <c r="CK118" s="253">
        <f t="shared" si="181"/>
        <v>44.43021766965429</v>
      </c>
      <c r="CL118" s="44">
        <v>37</v>
      </c>
      <c r="CM118" s="48">
        <v>2.3687580025608201</v>
      </c>
      <c r="CN118" s="46">
        <v>61</v>
      </c>
      <c r="CO118" s="253">
        <v>3.9052496798975702</v>
      </c>
      <c r="CP118" s="44">
        <v>13</v>
      </c>
      <c r="CQ118" s="48">
        <v>0.83226632522407196</v>
      </c>
      <c r="CR118" s="46">
        <v>276</v>
      </c>
      <c r="CS118" s="253">
        <v>17.669654289372598</v>
      </c>
      <c r="CT118" s="44">
        <v>190</v>
      </c>
      <c r="CU118" s="48">
        <v>12.163892445582601</v>
      </c>
      <c r="CV118" s="193">
        <v>2</v>
      </c>
      <c r="CW118" s="262">
        <v>0.12804097311139601</v>
      </c>
      <c r="CX118" s="263">
        <v>9</v>
      </c>
      <c r="CY118" s="264">
        <v>0.57618437900127994</v>
      </c>
      <c r="CZ118" s="193">
        <v>0</v>
      </c>
      <c r="DA118" s="262">
        <v>0</v>
      </c>
      <c r="DB118" s="263">
        <v>93</v>
      </c>
      <c r="DC118" s="264">
        <v>5.9539052496798996</v>
      </c>
      <c r="DD118" s="263">
        <v>1</v>
      </c>
      <c r="DE118" s="262">
        <v>6.4020486555697795E-2</v>
      </c>
      <c r="DF118" s="263">
        <v>3</v>
      </c>
      <c r="DG118" s="264">
        <v>0.19206145966709301</v>
      </c>
      <c r="DH118" s="193">
        <v>9</v>
      </c>
      <c r="DI118" s="194">
        <v>0.57618437900127994</v>
      </c>
    </row>
    <row r="119" spans="1:113" ht="14.5">
      <c r="A119" s="212" t="s">
        <v>46</v>
      </c>
      <c r="B119" s="195">
        <f t="shared" si="172"/>
        <v>964</v>
      </c>
      <c r="C119" s="329">
        <f t="shared" si="173"/>
        <v>81</v>
      </c>
      <c r="D119" s="196">
        <v>12</v>
      </c>
      <c r="E119" s="257">
        <f t="shared" si="174"/>
        <v>14.814814814814813</v>
      </c>
      <c r="F119" s="258">
        <v>0</v>
      </c>
      <c r="G119" s="259">
        <v>0</v>
      </c>
      <c r="H119" s="196">
        <v>0</v>
      </c>
      <c r="I119" s="257">
        <v>0</v>
      </c>
      <c r="J119" s="258">
        <v>2</v>
      </c>
      <c r="K119" s="259">
        <v>2.4691358024691401</v>
      </c>
      <c r="L119" s="196">
        <v>10</v>
      </c>
      <c r="M119" s="287">
        <v>12.3456790123457</v>
      </c>
      <c r="N119" s="196">
        <v>69</v>
      </c>
      <c r="O119" s="260">
        <f t="shared" si="175"/>
        <v>85.18518518518519</v>
      </c>
      <c r="P119" s="55">
        <v>3</v>
      </c>
      <c r="Q119" s="58">
        <v>3.7037037037037002</v>
      </c>
      <c r="R119" s="57">
        <v>11</v>
      </c>
      <c r="S119" s="260">
        <v>13.580246913580201</v>
      </c>
      <c r="T119" s="55">
        <v>2</v>
      </c>
      <c r="U119" s="58">
        <v>2.4691358024691401</v>
      </c>
      <c r="V119" s="57">
        <v>9</v>
      </c>
      <c r="W119" s="260">
        <v>11.1111111111111</v>
      </c>
      <c r="X119" s="55">
        <v>2</v>
      </c>
      <c r="Y119" s="58">
        <v>2.4691358024691401</v>
      </c>
      <c r="Z119" s="196">
        <v>0</v>
      </c>
      <c r="AA119" s="257">
        <v>0</v>
      </c>
      <c r="AB119" s="258">
        <v>0</v>
      </c>
      <c r="AC119" s="259">
        <v>0</v>
      </c>
      <c r="AD119" s="196">
        <v>0</v>
      </c>
      <c r="AE119" s="257">
        <v>0</v>
      </c>
      <c r="AF119" s="258">
        <v>32</v>
      </c>
      <c r="AG119" s="259">
        <v>39.506172839506199</v>
      </c>
      <c r="AH119" s="258">
        <v>0</v>
      </c>
      <c r="AI119" s="257">
        <v>0</v>
      </c>
      <c r="AJ119" s="258">
        <v>2</v>
      </c>
      <c r="AK119" s="259">
        <v>2.4691358024691401</v>
      </c>
      <c r="AL119" s="196">
        <v>8</v>
      </c>
      <c r="AM119" s="259">
        <v>9.8765432098765409</v>
      </c>
      <c r="AN119" s="329">
        <f t="shared" si="176"/>
        <v>453</v>
      </c>
      <c r="AO119" s="196">
        <v>60</v>
      </c>
      <c r="AP119" s="257">
        <f t="shared" si="177"/>
        <v>13.245033112582782</v>
      </c>
      <c r="AQ119" s="258">
        <v>1</v>
      </c>
      <c r="AR119" s="259">
        <v>0.22075055187638001</v>
      </c>
      <c r="AS119" s="196">
        <v>0</v>
      </c>
      <c r="AT119" s="257">
        <v>0</v>
      </c>
      <c r="AU119" s="258">
        <v>0</v>
      </c>
      <c r="AV119" s="259">
        <v>0</v>
      </c>
      <c r="AW119" s="196">
        <v>59</v>
      </c>
      <c r="AX119" s="287">
        <v>13.0242825607064</v>
      </c>
      <c r="AY119" s="196">
        <v>393</v>
      </c>
      <c r="AZ119" s="260">
        <f t="shared" si="178"/>
        <v>86.754966887417211</v>
      </c>
      <c r="BA119" s="55">
        <v>43</v>
      </c>
      <c r="BB119" s="58">
        <v>9.4922737306843299</v>
      </c>
      <c r="BC119" s="57">
        <v>97</v>
      </c>
      <c r="BD119" s="260">
        <v>21.412803532008802</v>
      </c>
      <c r="BE119" s="55">
        <v>40</v>
      </c>
      <c r="BF119" s="58">
        <v>8.8300220750551901</v>
      </c>
      <c r="BG119" s="57">
        <v>64</v>
      </c>
      <c r="BH119" s="260">
        <v>14.1280353200883</v>
      </c>
      <c r="BI119" s="55">
        <v>8</v>
      </c>
      <c r="BJ119" s="58">
        <v>1.7660044150110401</v>
      </c>
      <c r="BK119" s="196">
        <v>0</v>
      </c>
      <c r="BL119" s="257">
        <v>0</v>
      </c>
      <c r="BM119" s="258">
        <v>0</v>
      </c>
      <c r="BN119" s="259">
        <v>0</v>
      </c>
      <c r="BO119" s="196">
        <v>0</v>
      </c>
      <c r="BP119" s="257">
        <v>0</v>
      </c>
      <c r="BQ119" s="258">
        <v>97</v>
      </c>
      <c r="BR119" s="259">
        <v>21.412803532008802</v>
      </c>
      <c r="BS119" s="258">
        <v>0</v>
      </c>
      <c r="BT119" s="257">
        <v>0</v>
      </c>
      <c r="BU119" s="258">
        <v>11</v>
      </c>
      <c r="BV119" s="259">
        <v>2.4282560706401801</v>
      </c>
      <c r="BW119" s="196">
        <v>33</v>
      </c>
      <c r="BX119" s="259">
        <v>7.2847682119205297</v>
      </c>
      <c r="BY119" s="329">
        <f t="shared" si="179"/>
        <v>430</v>
      </c>
      <c r="BZ119" s="196">
        <v>54</v>
      </c>
      <c r="CA119" s="257">
        <f t="shared" si="180"/>
        <v>12.558139534883722</v>
      </c>
      <c r="CB119" s="258">
        <v>0</v>
      </c>
      <c r="CC119" s="259">
        <v>0</v>
      </c>
      <c r="CD119" s="196">
        <v>0</v>
      </c>
      <c r="CE119" s="257">
        <v>0</v>
      </c>
      <c r="CF119" s="258">
        <v>0</v>
      </c>
      <c r="CG119" s="259">
        <v>0</v>
      </c>
      <c r="CH119" s="196">
        <v>54</v>
      </c>
      <c r="CI119" s="287">
        <v>12.558139534883701</v>
      </c>
      <c r="CJ119" s="196">
        <v>376</v>
      </c>
      <c r="CK119" s="260">
        <f t="shared" si="181"/>
        <v>87.441860465116278</v>
      </c>
      <c r="CL119" s="55">
        <v>43</v>
      </c>
      <c r="CM119" s="58">
        <v>10</v>
      </c>
      <c r="CN119" s="57">
        <v>148</v>
      </c>
      <c r="CO119" s="260">
        <v>34.418604651162802</v>
      </c>
      <c r="CP119" s="55">
        <v>44</v>
      </c>
      <c r="CQ119" s="58">
        <v>10.2325581395349</v>
      </c>
      <c r="CR119" s="57">
        <v>51</v>
      </c>
      <c r="CS119" s="260">
        <v>11.8604651162791</v>
      </c>
      <c r="CT119" s="55">
        <v>5</v>
      </c>
      <c r="CU119" s="58">
        <v>1.16279069767442</v>
      </c>
      <c r="CV119" s="196">
        <v>0</v>
      </c>
      <c r="CW119" s="257">
        <v>0</v>
      </c>
      <c r="CX119" s="258">
        <v>0</v>
      </c>
      <c r="CY119" s="259">
        <v>0</v>
      </c>
      <c r="CZ119" s="196">
        <v>0</v>
      </c>
      <c r="DA119" s="257">
        <v>0</v>
      </c>
      <c r="DB119" s="258">
        <v>75</v>
      </c>
      <c r="DC119" s="259">
        <v>17.441860465116299</v>
      </c>
      <c r="DD119" s="258">
        <v>0</v>
      </c>
      <c r="DE119" s="257">
        <v>0</v>
      </c>
      <c r="DF119" s="258">
        <v>6</v>
      </c>
      <c r="DG119" s="259">
        <v>1.3953488372092999</v>
      </c>
      <c r="DH119" s="196">
        <v>4</v>
      </c>
      <c r="DI119" s="197">
        <v>0.93023255813953498</v>
      </c>
    </row>
    <row r="120" spans="1:113" ht="14.5">
      <c r="A120" s="208" t="s">
        <v>47</v>
      </c>
      <c r="B120" s="192">
        <f t="shared" si="172"/>
        <v>5258</v>
      </c>
      <c r="C120" s="327">
        <f t="shared" si="173"/>
        <v>1147</v>
      </c>
      <c r="D120" s="193">
        <v>307</v>
      </c>
      <c r="E120" s="262">
        <f t="shared" si="174"/>
        <v>26.765475152571927</v>
      </c>
      <c r="F120" s="263">
        <v>35</v>
      </c>
      <c r="G120" s="264">
        <v>3.0514385353094999</v>
      </c>
      <c r="H120" s="193">
        <v>0</v>
      </c>
      <c r="I120" s="262">
        <v>0</v>
      </c>
      <c r="J120" s="263">
        <v>0</v>
      </c>
      <c r="K120" s="264">
        <v>0</v>
      </c>
      <c r="L120" s="193">
        <v>272</v>
      </c>
      <c r="M120" s="285">
        <v>23.714036617262401</v>
      </c>
      <c r="N120" s="193">
        <v>840</v>
      </c>
      <c r="O120" s="253">
        <f t="shared" si="175"/>
        <v>73.234524847428077</v>
      </c>
      <c r="P120" s="44">
        <v>41</v>
      </c>
      <c r="Q120" s="48">
        <v>3.5745422842196999</v>
      </c>
      <c r="R120" s="46">
        <v>118</v>
      </c>
      <c r="S120" s="253">
        <v>10.287707061900599</v>
      </c>
      <c r="T120" s="44">
        <v>68</v>
      </c>
      <c r="U120" s="48">
        <v>5.9285091543156101</v>
      </c>
      <c r="V120" s="46">
        <v>127</v>
      </c>
      <c r="W120" s="253">
        <v>11.072362685265899</v>
      </c>
      <c r="X120" s="44">
        <v>24</v>
      </c>
      <c r="Y120" s="48">
        <v>2.0924149956407998</v>
      </c>
      <c r="Z120" s="193">
        <v>0</v>
      </c>
      <c r="AA120" s="262">
        <v>0</v>
      </c>
      <c r="AB120" s="263">
        <v>13</v>
      </c>
      <c r="AC120" s="264">
        <v>1.1333914559720999</v>
      </c>
      <c r="AD120" s="193">
        <v>0</v>
      </c>
      <c r="AE120" s="262">
        <v>0</v>
      </c>
      <c r="AF120" s="263">
        <v>388</v>
      </c>
      <c r="AG120" s="264">
        <v>33.827375762859603</v>
      </c>
      <c r="AH120" s="263">
        <v>5</v>
      </c>
      <c r="AI120" s="262">
        <v>0.43591979075850001</v>
      </c>
      <c r="AJ120" s="263">
        <v>9</v>
      </c>
      <c r="AK120" s="264">
        <v>0.78465562336530104</v>
      </c>
      <c r="AL120" s="193">
        <v>47</v>
      </c>
      <c r="AM120" s="264">
        <v>4.0976460331298998</v>
      </c>
      <c r="AN120" s="327">
        <f t="shared" si="176"/>
        <v>2201</v>
      </c>
      <c r="AO120" s="193">
        <v>793</v>
      </c>
      <c r="AP120" s="262">
        <f t="shared" si="177"/>
        <v>36.0290776919582</v>
      </c>
      <c r="AQ120" s="263">
        <v>114</v>
      </c>
      <c r="AR120" s="264">
        <v>5.1794638800545201</v>
      </c>
      <c r="AS120" s="193">
        <v>0</v>
      </c>
      <c r="AT120" s="262">
        <v>0</v>
      </c>
      <c r="AU120" s="263">
        <v>0</v>
      </c>
      <c r="AV120" s="264">
        <v>0</v>
      </c>
      <c r="AW120" s="193">
        <v>679</v>
      </c>
      <c r="AX120" s="285">
        <v>30.849613811903701</v>
      </c>
      <c r="AY120" s="193">
        <v>1408</v>
      </c>
      <c r="AZ120" s="253">
        <f t="shared" si="178"/>
        <v>63.9709223080418</v>
      </c>
      <c r="BA120" s="44">
        <v>100</v>
      </c>
      <c r="BB120" s="48">
        <v>4.5433893684688798</v>
      </c>
      <c r="BC120" s="46">
        <v>184</v>
      </c>
      <c r="BD120" s="253">
        <v>8.3598364379827306</v>
      </c>
      <c r="BE120" s="44">
        <v>182</v>
      </c>
      <c r="BF120" s="48">
        <v>8.2689686506133597</v>
      </c>
      <c r="BG120" s="46">
        <v>435</v>
      </c>
      <c r="BH120" s="253">
        <v>19.763743752839598</v>
      </c>
      <c r="BI120" s="44">
        <v>206</v>
      </c>
      <c r="BJ120" s="48">
        <v>9.3593820990458898</v>
      </c>
      <c r="BK120" s="193">
        <v>1</v>
      </c>
      <c r="BL120" s="262">
        <v>4.5433893684688802E-2</v>
      </c>
      <c r="BM120" s="263">
        <v>12</v>
      </c>
      <c r="BN120" s="264">
        <v>0.54520672421626504</v>
      </c>
      <c r="BO120" s="193">
        <v>0</v>
      </c>
      <c r="BP120" s="262">
        <v>0</v>
      </c>
      <c r="BQ120" s="263">
        <v>235</v>
      </c>
      <c r="BR120" s="264">
        <v>10.676965015901899</v>
      </c>
      <c r="BS120" s="263">
        <v>6</v>
      </c>
      <c r="BT120" s="262">
        <v>0.27260336210813302</v>
      </c>
      <c r="BU120" s="263">
        <v>6</v>
      </c>
      <c r="BV120" s="264">
        <v>0.27260336210813302</v>
      </c>
      <c r="BW120" s="193">
        <v>41</v>
      </c>
      <c r="BX120" s="264">
        <v>1.86278964107224</v>
      </c>
      <c r="BY120" s="327">
        <f t="shared" si="179"/>
        <v>1910</v>
      </c>
      <c r="BZ120" s="193">
        <v>607</v>
      </c>
      <c r="CA120" s="262">
        <f t="shared" si="180"/>
        <v>31.780104712041883</v>
      </c>
      <c r="CB120" s="263">
        <v>158</v>
      </c>
      <c r="CC120" s="264">
        <v>8.2722513089005201</v>
      </c>
      <c r="CD120" s="193">
        <v>1</v>
      </c>
      <c r="CE120" s="262">
        <v>5.2356020942408397E-2</v>
      </c>
      <c r="CF120" s="263">
        <v>0</v>
      </c>
      <c r="CG120" s="264">
        <v>0</v>
      </c>
      <c r="CH120" s="193">
        <v>448</v>
      </c>
      <c r="CI120" s="285">
        <v>23.455497382198999</v>
      </c>
      <c r="CJ120" s="193">
        <v>1303</v>
      </c>
      <c r="CK120" s="253">
        <f t="shared" si="181"/>
        <v>68.21989528795811</v>
      </c>
      <c r="CL120" s="44">
        <v>92</v>
      </c>
      <c r="CM120" s="48">
        <v>4.81675392670157</v>
      </c>
      <c r="CN120" s="46">
        <v>78</v>
      </c>
      <c r="CO120" s="253">
        <v>4.0837696335078499</v>
      </c>
      <c r="CP120" s="44">
        <v>184</v>
      </c>
      <c r="CQ120" s="48">
        <v>9.63350785340314</v>
      </c>
      <c r="CR120" s="46">
        <v>521</v>
      </c>
      <c r="CS120" s="253">
        <v>27.277486910994799</v>
      </c>
      <c r="CT120" s="44">
        <v>332</v>
      </c>
      <c r="CU120" s="48">
        <v>17.382198952879602</v>
      </c>
      <c r="CV120" s="193">
        <v>0</v>
      </c>
      <c r="CW120" s="262">
        <v>0</v>
      </c>
      <c r="CX120" s="263">
        <v>9</v>
      </c>
      <c r="CY120" s="264">
        <v>0.471204188481675</v>
      </c>
      <c r="CZ120" s="193">
        <v>0</v>
      </c>
      <c r="DA120" s="262">
        <v>0</v>
      </c>
      <c r="DB120" s="263">
        <v>74</v>
      </c>
      <c r="DC120" s="264">
        <v>3.8743455497382202</v>
      </c>
      <c r="DD120" s="263">
        <v>2</v>
      </c>
      <c r="DE120" s="262">
        <v>0.104712041884817</v>
      </c>
      <c r="DF120" s="263">
        <v>4</v>
      </c>
      <c r="DG120" s="264">
        <v>0.20942408376963401</v>
      </c>
      <c r="DH120" s="193">
        <v>7</v>
      </c>
      <c r="DI120" s="194">
        <v>0.36649214659685903</v>
      </c>
    </row>
    <row r="121" spans="1:113" ht="14.5">
      <c r="A121" s="212" t="s">
        <v>103</v>
      </c>
      <c r="B121" s="195">
        <f t="shared" si="172"/>
        <v>10600</v>
      </c>
      <c r="C121" s="329">
        <f t="shared" si="173"/>
        <v>1023</v>
      </c>
      <c r="D121" s="196">
        <v>98</v>
      </c>
      <c r="E121" s="257">
        <f t="shared" si="174"/>
        <v>9.5796676441837736</v>
      </c>
      <c r="F121" s="258">
        <v>68</v>
      </c>
      <c r="G121" s="259">
        <v>6.6471163245356797</v>
      </c>
      <c r="H121" s="196">
        <v>1</v>
      </c>
      <c r="I121" s="257">
        <v>9.7751710654936499E-2</v>
      </c>
      <c r="J121" s="258">
        <v>0</v>
      </c>
      <c r="K121" s="259">
        <v>0</v>
      </c>
      <c r="L121" s="196">
        <v>29</v>
      </c>
      <c r="M121" s="287">
        <v>2.8347996089931602</v>
      </c>
      <c r="N121" s="196">
        <v>925</v>
      </c>
      <c r="O121" s="260">
        <f t="shared" si="175"/>
        <v>90.420332355816228</v>
      </c>
      <c r="P121" s="55">
        <v>62</v>
      </c>
      <c r="Q121" s="58">
        <v>6.0606060606060597</v>
      </c>
      <c r="R121" s="57">
        <v>331</v>
      </c>
      <c r="S121" s="260">
        <v>32.355816226784</v>
      </c>
      <c r="T121" s="55">
        <v>31</v>
      </c>
      <c r="U121" s="58">
        <v>3.0303030303030298</v>
      </c>
      <c r="V121" s="57">
        <v>73</v>
      </c>
      <c r="W121" s="260">
        <v>7.1358748778103598</v>
      </c>
      <c r="X121" s="55">
        <v>89</v>
      </c>
      <c r="Y121" s="58">
        <v>8.6999022482893498</v>
      </c>
      <c r="Z121" s="196">
        <v>1</v>
      </c>
      <c r="AA121" s="257">
        <v>9.7751710654936499E-2</v>
      </c>
      <c r="AB121" s="258">
        <v>6</v>
      </c>
      <c r="AC121" s="259">
        <v>0.58651026392961902</v>
      </c>
      <c r="AD121" s="196">
        <v>0</v>
      </c>
      <c r="AE121" s="257">
        <v>0</v>
      </c>
      <c r="AF121" s="258">
        <v>243</v>
      </c>
      <c r="AG121" s="259">
        <v>23.753665689149599</v>
      </c>
      <c r="AH121" s="258">
        <v>8</v>
      </c>
      <c r="AI121" s="257">
        <v>0.782013685239492</v>
      </c>
      <c r="AJ121" s="258">
        <v>40</v>
      </c>
      <c r="AK121" s="259">
        <v>3.9100684261974599</v>
      </c>
      <c r="AL121" s="196">
        <v>41</v>
      </c>
      <c r="AM121" s="259">
        <v>4.0078201368524002</v>
      </c>
      <c r="AN121" s="329">
        <f t="shared" si="176"/>
        <v>6617</v>
      </c>
      <c r="AO121" s="196">
        <v>1354</v>
      </c>
      <c r="AP121" s="257">
        <f t="shared" si="177"/>
        <v>20.46244521686565</v>
      </c>
      <c r="AQ121" s="258">
        <v>1149</v>
      </c>
      <c r="AR121" s="259">
        <v>17.364364515641501</v>
      </c>
      <c r="AS121" s="196">
        <v>0</v>
      </c>
      <c r="AT121" s="257">
        <v>0</v>
      </c>
      <c r="AU121" s="258">
        <v>0</v>
      </c>
      <c r="AV121" s="259">
        <v>0</v>
      </c>
      <c r="AW121" s="196">
        <v>205</v>
      </c>
      <c r="AX121" s="287">
        <v>3.09808070122412</v>
      </c>
      <c r="AY121" s="196">
        <v>5263</v>
      </c>
      <c r="AZ121" s="260">
        <f t="shared" si="178"/>
        <v>79.53755478313434</v>
      </c>
      <c r="BA121" s="55">
        <v>544</v>
      </c>
      <c r="BB121" s="58">
        <v>8.2212482998337606</v>
      </c>
      <c r="BC121" s="57">
        <v>799</v>
      </c>
      <c r="BD121" s="260">
        <v>12.074958440380801</v>
      </c>
      <c r="BE121" s="55">
        <v>293</v>
      </c>
      <c r="BF121" s="58">
        <v>4.4279885144325197</v>
      </c>
      <c r="BG121" s="57">
        <v>1146</v>
      </c>
      <c r="BH121" s="260">
        <v>17.319026749282202</v>
      </c>
      <c r="BI121" s="55">
        <v>1836</v>
      </c>
      <c r="BJ121" s="58">
        <v>27.746713011938901</v>
      </c>
      <c r="BK121" s="196">
        <v>3</v>
      </c>
      <c r="BL121" s="257">
        <v>4.5337766359377397E-2</v>
      </c>
      <c r="BM121" s="258">
        <v>40</v>
      </c>
      <c r="BN121" s="259">
        <v>0.60450355145836498</v>
      </c>
      <c r="BO121" s="196">
        <v>0</v>
      </c>
      <c r="BP121" s="257">
        <v>0</v>
      </c>
      <c r="BQ121" s="258">
        <v>513</v>
      </c>
      <c r="BR121" s="259">
        <v>7.75275804745353</v>
      </c>
      <c r="BS121" s="258">
        <v>12</v>
      </c>
      <c r="BT121" s="257">
        <v>0.18135106543750901</v>
      </c>
      <c r="BU121" s="258">
        <v>27</v>
      </c>
      <c r="BV121" s="259">
        <v>0.40803989723439599</v>
      </c>
      <c r="BW121" s="196">
        <v>50</v>
      </c>
      <c r="BX121" s="259">
        <v>0.75562943932295601</v>
      </c>
      <c r="BY121" s="329">
        <f t="shared" si="179"/>
        <v>2960</v>
      </c>
      <c r="BZ121" s="196">
        <v>1042</v>
      </c>
      <c r="CA121" s="257">
        <f t="shared" si="180"/>
        <v>35.202702702702702</v>
      </c>
      <c r="CB121" s="258">
        <v>968</v>
      </c>
      <c r="CC121" s="259">
        <v>32.702702702702702</v>
      </c>
      <c r="CD121" s="196">
        <v>0</v>
      </c>
      <c r="CE121" s="257">
        <v>0</v>
      </c>
      <c r="CF121" s="258">
        <v>2</v>
      </c>
      <c r="CG121" s="259">
        <v>6.7567567567567599E-2</v>
      </c>
      <c r="CH121" s="196">
        <v>72</v>
      </c>
      <c r="CI121" s="287">
        <v>2.4324324324324298</v>
      </c>
      <c r="CJ121" s="196">
        <v>1918</v>
      </c>
      <c r="CK121" s="260">
        <f t="shared" si="181"/>
        <v>64.797297297297291</v>
      </c>
      <c r="CL121" s="55">
        <v>261</v>
      </c>
      <c r="CM121" s="58">
        <v>8.8175675675675702</v>
      </c>
      <c r="CN121" s="57">
        <v>209</v>
      </c>
      <c r="CO121" s="260">
        <v>7.0608108108108096</v>
      </c>
      <c r="CP121" s="55">
        <v>149</v>
      </c>
      <c r="CQ121" s="58">
        <v>5.0337837837837798</v>
      </c>
      <c r="CR121" s="57">
        <v>457</v>
      </c>
      <c r="CS121" s="260">
        <v>15.4391891891892</v>
      </c>
      <c r="CT121" s="55">
        <v>605</v>
      </c>
      <c r="CU121" s="58">
        <v>20.4391891891892</v>
      </c>
      <c r="CV121" s="196">
        <v>2</v>
      </c>
      <c r="CW121" s="257">
        <v>6.7567567567567599E-2</v>
      </c>
      <c r="CX121" s="258">
        <v>23</v>
      </c>
      <c r="CY121" s="259">
        <v>0.77702702702702697</v>
      </c>
      <c r="CZ121" s="196">
        <v>0</v>
      </c>
      <c r="DA121" s="257">
        <v>0</v>
      </c>
      <c r="DB121" s="258">
        <v>183</v>
      </c>
      <c r="DC121" s="259">
        <v>6.1824324324324298</v>
      </c>
      <c r="DD121" s="258">
        <v>8</v>
      </c>
      <c r="DE121" s="257">
        <v>0.27027027027027001</v>
      </c>
      <c r="DF121" s="258">
        <v>6</v>
      </c>
      <c r="DG121" s="259">
        <v>0.20270270270270299</v>
      </c>
      <c r="DH121" s="196">
        <v>15</v>
      </c>
      <c r="DI121" s="197">
        <v>0.50675675675675702</v>
      </c>
    </row>
    <row r="122" spans="1:113" ht="14.5">
      <c r="A122" s="208" t="s">
        <v>49</v>
      </c>
      <c r="B122" s="192">
        <f t="shared" si="172"/>
        <v>2499</v>
      </c>
      <c r="C122" s="327">
        <f t="shared" si="173"/>
        <v>199</v>
      </c>
      <c r="D122" s="193">
        <v>102</v>
      </c>
      <c r="E122" s="262">
        <f t="shared" si="174"/>
        <v>51.256281407035175</v>
      </c>
      <c r="F122" s="263">
        <v>20</v>
      </c>
      <c r="G122" s="264">
        <v>10.050251256281401</v>
      </c>
      <c r="H122" s="193">
        <v>0</v>
      </c>
      <c r="I122" s="262">
        <v>0</v>
      </c>
      <c r="J122" s="263">
        <v>0</v>
      </c>
      <c r="K122" s="264">
        <v>0</v>
      </c>
      <c r="L122" s="193">
        <v>82</v>
      </c>
      <c r="M122" s="285">
        <v>41.206030150753797</v>
      </c>
      <c r="N122" s="193">
        <v>97</v>
      </c>
      <c r="O122" s="253">
        <f t="shared" si="175"/>
        <v>48.743718592964825</v>
      </c>
      <c r="P122" s="44">
        <v>0</v>
      </c>
      <c r="Q122" s="48">
        <v>0</v>
      </c>
      <c r="R122" s="46">
        <v>20</v>
      </c>
      <c r="S122" s="253">
        <v>10.050251256281401</v>
      </c>
      <c r="T122" s="44">
        <v>1</v>
      </c>
      <c r="U122" s="48">
        <v>0.50251256281406997</v>
      </c>
      <c r="V122" s="46">
        <v>19</v>
      </c>
      <c r="W122" s="253">
        <v>9.5477386934673394</v>
      </c>
      <c r="X122" s="44">
        <v>25</v>
      </c>
      <c r="Y122" s="48">
        <v>12.5628140703518</v>
      </c>
      <c r="Z122" s="193">
        <v>0</v>
      </c>
      <c r="AA122" s="262">
        <v>0</v>
      </c>
      <c r="AB122" s="263">
        <v>1</v>
      </c>
      <c r="AC122" s="264">
        <v>0.50251256281406997</v>
      </c>
      <c r="AD122" s="193">
        <v>0</v>
      </c>
      <c r="AE122" s="262">
        <v>0</v>
      </c>
      <c r="AF122" s="263">
        <v>13</v>
      </c>
      <c r="AG122" s="264">
        <v>6.5326633165829202</v>
      </c>
      <c r="AH122" s="263">
        <v>3</v>
      </c>
      <c r="AI122" s="262">
        <v>1.50753768844221</v>
      </c>
      <c r="AJ122" s="263">
        <v>4</v>
      </c>
      <c r="AK122" s="264">
        <v>2.0100502512562799</v>
      </c>
      <c r="AL122" s="193">
        <v>11</v>
      </c>
      <c r="AM122" s="264">
        <v>5.5276381909547698</v>
      </c>
      <c r="AN122" s="327">
        <f t="shared" si="176"/>
        <v>1406</v>
      </c>
      <c r="AO122" s="193">
        <v>697</v>
      </c>
      <c r="AP122" s="262">
        <f t="shared" si="177"/>
        <v>49.57325746799431</v>
      </c>
      <c r="AQ122" s="263">
        <v>198</v>
      </c>
      <c r="AR122" s="264">
        <v>14.082503556187801</v>
      </c>
      <c r="AS122" s="193">
        <v>2</v>
      </c>
      <c r="AT122" s="262">
        <v>0.142247510668563</v>
      </c>
      <c r="AU122" s="263">
        <v>0</v>
      </c>
      <c r="AV122" s="264">
        <v>0</v>
      </c>
      <c r="AW122" s="193">
        <v>497</v>
      </c>
      <c r="AX122" s="285">
        <v>35.348506401138003</v>
      </c>
      <c r="AY122" s="193">
        <v>709</v>
      </c>
      <c r="AZ122" s="253">
        <f t="shared" si="178"/>
        <v>50.426742532005683</v>
      </c>
      <c r="BA122" s="44">
        <v>5</v>
      </c>
      <c r="BB122" s="48">
        <v>0.35561877667140801</v>
      </c>
      <c r="BC122" s="46">
        <v>47</v>
      </c>
      <c r="BD122" s="253">
        <v>3.34281650071124</v>
      </c>
      <c r="BE122" s="44">
        <v>7</v>
      </c>
      <c r="BF122" s="48">
        <v>0.49786628733997201</v>
      </c>
      <c r="BG122" s="46">
        <v>248</v>
      </c>
      <c r="BH122" s="253">
        <v>17.638691322901899</v>
      </c>
      <c r="BI122" s="44">
        <v>363</v>
      </c>
      <c r="BJ122" s="48">
        <v>25.817923186344199</v>
      </c>
      <c r="BK122" s="193">
        <v>0</v>
      </c>
      <c r="BL122" s="262">
        <v>0</v>
      </c>
      <c r="BM122" s="263">
        <v>1</v>
      </c>
      <c r="BN122" s="264">
        <v>7.1123755334281696E-2</v>
      </c>
      <c r="BO122" s="193">
        <v>0</v>
      </c>
      <c r="BP122" s="262">
        <v>0</v>
      </c>
      <c r="BQ122" s="263">
        <v>31</v>
      </c>
      <c r="BR122" s="264">
        <v>2.2048364153627298</v>
      </c>
      <c r="BS122" s="263">
        <v>4</v>
      </c>
      <c r="BT122" s="262">
        <v>0.28449502133712701</v>
      </c>
      <c r="BU122" s="263">
        <v>0</v>
      </c>
      <c r="BV122" s="264">
        <v>0</v>
      </c>
      <c r="BW122" s="193">
        <v>3</v>
      </c>
      <c r="BX122" s="264">
        <v>0.21337126600284501</v>
      </c>
      <c r="BY122" s="327">
        <f t="shared" si="179"/>
        <v>894</v>
      </c>
      <c r="BZ122" s="193">
        <v>461</v>
      </c>
      <c r="CA122" s="262">
        <f t="shared" si="180"/>
        <v>51.565995525727068</v>
      </c>
      <c r="CB122" s="263">
        <v>172</v>
      </c>
      <c r="CC122" s="264">
        <v>19.239373601789701</v>
      </c>
      <c r="CD122" s="193">
        <v>0</v>
      </c>
      <c r="CE122" s="262">
        <v>0</v>
      </c>
      <c r="CF122" s="263">
        <v>0</v>
      </c>
      <c r="CG122" s="264">
        <v>0</v>
      </c>
      <c r="CH122" s="193">
        <v>289</v>
      </c>
      <c r="CI122" s="285">
        <v>32.326621923937402</v>
      </c>
      <c r="CJ122" s="193">
        <v>433</v>
      </c>
      <c r="CK122" s="253">
        <f t="shared" si="181"/>
        <v>48.434004474272932</v>
      </c>
      <c r="CL122" s="44">
        <v>3</v>
      </c>
      <c r="CM122" s="48">
        <v>0.33557046979865801</v>
      </c>
      <c r="CN122" s="46">
        <v>20</v>
      </c>
      <c r="CO122" s="253">
        <v>2.2371364653243901</v>
      </c>
      <c r="CP122" s="44">
        <v>0</v>
      </c>
      <c r="CQ122" s="48">
        <v>0</v>
      </c>
      <c r="CR122" s="46">
        <v>129</v>
      </c>
      <c r="CS122" s="253">
        <v>14.429530201342301</v>
      </c>
      <c r="CT122" s="44">
        <v>274</v>
      </c>
      <c r="CU122" s="48">
        <v>30.648769574944101</v>
      </c>
      <c r="CV122" s="193">
        <v>0</v>
      </c>
      <c r="CW122" s="262">
        <v>0</v>
      </c>
      <c r="CX122" s="263">
        <v>1</v>
      </c>
      <c r="CY122" s="264">
        <v>0.111856823266219</v>
      </c>
      <c r="CZ122" s="193">
        <v>0</v>
      </c>
      <c r="DA122" s="262">
        <v>0</v>
      </c>
      <c r="DB122" s="263">
        <v>5</v>
      </c>
      <c r="DC122" s="264">
        <v>0.55928411633109598</v>
      </c>
      <c r="DD122" s="263">
        <v>0</v>
      </c>
      <c r="DE122" s="262">
        <v>0</v>
      </c>
      <c r="DF122" s="263">
        <v>0</v>
      </c>
      <c r="DG122" s="264">
        <v>0</v>
      </c>
      <c r="DH122" s="193">
        <v>1</v>
      </c>
      <c r="DI122" s="194">
        <v>0.111856823266219</v>
      </c>
    </row>
    <row r="123" spans="1:113" ht="14.5">
      <c r="A123" s="212" t="s">
        <v>50</v>
      </c>
      <c r="B123" s="195">
        <f t="shared" si="172"/>
        <v>472</v>
      </c>
      <c r="C123" s="329">
        <f t="shared" si="173"/>
        <v>23</v>
      </c>
      <c r="D123" s="196">
        <v>7</v>
      </c>
      <c r="E123" s="257">
        <f t="shared" si="174"/>
        <v>30.434782608695656</v>
      </c>
      <c r="F123" s="258">
        <v>0</v>
      </c>
      <c r="G123" s="259">
        <v>0</v>
      </c>
      <c r="H123" s="196">
        <v>0</v>
      </c>
      <c r="I123" s="257">
        <v>0</v>
      </c>
      <c r="J123" s="258">
        <v>0</v>
      </c>
      <c r="K123" s="259">
        <v>0</v>
      </c>
      <c r="L123" s="196">
        <v>7</v>
      </c>
      <c r="M123" s="287">
        <v>30.434782608695699</v>
      </c>
      <c r="N123" s="196">
        <v>16</v>
      </c>
      <c r="O123" s="260">
        <f t="shared" si="175"/>
        <v>69.565217391304344</v>
      </c>
      <c r="P123" s="55">
        <v>1</v>
      </c>
      <c r="Q123" s="58">
        <v>4.3478260869565197</v>
      </c>
      <c r="R123" s="57">
        <v>8</v>
      </c>
      <c r="S123" s="260">
        <v>34.7826086956522</v>
      </c>
      <c r="T123" s="55">
        <v>0</v>
      </c>
      <c r="U123" s="58">
        <v>0</v>
      </c>
      <c r="V123" s="57">
        <v>2</v>
      </c>
      <c r="W123" s="260">
        <v>8.6956521739130395</v>
      </c>
      <c r="X123" s="55">
        <v>0</v>
      </c>
      <c r="Y123" s="58">
        <v>0</v>
      </c>
      <c r="Z123" s="196">
        <v>0</v>
      </c>
      <c r="AA123" s="257">
        <v>0</v>
      </c>
      <c r="AB123" s="258">
        <v>0</v>
      </c>
      <c r="AC123" s="259">
        <v>0</v>
      </c>
      <c r="AD123" s="196">
        <v>0</v>
      </c>
      <c r="AE123" s="257">
        <v>0</v>
      </c>
      <c r="AF123" s="258">
        <v>5</v>
      </c>
      <c r="AG123" s="259">
        <v>21.739130434782599</v>
      </c>
      <c r="AH123" s="258">
        <v>0</v>
      </c>
      <c r="AI123" s="257">
        <v>0</v>
      </c>
      <c r="AJ123" s="258">
        <v>0</v>
      </c>
      <c r="AK123" s="259">
        <v>0</v>
      </c>
      <c r="AL123" s="196">
        <v>0</v>
      </c>
      <c r="AM123" s="259">
        <v>0</v>
      </c>
      <c r="AN123" s="329">
        <f t="shared" si="176"/>
        <v>232</v>
      </c>
      <c r="AO123" s="196">
        <v>59</v>
      </c>
      <c r="AP123" s="257">
        <f t="shared" si="177"/>
        <v>25.431034482758619</v>
      </c>
      <c r="AQ123" s="258">
        <v>7</v>
      </c>
      <c r="AR123" s="259">
        <v>3.0172413793103399</v>
      </c>
      <c r="AS123" s="196">
        <v>3</v>
      </c>
      <c r="AT123" s="257">
        <v>1.2931034482758601</v>
      </c>
      <c r="AU123" s="258">
        <v>0</v>
      </c>
      <c r="AV123" s="259">
        <v>0</v>
      </c>
      <c r="AW123" s="196">
        <v>49</v>
      </c>
      <c r="AX123" s="287">
        <v>21.120689655172399</v>
      </c>
      <c r="AY123" s="196">
        <v>173</v>
      </c>
      <c r="AZ123" s="260">
        <f t="shared" si="178"/>
        <v>74.568965517241381</v>
      </c>
      <c r="BA123" s="55">
        <v>13</v>
      </c>
      <c r="BB123" s="58">
        <v>5.6034482758620703</v>
      </c>
      <c r="BC123" s="57">
        <v>14</v>
      </c>
      <c r="BD123" s="260">
        <v>6.0344827586206904</v>
      </c>
      <c r="BE123" s="55">
        <v>0</v>
      </c>
      <c r="BF123" s="58">
        <v>0</v>
      </c>
      <c r="BG123" s="57">
        <v>33</v>
      </c>
      <c r="BH123" s="260">
        <v>14.2241379310345</v>
      </c>
      <c r="BI123" s="55">
        <v>100</v>
      </c>
      <c r="BJ123" s="58">
        <v>43.1034482758621</v>
      </c>
      <c r="BK123" s="196">
        <v>0</v>
      </c>
      <c r="BL123" s="257">
        <v>0</v>
      </c>
      <c r="BM123" s="258">
        <v>1</v>
      </c>
      <c r="BN123" s="259">
        <v>0.431034482758621</v>
      </c>
      <c r="BO123" s="196">
        <v>0</v>
      </c>
      <c r="BP123" s="257">
        <v>0</v>
      </c>
      <c r="BQ123" s="258">
        <v>10</v>
      </c>
      <c r="BR123" s="259">
        <v>4.31034482758621</v>
      </c>
      <c r="BS123" s="258">
        <v>0</v>
      </c>
      <c r="BT123" s="257">
        <v>0</v>
      </c>
      <c r="BU123" s="258">
        <v>0</v>
      </c>
      <c r="BV123" s="259">
        <v>0</v>
      </c>
      <c r="BW123" s="196">
        <v>2</v>
      </c>
      <c r="BX123" s="259">
        <v>0.86206896551724099</v>
      </c>
      <c r="BY123" s="329">
        <f t="shared" si="179"/>
        <v>217</v>
      </c>
      <c r="BZ123" s="196">
        <v>79</v>
      </c>
      <c r="CA123" s="257">
        <f t="shared" si="180"/>
        <v>36.405529953917046</v>
      </c>
      <c r="CB123" s="258">
        <v>3</v>
      </c>
      <c r="CC123" s="259">
        <v>1.3824884792626699</v>
      </c>
      <c r="CD123" s="196">
        <v>8</v>
      </c>
      <c r="CE123" s="257">
        <v>3.68663594470046</v>
      </c>
      <c r="CF123" s="258">
        <v>0</v>
      </c>
      <c r="CG123" s="259">
        <v>0</v>
      </c>
      <c r="CH123" s="196">
        <v>68</v>
      </c>
      <c r="CI123" s="287">
        <v>31.3364055299539</v>
      </c>
      <c r="CJ123" s="196">
        <v>138</v>
      </c>
      <c r="CK123" s="260">
        <f t="shared" si="181"/>
        <v>63.594470046082954</v>
      </c>
      <c r="CL123" s="55">
        <v>9</v>
      </c>
      <c r="CM123" s="58">
        <v>4.1474654377880196</v>
      </c>
      <c r="CN123" s="57">
        <v>6</v>
      </c>
      <c r="CO123" s="260">
        <v>2.7649769585253501</v>
      </c>
      <c r="CP123" s="55">
        <v>0</v>
      </c>
      <c r="CQ123" s="58">
        <v>0</v>
      </c>
      <c r="CR123" s="57">
        <v>19</v>
      </c>
      <c r="CS123" s="260">
        <v>8.7557603686635908</v>
      </c>
      <c r="CT123" s="55">
        <v>94</v>
      </c>
      <c r="CU123" s="58">
        <v>43.317972350230399</v>
      </c>
      <c r="CV123" s="196">
        <v>0</v>
      </c>
      <c r="CW123" s="257">
        <v>0</v>
      </c>
      <c r="CX123" s="258">
        <v>1</v>
      </c>
      <c r="CY123" s="259">
        <v>0.460829493087558</v>
      </c>
      <c r="CZ123" s="196">
        <v>0</v>
      </c>
      <c r="DA123" s="257">
        <v>0</v>
      </c>
      <c r="DB123" s="258">
        <v>9</v>
      </c>
      <c r="DC123" s="259">
        <v>4.1474654377880196</v>
      </c>
      <c r="DD123" s="258">
        <v>0</v>
      </c>
      <c r="DE123" s="257">
        <v>0</v>
      </c>
      <c r="DF123" s="258">
        <v>0</v>
      </c>
      <c r="DG123" s="259">
        <v>0</v>
      </c>
      <c r="DH123" s="196">
        <v>0</v>
      </c>
      <c r="DI123" s="197">
        <v>0</v>
      </c>
    </row>
    <row r="124" spans="1:113" ht="14.5">
      <c r="A124" s="208" t="s">
        <v>51</v>
      </c>
      <c r="B124" s="192">
        <f t="shared" si="172"/>
        <v>2371</v>
      </c>
      <c r="C124" s="327">
        <f t="shared" si="173"/>
        <v>135</v>
      </c>
      <c r="D124" s="193">
        <v>50</v>
      </c>
      <c r="E124" s="262">
        <f t="shared" si="174"/>
        <v>37.037037037037038</v>
      </c>
      <c r="F124" s="263">
        <v>2</v>
      </c>
      <c r="G124" s="264">
        <v>1.4814814814814801</v>
      </c>
      <c r="H124" s="193">
        <v>0</v>
      </c>
      <c r="I124" s="262">
        <v>0</v>
      </c>
      <c r="J124" s="263">
        <v>0</v>
      </c>
      <c r="K124" s="264">
        <v>0</v>
      </c>
      <c r="L124" s="193">
        <v>48</v>
      </c>
      <c r="M124" s="285">
        <v>35.5555555555556</v>
      </c>
      <c r="N124" s="193">
        <v>85</v>
      </c>
      <c r="O124" s="253">
        <f t="shared" si="175"/>
        <v>62.962962962962962</v>
      </c>
      <c r="P124" s="44">
        <v>4</v>
      </c>
      <c r="Q124" s="48">
        <v>2.9629629629629601</v>
      </c>
      <c r="R124" s="46">
        <v>16</v>
      </c>
      <c r="S124" s="253">
        <v>11.851851851851899</v>
      </c>
      <c r="T124" s="44">
        <v>6</v>
      </c>
      <c r="U124" s="48">
        <v>4.44444444444445</v>
      </c>
      <c r="V124" s="46">
        <v>10</v>
      </c>
      <c r="W124" s="253">
        <v>7.4074074074074101</v>
      </c>
      <c r="X124" s="44">
        <v>2</v>
      </c>
      <c r="Y124" s="48">
        <v>1.4814814814814801</v>
      </c>
      <c r="Z124" s="193">
        <v>1</v>
      </c>
      <c r="AA124" s="262">
        <v>0.74074074074074103</v>
      </c>
      <c r="AB124" s="263">
        <v>0</v>
      </c>
      <c r="AC124" s="264">
        <v>0</v>
      </c>
      <c r="AD124" s="193">
        <v>0</v>
      </c>
      <c r="AE124" s="262">
        <v>0</v>
      </c>
      <c r="AF124" s="263">
        <v>27</v>
      </c>
      <c r="AG124" s="264">
        <v>20</v>
      </c>
      <c r="AH124" s="263">
        <v>6</v>
      </c>
      <c r="AI124" s="262">
        <v>4.44444444444445</v>
      </c>
      <c r="AJ124" s="263">
        <v>11</v>
      </c>
      <c r="AK124" s="264">
        <v>8.1481481481481506</v>
      </c>
      <c r="AL124" s="193">
        <v>2</v>
      </c>
      <c r="AM124" s="264">
        <v>1.4814814814814801</v>
      </c>
      <c r="AN124" s="327">
        <f t="shared" si="176"/>
        <v>996</v>
      </c>
      <c r="AO124" s="193">
        <v>390</v>
      </c>
      <c r="AP124" s="262">
        <f t="shared" si="177"/>
        <v>39.156626506024097</v>
      </c>
      <c r="AQ124" s="263">
        <v>54</v>
      </c>
      <c r="AR124" s="264">
        <v>5.4216867469879499</v>
      </c>
      <c r="AS124" s="193">
        <v>0</v>
      </c>
      <c r="AT124" s="262">
        <v>0</v>
      </c>
      <c r="AU124" s="263">
        <v>0</v>
      </c>
      <c r="AV124" s="264">
        <v>0</v>
      </c>
      <c r="AW124" s="193">
        <v>336</v>
      </c>
      <c r="AX124" s="285">
        <v>33.734939759036102</v>
      </c>
      <c r="AY124" s="193">
        <v>606</v>
      </c>
      <c r="AZ124" s="253">
        <f t="shared" si="178"/>
        <v>60.843373493975903</v>
      </c>
      <c r="BA124" s="44">
        <v>80</v>
      </c>
      <c r="BB124" s="48">
        <v>8.0321285140562306</v>
      </c>
      <c r="BC124" s="46">
        <v>170</v>
      </c>
      <c r="BD124" s="253">
        <v>17.068273092369498</v>
      </c>
      <c r="BE124" s="44">
        <v>40</v>
      </c>
      <c r="BF124" s="48">
        <v>4.01606425702811</v>
      </c>
      <c r="BG124" s="46">
        <v>139</v>
      </c>
      <c r="BH124" s="253">
        <v>13.955823293172701</v>
      </c>
      <c r="BI124" s="44">
        <v>20</v>
      </c>
      <c r="BJ124" s="48">
        <v>2.0080321285140599</v>
      </c>
      <c r="BK124" s="193">
        <v>0</v>
      </c>
      <c r="BL124" s="262">
        <v>0</v>
      </c>
      <c r="BM124" s="263">
        <v>4</v>
      </c>
      <c r="BN124" s="264">
        <v>0.40160642570281102</v>
      </c>
      <c r="BO124" s="193">
        <v>1</v>
      </c>
      <c r="BP124" s="262">
        <v>0.100401606425703</v>
      </c>
      <c r="BQ124" s="263">
        <v>130</v>
      </c>
      <c r="BR124" s="264">
        <v>13.0522088353414</v>
      </c>
      <c r="BS124" s="263">
        <v>4</v>
      </c>
      <c r="BT124" s="262">
        <v>0.40160642570281102</v>
      </c>
      <c r="BU124" s="263">
        <v>13</v>
      </c>
      <c r="BV124" s="264">
        <v>1.3052208835341399</v>
      </c>
      <c r="BW124" s="193">
        <v>5</v>
      </c>
      <c r="BX124" s="264">
        <v>0.50200803212851397</v>
      </c>
      <c r="BY124" s="327">
        <f t="shared" si="179"/>
        <v>1240</v>
      </c>
      <c r="BZ124" s="193">
        <v>456</v>
      </c>
      <c r="CA124" s="262">
        <f t="shared" si="180"/>
        <v>36.774193548387096</v>
      </c>
      <c r="CB124" s="263">
        <v>175</v>
      </c>
      <c r="CC124" s="264">
        <v>14.1129032258065</v>
      </c>
      <c r="CD124" s="193">
        <v>0</v>
      </c>
      <c r="CE124" s="262">
        <v>0</v>
      </c>
      <c r="CF124" s="263">
        <v>0</v>
      </c>
      <c r="CG124" s="264">
        <v>0</v>
      </c>
      <c r="CH124" s="193">
        <v>281</v>
      </c>
      <c r="CI124" s="285">
        <v>22.661290322580601</v>
      </c>
      <c r="CJ124" s="193">
        <v>784</v>
      </c>
      <c r="CK124" s="253">
        <f t="shared" si="181"/>
        <v>63.225806451612897</v>
      </c>
      <c r="CL124" s="44">
        <v>103</v>
      </c>
      <c r="CM124" s="48">
        <v>8.3064516129032295</v>
      </c>
      <c r="CN124" s="46">
        <v>238</v>
      </c>
      <c r="CO124" s="253">
        <v>19.193548387096801</v>
      </c>
      <c r="CP124" s="44">
        <v>69</v>
      </c>
      <c r="CQ124" s="48">
        <v>5.5645161290322598</v>
      </c>
      <c r="CR124" s="46">
        <v>128</v>
      </c>
      <c r="CS124" s="253">
        <v>10.322580645161301</v>
      </c>
      <c r="CT124" s="44">
        <v>28</v>
      </c>
      <c r="CU124" s="48">
        <v>2.2580645161290298</v>
      </c>
      <c r="CV124" s="193">
        <v>0</v>
      </c>
      <c r="CW124" s="262">
        <v>0</v>
      </c>
      <c r="CX124" s="263">
        <v>9</v>
      </c>
      <c r="CY124" s="264">
        <v>0.72580645161290303</v>
      </c>
      <c r="CZ124" s="193">
        <v>0</v>
      </c>
      <c r="DA124" s="262">
        <v>0</v>
      </c>
      <c r="DB124" s="263">
        <v>187</v>
      </c>
      <c r="DC124" s="264">
        <v>15.080645161290301</v>
      </c>
      <c r="DD124" s="263">
        <v>4</v>
      </c>
      <c r="DE124" s="262">
        <v>0.32258064516128998</v>
      </c>
      <c r="DF124" s="263">
        <v>3</v>
      </c>
      <c r="DG124" s="264">
        <v>0.241935483870968</v>
      </c>
      <c r="DH124" s="193">
        <v>15</v>
      </c>
      <c r="DI124" s="194">
        <v>1.2096774193548401</v>
      </c>
    </row>
    <row r="125" spans="1:113" ht="14.5">
      <c r="A125" s="212" t="s">
        <v>52</v>
      </c>
      <c r="B125" s="195">
        <f t="shared" si="172"/>
        <v>1418</v>
      </c>
      <c r="C125" s="329">
        <f t="shared" si="173"/>
        <v>126</v>
      </c>
      <c r="D125" s="196">
        <v>80</v>
      </c>
      <c r="E125" s="257">
        <f t="shared" si="174"/>
        <v>63.492063492063487</v>
      </c>
      <c r="F125" s="258">
        <v>1</v>
      </c>
      <c r="G125" s="259">
        <v>0.79365079365079405</v>
      </c>
      <c r="H125" s="196">
        <v>0</v>
      </c>
      <c r="I125" s="257">
        <v>0</v>
      </c>
      <c r="J125" s="258">
        <v>1</v>
      </c>
      <c r="K125" s="259">
        <v>0.79365079365079405</v>
      </c>
      <c r="L125" s="196">
        <v>78</v>
      </c>
      <c r="M125" s="287">
        <v>61.904761904761898</v>
      </c>
      <c r="N125" s="196">
        <v>46</v>
      </c>
      <c r="O125" s="260">
        <f t="shared" si="175"/>
        <v>36.507936507936506</v>
      </c>
      <c r="P125" s="55">
        <v>2</v>
      </c>
      <c r="Q125" s="58">
        <v>1.5873015873015901</v>
      </c>
      <c r="R125" s="57">
        <v>14</v>
      </c>
      <c r="S125" s="260">
        <v>11.1111111111111</v>
      </c>
      <c r="T125" s="55">
        <v>0</v>
      </c>
      <c r="U125" s="58">
        <v>0</v>
      </c>
      <c r="V125" s="57">
        <v>5</v>
      </c>
      <c r="W125" s="260">
        <v>3.9682539682539701</v>
      </c>
      <c r="X125" s="55">
        <v>1</v>
      </c>
      <c r="Y125" s="58">
        <v>0.79365079365079405</v>
      </c>
      <c r="Z125" s="196">
        <v>0</v>
      </c>
      <c r="AA125" s="257">
        <v>0</v>
      </c>
      <c r="AB125" s="258">
        <v>1</v>
      </c>
      <c r="AC125" s="259">
        <v>0.79365079365079405</v>
      </c>
      <c r="AD125" s="196">
        <v>0</v>
      </c>
      <c r="AE125" s="257">
        <v>0</v>
      </c>
      <c r="AF125" s="258">
        <v>23</v>
      </c>
      <c r="AG125" s="259">
        <v>18.253968253968299</v>
      </c>
      <c r="AH125" s="258">
        <v>0</v>
      </c>
      <c r="AI125" s="257">
        <v>0</v>
      </c>
      <c r="AJ125" s="258">
        <v>0</v>
      </c>
      <c r="AK125" s="259">
        <v>0</v>
      </c>
      <c r="AL125" s="196">
        <v>0</v>
      </c>
      <c r="AM125" s="259">
        <v>0</v>
      </c>
      <c r="AN125" s="329">
        <f t="shared" si="176"/>
        <v>729</v>
      </c>
      <c r="AO125" s="196">
        <v>422</v>
      </c>
      <c r="AP125" s="257">
        <f t="shared" si="177"/>
        <v>57.887517146776403</v>
      </c>
      <c r="AQ125" s="258">
        <v>7</v>
      </c>
      <c r="AR125" s="259">
        <v>0.96021947873799696</v>
      </c>
      <c r="AS125" s="196">
        <v>0</v>
      </c>
      <c r="AT125" s="257">
        <v>0</v>
      </c>
      <c r="AU125" s="258">
        <v>1</v>
      </c>
      <c r="AV125" s="259">
        <v>0.13717421124828499</v>
      </c>
      <c r="AW125" s="196">
        <v>414</v>
      </c>
      <c r="AX125" s="287">
        <v>56.790123456790099</v>
      </c>
      <c r="AY125" s="196">
        <v>307</v>
      </c>
      <c r="AZ125" s="260">
        <f t="shared" si="178"/>
        <v>42.11248285322359</v>
      </c>
      <c r="BA125" s="55">
        <v>31</v>
      </c>
      <c r="BB125" s="58">
        <v>4.2524005486968504</v>
      </c>
      <c r="BC125" s="57">
        <v>82</v>
      </c>
      <c r="BD125" s="260">
        <v>11.248285322359401</v>
      </c>
      <c r="BE125" s="55">
        <v>16</v>
      </c>
      <c r="BF125" s="58">
        <v>2.1947873799725701</v>
      </c>
      <c r="BG125" s="57">
        <v>80</v>
      </c>
      <c r="BH125" s="260">
        <v>10.9739368998628</v>
      </c>
      <c r="BI125" s="55">
        <v>20</v>
      </c>
      <c r="BJ125" s="58">
        <v>2.7434842249657101</v>
      </c>
      <c r="BK125" s="196">
        <v>0</v>
      </c>
      <c r="BL125" s="257">
        <v>0</v>
      </c>
      <c r="BM125" s="258">
        <v>1</v>
      </c>
      <c r="BN125" s="259">
        <v>0.13717421124828499</v>
      </c>
      <c r="BO125" s="196">
        <v>0</v>
      </c>
      <c r="BP125" s="257">
        <v>0</v>
      </c>
      <c r="BQ125" s="258">
        <v>75</v>
      </c>
      <c r="BR125" s="259">
        <v>10.2880658436214</v>
      </c>
      <c r="BS125" s="258">
        <v>0</v>
      </c>
      <c r="BT125" s="257">
        <v>0</v>
      </c>
      <c r="BU125" s="258">
        <v>1</v>
      </c>
      <c r="BV125" s="259">
        <v>0.13717421124828499</v>
      </c>
      <c r="BW125" s="196">
        <v>1</v>
      </c>
      <c r="BX125" s="259">
        <v>0.13717421124828499</v>
      </c>
      <c r="BY125" s="329">
        <f t="shared" si="179"/>
        <v>563</v>
      </c>
      <c r="BZ125" s="196">
        <v>295</v>
      </c>
      <c r="CA125" s="257">
        <f t="shared" si="180"/>
        <v>52.397868561278862</v>
      </c>
      <c r="CB125" s="258">
        <v>63</v>
      </c>
      <c r="CC125" s="259">
        <v>11.190053285968</v>
      </c>
      <c r="CD125" s="196">
        <v>0</v>
      </c>
      <c r="CE125" s="257">
        <v>0</v>
      </c>
      <c r="CF125" s="258">
        <v>4</v>
      </c>
      <c r="CG125" s="259">
        <v>0.71047957371225601</v>
      </c>
      <c r="CH125" s="196">
        <v>228</v>
      </c>
      <c r="CI125" s="287">
        <v>40.497335701598601</v>
      </c>
      <c r="CJ125" s="196">
        <v>268</v>
      </c>
      <c r="CK125" s="260">
        <f t="shared" si="181"/>
        <v>47.602131438721138</v>
      </c>
      <c r="CL125" s="55">
        <v>22</v>
      </c>
      <c r="CM125" s="58">
        <v>3.9076376554174099</v>
      </c>
      <c r="CN125" s="57">
        <v>87</v>
      </c>
      <c r="CO125" s="260">
        <v>15.452930728241601</v>
      </c>
      <c r="CP125" s="55">
        <v>11</v>
      </c>
      <c r="CQ125" s="58">
        <v>1.9538188277087001</v>
      </c>
      <c r="CR125" s="57">
        <v>60</v>
      </c>
      <c r="CS125" s="260">
        <v>10.657193605683799</v>
      </c>
      <c r="CT125" s="55">
        <v>11</v>
      </c>
      <c r="CU125" s="58">
        <v>1.9538188277087001</v>
      </c>
      <c r="CV125" s="196">
        <v>0</v>
      </c>
      <c r="CW125" s="257">
        <v>0</v>
      </c>
      <c r="CX125" s="258">
        <v>0</v>
      </c>
      <c r="CY125" s="259">
        <v>0</v>
      </c>
      <c r="CZ125" s="196">
        <v>0</v>
      </c>
      <c r="DA125" s="257">
        <v>0</v>
      </c>
      <c r="DB125" s="258">
        <v>76</v>
      </c>
      <c r="DC125" s="259">
        <v>13.499111900532901</v>
      </c>
      <c r="DD125" s="258">
        <v>0</v>
      </c>
      <c r="DE125" s="257">
        <v>0</v>
      </c>
      <c r="DF125" s="258">
        <v>0</v>
      </c>
      <c r="DG125" s="259">
        <v>0</v>
      </c>
      <c r="DH125" s="196">
        <v>1</v>
      </c>
      <c r="DI125" s="197">
        <v>0.177619893428064</v>
      </c>
    </row>
    <row r="126" spans="1:113" ht="14.5">
      <c r="A126" s="208" t="s">
        <v>53</v>
      </c>
      <c r="B126" s="192">
        <f t="shared" si="172"/>
        <v>1792</v>
      </c>
      <c r="C126" s="331">
        <f t="shared" si="173"/>
        <v>292</v>
      </c>
      <c r="D126" s="193">
        <v>31</v>
      </c>
      <c r="E126" s="266">
        <f t="shared" si="174"/>
        <v>10.616438356164384</v>
      </c>
      <c r="F126" s="263">
        <v>3</v>
      </c>
      <c r="G126" s="267">
        <v>1.02739726027397</v>
      </c>
      <c r="H126" s="193">
        <v>0</v>
      </c>
      <c r="I126" s="266">
        <v>0</v>
      </c>
      <c r="J126" s="263">
        <v>1</v>
      </c>
      <c r="K126" s="267">
        <v>0.34246575342465801</v>
      </c>
      <c r="L126" s="193">
        <v>27</v>
      </c>
      <c r="M126" s="288">
        <v>9.24657534246575</v>
      </c>
      <c r="N126" s="193">
        <v>261</v>
      </c>
      <c r="O126" s="253">
        <f t="shared" si="175"/>
        <v>89.38356164383562</v>
      </c>
      <c r="P126" s="44">
        <v>11</v>
      </c>
      <c r="Q126" s="48">
        <v>3.7671232876712302</v>
      </c>
      <c r="R126" s="46">
        <v>54</v>
      </c>
      <c r="S126" s="253">
        <v>18.4931506849315</v>
      </c>
      <c r="T126" s="44">
        <v>8</v>
      </c>
      <c r="U126" s="48">
        <v>2.7397260273972601</v>
      </c>
      <c r="V126" s="46">
        <v>69</v>
      </c>
      <c r="W126" s="253">
        <v>23.630136986301402</v>
      </c>
      <c r="X126" s="44">
        <v>2</v>
      </c>
      <c r="Y126" s="48">
        <v>0.68493150684931503</v>
      </c>
      <c r="Z126" s="193">
        <v>0</v>
      </c>
      <c r="AA126" s="266">
        <v>0</v>
      </c>
      <c r="AB126" s="263">
        <v>3</v>
      </c>
      <c r="AC126" s="267">
        <v>1.02739726027397</v>
      </c>
      <c r="AD126" s="193">
        <v>0</v>
      </c>
      <c r="AE126" s="266">
        <v>0</v>
      </c>
      <c r="AF126" s="263">
        <v>97</v>
      </c>
      <c r="AG126" s="267">
        <v>33.219178082191803</v>
      </c>
      <c r="AH126" s="263">
        <v>2</v>
      </c>
      <c r="AI126" s="266">
        <v>0.68493150684931503</v>
      </c>
      <c r="AJ126" s="263">
        <v>4</v>
      </c>
      <c r="AK126" s="267">
        <v>1.3698630136986301</v>
      </c>
      <c r="AL126" s="193">
        <v>11</v>
      </c>
      <c r="AM126" s="267">
        <v>3.7671232876712302</v>
      </c>
      <c r="AN126" s="331">
        <f t="shared" si="176"/>
        <v>876</v>
      </c>
      <c r="AO126" s="193">
        <v>190</v>
      </c>
      <c r="AP126" s="266">
        <f t="shared" si="177"/>
        <v>21.689497716894977</v>
      </c>
      <c r="AQ126" s="263">
        <v>45</v>
      </c>
      <c r="AR126" s="267">
        <v>5.13698630136986</v>
      </c>
      <c r="AS126" s="193">
        <v>1</v>
      </c>
      <c r="AT126" s="266">
        <v>0.114155251141553</v>
      </c>
      <c r="AU126" s="263">
        <v>5</v>
      </c>
      <c r="AV126" s="267">
        <v>0.57077625570776302</v>
      </c>
      <c r="AW126" s="193">
        <v>139</v>
      </c>
      <c r="AX126" s="288">
        <v>15.8675799086758</v>
      </c>
      <c r="AY126" s="193">
        <v>686</v>
      </c>
      <c r="AZ126" s="253">
        <f t="shared" si="178"/>
        <v>78.310502283105023</v>
      </c>
      <c r="BA126" s="44">
        <v>31</v>
      </c>
      <c r="BB126" s="48">
        <v>3.5388127853881302</v>
      </c>
      <c r="BC126" s="46">
        <v>116</v>
      </c>
      <c r="BD126" s="253">
        <v>13.242009132420099</v>
      </c>
      <c r="BE126" s="44">
        <v>41</v>
      </c>
      <c r="BF126" s="48">
        <v>4.6803652968036502</v>
      </c>
      <c r="BG126" s="46">
        <v>279</v>
      </c>
      <c r="BH126" s="253">
        <v>31.849315068493201</v>
      </c>
      <c r="BI126" s="44">
        <v>15</v>
      </c>
      <c r="BJ126" s="48">
        <v>1.7123287671232901</v>
      </c>
      <c r="BK126" s="193">
        <v>0</v>
      </c>
      <c r="BL126" s="266">
        <v>0</v>
      </c>
      <c r="BM126" s="263">
        <v>7</v>
      </c>
      <c r="BN126" s="267">
        <v>0.79908675799086804</v>
      </c>
      <c r="BO126" s="193">
        <v>0</v>
      </c>
      <c r="BP126" s="266">
        <v>0</v>
      </c>
      <c r="BQ126" s="263">
        <v>176</v>
      </c>
      <c r="BR126" s="267">
        <v>20.091324200913199</v>
      </c>
      <c r="BS126" s="263">
        <v>3</v>
      </c>
      <c r="BT126" s="266">
        <v>0.34246575342465801</v>
      </c>
      <c r="BU126" s="263">
        <v>11</v>
      </c>
      <c r="BV126" s="267">
        <v>1.2557077625570801</v>
      </c>
      <c r="BW126" s="193">
        <v>7</v>
      </c>
      <c r="BX126" s="267">
        <v>0.79908675799086804</v>
      </c>
      <c r="BY126" s="331">
        <f t="shared" si="179"/>
        <v>624</v>
      </c>
      <c r="BZ126" s="193">
        <v>172</v>
      </c>
      <c r="CA126" s="266">
        <f t="shared" si="180"/>
        <v>27.564102564102566</v>
      </c>
      <c r="CB126" s="263">
        <v>56</v>
      </c>
      <c r="CC126" s="267">
        <v>8.9743589743589691</v>
      </c>
      <c r="CD126" s="193">
        <v>1</v>
      </c>
      <c r="CE126" s="266">
        <v>0.16025641025640999</v>
      </c>
      <c r="CF126" s="263">
        <v>3</v>
      </c>
      <c r="CG126" s="267">
        <v>0.480769230769231</v>
      </c>
      <c r="CH126" s="193">
        <v>112</v>
      </c>
      <c r="CI126" s="288">
        <v>17.948717948717999</v>
      </c>
      <c r="CJ126" s="193">
        <v>452</v>
      </c>
      <c r="CK126" s="253">
        <f t="shared" si="181"/>
        <v>72.435897435897431</v>
      </c>
      <c r="CL126" s="44">
        <v>54</v>
      </c>
      <c r="CM126" s="48">
        <v>8.6538461538461497</v>
      </c>
      <c r="CN126" s="46">
        <v>44</v>
      </c>
      <c r="CO126" s="253">
        <v>7.0512820512820502</v>
      </c>
      <c r="CP126" s="44">
        <v>45</v>
      </c>
      <c r="CQ126" s="48">
        <v>7.2115384615384599</v>
      </c>
      <c r="CR126" s="46">
        <v>228</v>
      </c>
      <c r="CS126" s="253">
        <v>36.538461538461497</v>
      </c>
      <c r="CT126" s="44">
        <v>8</v>
      </c>
      <c r="CU126" s="48">
        <v>1.2820512820512799</v>
      </c>
      <c r="CV126" s="193">
        <v>0</v>
      </c>
      <c r="CW126" s="266">
        <v>0</v>
      </c>
      <c r="CX126" s="263">
        <v>8</v>
      </c>
      <c r="CY126" s="267">
        <v>1.2820512820512799</v>
      </c>
      <c r="CZ126" s="193">
        <v>1</v>
      </c>
      <c r="DA126" s="266">
        <v>0.16025641025640999</v>
      </c>
      <c r="DB126" s="263">
        <v>56</v>
      </c>
      <c r="DC126" s="267">
        <v>8.9743589743589691</v>
      </c>
      <c r="DD126" s="263">
        <v>2</v>
      </c>
      <c r="DE126" s="266">
        <v>0.32051282051282098</v>
      </c>
      <c r="DF126" s="263">
        <v>2</v>
      </c>
      <c r="DG126" s="267">
        <v>0.32051282051282098</v>
      </c>
      <c r="DH126" s="193">
        <v>4</v>
      </c>
      <c r="DI126" s="198">
        <v>0.64102564102564097</v>
      </c>
    </row>
    <row r="127" spans="1:113" ht="14.5">
      <c r="A127" s="212" t="s">
        <v>54</v>
      </c>
      <c r="B127" s="195">
        <f t="shared" si="172"/>
        <v>1342</v>
      </c>
      <c r="C127" s="329">
        <f t="shared" si="173"/>
        <v>131</v>
      </c>
      <c r="D127" s="196">
        <v>55</v>
      </c>
      <c r="E127" s="257">
        <f t="shared" si="174"/>
        <v>41.984732824427482</v>
      </c>
      <c r="F127" s="258">
        <v>0</v>
      </c>
      <c r="G127" s="259">
        <v>0</v>
      </c>
      <c r="H127" s="196">
        <v>0</v>
      </c>
      <c r="I127" s="257">
        <v>0</v>
      </c>
      <c r="J127" s="258">
        <v>1</v>
      </c>
      <c r="K127" s="259">
        <v>0.76335877862595403</v>
      </c>
      <c r="L127" s="196">
        <v>54</v>
      </c>
      <c r="M127" s="287">
        <v>41.221374045801497</v>
      </c>
      <c r="N127" s="196">
        <v>76</v>
      </c>
      <c r="O127" s="260">
        <f t="shared" si="175"/>
        <v>58.015267175572518</v>
      </c>
      <c r="P127" s="65">
        <v>10</v>
      </c>
      <c r="Q127" s="68">
        <v>7.6335877862595396</v>
      </c>
      <c r="R127" s="67">
        <v>26</v>
      </c>
      <c r="S127" s="289">
        <v>19.847328244274799</v>
      </c>
      <c r="T127" s="65">
        <v>13</v>
      </c>
      <c r="U127" s="68">
        <v>9.92366412213741</v>
      </c>
      <c r="V127" s="67">
        <v>13</v>
      </c>
      <c r="W127" s="289">
        <v>9.92366412213741</v>
      </c>
      <c r="X127" s="65">
        <v>3</v>
      </c>
      <c r="Y127" s="68">
        <v>2.2900763358778602</v>
      </c>
      <c r="Z127" s="196">
        <v>0</v>
      </c>
      <c r="AA127" s="257">
        <v>0</v>
      </c>
      <c r="AB127" s="258">
        <v>0</v>
      </c>
      <c r="AC127" s="259">
        <v>0</v>
      </c>
      <c r="AD127" s="196">
        <v>0</v>
      </c>
      <c r="AE127" s="257">
        <v>0</v>
      </c>
      <c r="AF127" s="258">
        <v>6</v>
      </c>
      <c r="AG127" s="259">
        <v>4.5801526717557302</v>
      </c>
      <c r="AH127" s="258">
        <v>2</v>
      </c>
      <c r="AI127" s="257">
        <v>1.5267175572519101</v>
      </c>
      <c r="AJ127" s="258">
        <v>3</v>
      </c>
      <c r="AK127" s="259">
        <v>2.2900763358778602</v>
      </c>
      <c r="AL127" s="196">
        <v>0</v>
      </c>
      <c r="AM127" s="259">
        <v>0</v>
      </c>
      <c r="AN127" s="329">
        <f t="shared" si="176"/>
        <v>780</v>
      </c>
      <c r="AO127" s="196">
        <v>327</v>
      </c>
      <c r="AP127" s="257">
        <f t="shared" si="177"/>
        <v>41.923076923076927</v>
      </c>
      <c r="AQ127" s="258">
        <v>21</v>
      </c>
      <c r="AR127" s="259">
        <v>2.6923076923076898</v>
      </c>
      <c r="AS127" s="196">
        <v>0</v>
      </c>
      <c r="AT127" s="257">
        <v>0</v>
      </c>
      <c r="AU127" s="258">
        <v>4</v>
      </c>
      <c r="AV127" s="259">
        <v>0.512820512820513</v>
      </c>
      <c r="AW127" s="196">
        <v>302</v>
      </c>
      <c r="AX127" s="287">
        <v>38.717948717948701</v>
      </c>
      <c r="AY127" s="196">
        <v>453</v>
      </c>
      <c r="AZ127" s="260">
        <f t="shared" si="178"/>
        <v>58.07692307692308</v>
      </c>
      <c r="BA127" s="65">
        <v>65</v>
      </c>
      <c r="BB127" s="68">
        <v>8.3333333333333304</v>
      </c>
      <c r="BC127" s="67">
        <v>119</v>
      </c>
      <c r="BD127" s="289">
        <v>15.2564102564103</v>
      </c>
      <c r="BE127" s="65">
        <v>56</v>
      </c>
      <c r="BF127" s="68">
        <v>7.1794871794871797</v>
      </c>
      <c r="BG127" s="67">
        <v>115</v>
      </c>
      <c r="BH127" s="289">
        <v>14.7435897435897</v>
      </c>
      <c r="BI127" s="65">
        <v>46</v>
      </c>
      <c r="BJ127" s="68">
        <v>5.8974358974358996</v>
      </c>
      <c r="BK127" s="196">
        <v>0</v>
      </c>
      <c r="BL127" s="257">
        <v>0</v>
      </c>
      <c r="BM127" s="258">
        <v>1</v>
      </c>
      <c r="BN127" s="259">
        <v>0.128205128205128</v>
      </c>
      <c r="BO127" s="196">
        <v>0</v>
      </c>
      <c r="BP127" s="257">
        <v>0</v>
      </c>
      <c r="BQ127" s="258">
        <v>43</v>
      </c>
      <c r="BR127" s="259">
        <v>5.5128205128205101</v>
      </c>
      <c r="BS127" s="258">
        <v>3</v>
      </c>
      <c r="BT127" s="257">
        <v>0.38461538461538503</v>
      </c>
      <c r="BU127" s="258">
        <v>1</v>
      </c>
      <c r="BV127" s="259">
        <v>0.128205128205128</v>
      </c>
      <c r="BW127" s="196">
        <v>4</v>
      </c>
      <c r="BX127" s="259">
        <v>0.512820512820513</v>
      </c>
      <c r="BY127" s="329">
        <f t="shared" si="179"/>
        <v>431</v>
      </c>
      <c r="BZ127" s="196">
        <v>135</v>
      </c>
      <c r="CA127" s="257">
        <f t="shared" si="180"/>
        <v>31.322505800464036</v>
      </c>
      <c r="CB127" s="258">
        <v>21</v>
      </c>
      <c r="CC127" s="259">
        <v>4.8723897911832896</v>
      </c>
      <c r="CD127" s="196">
        <v>0</v>
      </c>
      <c r="CE127" s="257">
        <v>0</v>
      </c>
      <c r="CF127" s="258">
        <v>3</v>
      </c>
      <c r="CG127" s="259">
        <v>0.69605568445475596</v>
      </c>
      <c r="CH127" s="196">
        <v>111</v>
      </c>
      <c r="CI127" s="287">
        <v>25.754060324826</v>
      </c>
      <c r="CJ127" s="196">
        <v>296</v>
      </c>
      <c r="CK127" s="260">
        <f t="shared" si="181"/>
        <v>68.677494199535957</v>
      </c>
      <c r="CL127" s="65">
        <v>79</v>
      </c>
      <c r="CM127" s="68">
        <v>18.329466357308601</v>
      </c>
      <c r="CN127" s="67">
        <v>90</v>
      </c>
      <c r="CO127" s="289">
        <v>20.881670533642701</v>
      </c>
      <c r="CP127" s="65">
        <v>24</v>
      </c>
      <c r="CQ127" s="68">
        <v>5.5684454756380504</v>
      </c>
      <c r="CR127" s="67">
        <v>59</v>
      </c>
      <c r="CS127" s="289">
        <v>13.6890951276102</v>
      </c>
      <c r="CT127" s="65">
        <v>23</v>
      </c>
      <c r="CU127" s="68">
        <v>5.3364269141531304</v>
      </c>
      <c r="CV127" s="196">
        <v>0</v>
      </c>
      <c r="CW127" s="257">
        <v>0</v>
      </c>
      <c r="CX127" s="258">
        <v>0</v>
      </c>
      <c r="CY127" s="259">
        <v>0</v>
      </c>
      <c r="CZ127" s="196">
        <v>0</v>
      </c>
      <c r="DA127" s="257">
        <v>0</v>
      </c>
      <c r="DB127" s="258">
        <v>18</v>
      </c>
      <c r="DC127" s="259">
        <v>4.1763341067285404</v>
      </c>
      <c r="DD127" s="258">
        <v>0</v>
      </c>
      <c r="DE127" s="257">
        <v>0</v>
      </c>
      <c r="DF127" s="258">
        <v>0</v>
      </c>
      <c r="DG127" s="259">
        <v>0</v>
      </c>
      <c r="DH127" s="196">
        <v>3</v>
      </c>
      <c r="DI127" s="197">
        <v>0.69605568445475596</v>
      </c>
    </row>
    <row r="128" spans="1:113" ht="14.5">
      <c r="A128" s="217" t="s">
        <v>55</v>
      </c>
      <c r="B128" s="199">
        <f t="shared" si="172"/>
        <v>44942</v>
      </c>
      <c r="C128" s="332">
        <f t="shared" si="173"/>
        <v>7819</v>
      </c>
      <c r="D128" s="200">
        <v>1935</v>
      </c>
      <c r="E128" s="271">
        <f t="shared" si="174"/>
        <v>24.747410154751247</v>
      </c>
      <c r="F128" s="270">
        <v>282</v>
      </c>
      <c r="G128" s="269">
        <v>3.6065993093745998</v>
      </c>
      <c r="H128" s="200">
        <v>1</v>
      </c>
      <c r="I128" s="271">
        <v>1.2789359253101399E-2</v>
      </c>
      <c r="J128" s="270">
        <v>3</v>
      </c>
      <c r="K128" s="269">
        <v>3.83680777593043E-2</v>
      </c>
      <c r="L128" s="200">
        <v>1649</v>
      </c>
      <c r="M128" s="290">
        <v>21.0896534083642</v>
      </c>
      <c r="N128" s="200">
        <v>5884</v>
      </c>
      <c r="O128" s="272">
        <f t="shared" si="175"/>
        <v>75.25258984524875</v>
      </c>
      <c r="P128" s="177">
        <v>245</v>
      </c>
      <c r="Q128" s="78">
        <v>3.1333930170098498</v>
      </c>
      <c r="R128" s="77">
        <v>884</v>
      </c>
      <c r="S128" s="272">
        <v>11.3057935797417</v>
      </c>
      <c r="T128" s="177">
        <v>190</v>
      </c>
      <c r="U128" s="78">
        <v>2.4299782580892701</v>
      </c>
      <c r="V128" s="77">
        <v>891</v>
      </c>
      <c r="W128" s="272">
        <v>11.3953190945134</v>
      </c>
      <c r="X128" s="177">
        <v>647</v>
      </c>
      <c r="Y128" s="78">
        <v>8.2747154367566207</v>
      </c>
      <c r="Z128" s="200">
        <v>1</v>
      </c>
      <c r="AA128" s="271">
        <v>1.2789359253101399E-2</v>
      </c>
      <c r="AB128" s="270">
        <v>38</v>
      </c>
      <c r="AC128" s="269">
        <v>0.48599565161785402</v>
      </c>
      <c r="AD128" s="200">
        <v>3</v>
      </c>
      <c r="AE128" s="271">
        <v>3.83680777593043E-2</v>
      </c>
      <c r="AF128" s="270">
        <v>2410</v>
      </c>
      <c r="AG128" s="269">
        <v>30.8223557999744</v>
      </c>
      <c r="AH128" s="270">
        <v>40</v>
      </c>
      <c r="AI128" s="271">
        <v>0.51157437012405704</v>
      </c>
      <c r="AJ128" s="270">
        <v>251</v>
      </c>
      <c r="AK128" s="269">
        <v>3.2101291725284602</v>
      </c>
      <c r="AL128" s="200">
        <v>284</v>
      </c>
      <c r="AM128" s="269">
        <v>3.6321780278808</v>
      </c>
      <c r="AN128" s="332">
        <f t="shared" si="176"/>
        <v>23829</v>
      </c>
      <c r="AO128" s="200">
        <v>7375</v>
      </c>
      <c r="AP128" s="271">
        <f t="shared" si="177"/>
        <v>30.949683159175795</v>
      </c>
      <c r="AQ128" s="270">
        <v>2256</v>
      </c>
      <c r="AR128" s="269">
        <v>9.4674556213017809</v>
      </c>
      <c r="AS128" s="200">
        <v>6</v>
      </c>
      <c r="AT128" s="271">
        <v>2.5179403248142999E-2</v>
      </c>
      <c r="AU128" s="270">
        <v>12</v>
      </c>
      <c r="AV128" s="269">
        <v>5.0358806496285997E-2</v>
      </c>
      <c r="AW128" s="200">
        <v>5101</v>
      </c>
      <c r="AX128" s="290">
        <v>21.406689328129598</v>
      </c>
      <c r="AY128" s="200">
        <v>16454</v>
      </c>
      <c r="AZ128" s="272">
        <f t="shared" si="178"/>
        <v>69.050316840824209</v>
      </c>
      <c r="BA128" s="177">
        <v>1009</v>
      </c>
      <c r="BB128" s="78">
        <v>4.2343363128960503</v>
      </c>
      <c r="BC128" s="77">
        <v>1745</v>
      </c>
      <c r="BD128" s="272">
        <v>7.3230097780015999</v>
      </c>
      <c r="BE128" s="177">
        <v>716</v>
      </c>
      <c r="BF128" s="78">
        <v>3.0047421209450702</v>
      </c>
      <c r="BG128" s="77">
        <v>4516</v>
      </c>
      <c r="BH128" s="272">
        <v>18.951697511435601</v>
      </c>
      <c r="BI128" s="177">
        <v>5200</v>
      </c>
      <c r="BJ128" s="78">
        <v>21.822149481723901</v>
      </c>
      <c r="BK128" s="200">
        <v>9</v>
      </c>
      <c r="BL128" s="271">
        <v>3.77691048722145E-2</v>
      </c>
      <c r="BM128" s="270">
        <v>105</v>
      </c>
      <c r="BN128" s="269">
        <v>0.440639556842503</v>
      </c>
      <c r="BO128" s="200">
        <v>2</v>
      </c>
      <c r="BP128" s="271">
        <v>8.3931344160476703E-3</v>
      </c>
      <c r="BQ128" s="270">
        <v>2410</v>
      </c>
      <c r="BR128" s="269">
        <v>10.1137269713374</v>
      </c>
      <c r="BS128" s="270">
        <v>56</v>
      </c>
      <c r="BT128" s="271">
        <v>0.23500776364933501</v>
      </c>
      <c r="BU128" s="270">
        <v>289</v>
      </c>
      <c r="BV128" s="269">
        <v>1.21280792311889</v>
      </c>
      <c r="BW128" s="200">
        <v>397</v>
      </c>
      <c r="BX128" s="269">
        <v>1.66603718158546</v>
      </c>
      <c r="BY128" s="332">
        <f t="shared" si="179"/>
        <v>13294</v>
      </c>
      <c r="BZ128" s="200">
        <v>5049</v>
      </c>
      <c r="CA128" s="271">
        <f t="shared" si="180"/>
        <v>37.979539641943731</v>
      </c>
      <c r="CB128" s="270">
        <v>2046</v>
      </c>
      <c r="CC128" s="269">
        <v>15.390401684970699</v>
      </c>
      <c r="CD128" s="200">
        <v>10</v>
      </c>
      <c r="CE128" s="271">
        <v>7.5221904618624894E-2</v>
      </c>
      <c r="CF128" s="270">
        <v>5</v>
      </c>
      <c r="CG128" s="269">
        <v>3.7610952309312502E-2</v>
      </c>
      <c r="CH128" s="200">
        <v>2988</v>
      </c>
      <c r="CI128" s="290">
        <v>22.476305100045099</v>
      </c>
      <c r="CJ128" s="200">
        <v>8245</v>
      </c>
      <c r="CK128" s="272">
        <f t="shared" si="181"/>
        <v>62.020460358056262</v>
      </c>
      <c r="CL128" s="177">
        <v>615</v>
      </c>
      <c r="CM128" s="78">
        <v>4.6261471340454401</v>
      </c>
      <c r="CN128" s="77">
        <v>603</v>
      </c>
      <c r="CO128" s="272">
        <v>4.5358808485030799</v>
      </c>
      <c r="CP128" s="177">
        <v>478</v>
      </c>
      <c r="CQ128" s="78">
        <v>3.59560704077027</v>
      </c>
      <c r="CR128" s="77">
        <v>2367</v>
      </c>
      <c r="CS128" s="272">
        <v>17.8050248232285</v>
      </c>
      <c r="CT128" s="177">
        <v>3103</v>
      </c>
      <c r="CU128" s="78">
        <v>23.341357003159299</v>
      </c>
      <c r="CV128" s="200">
        <v>5</v>
      </c>
      <c r="CW128" s="271">
        <v>3.7610952309312502E-2</v>
      </c>
      <c r="CX128" s="270">
        <v>52</v>
      </c>
      <c r="CY128" s="269">
        <v>0.39115390401685002</v>
      </c>
      <c r="CZ128" s="200">
        <v>6</v>
      </c>
      <c r="DA128" s="271">
        <v>4.5133142771175E-2</v>
      </c>
      <c r="DB128" s="270">
        <v>811</v>
      </c>
      <c r="DC128" s="269">
        <v>6.1004964645704796</v>
      </c>
      <c r="DD128" s="270">
        <v>28</v>
      </c>
      <c r="DE128" s="271">
        <v>0.21062133293214999</v>
      </c>
      <c r="DF128" s="270">
        <v>71</v>
      </c>
      <c r="DG128" s="269">
        <v>0.53407552279223702</v>
      </c>
      <c r="DH128" s="200">
        <v>106</v>
      </c>
      <c r="DI128" s="201">
        <v>0.79735218895742399</v>
      </c>
    </row>
    <row r="129" spans="1:113" ht="14.5">
      <c r="A129" s="221" t="s">
        <v>56</v>
      </c>
      <c r="B129" s="202">
        <f t="shared" si="172"/>
        <v>10480</v>
      </c>
      <c r="C129" s="334">
        <f t="shared" si="173"/>
        <v>1541</v>
      </c>
      <c r="D129" s="203">
        <v>261</v>
      </c>
      <c r="E129" s="276">
        <f t="shared" si="174"/>
        <v>16.937053861129137</v>
      </c>
      <c r="F129" s="275">
        <v>5</v>
      </c>
      <c r="G129" s="274">
        <v>0.324464633354964</v>
      </c>
      <c r="H129" s="203">
        <v>0</v>
      </c>
      <c r="I129" s="276">
        <v>0</v>
      </c>
      <c r="J129" s="275">
        <v>5</v>
      </c>
      <c r="K129" s="274">
        <v>0.324464633354964</v>
      </c>
      <c r="L129" s="203">
        <v>251</v>
      </c>
      <c r="M129" s="291">
        <v>16.288124594419202</v>
      </c>
      <c r="N129" s="203">
        <v>1280</v>
      </c>
      <c r="O129" s="277">
        <f t="shared" si="175"/>
        <v>83.062946138870871</v>
      </c>
      <c r="P129" s="85">
        <v>21</v>
      </c>
      <c r="Q129" s="86">
        <v>1.3627514600908499</v>
      </c>
      <c r="R129" s="89">
        <v>179</v>
      </c>
      <c r="S129" s="277">
        <v>11.6158338741077</v>
      </c>
      <c r="T129" s="85">
        <v>24</v>
      </c>
      <c r="U129" s="86">
        <v>1.55743024010383</v>
      </c>
      <c r="V129" s="89">
        <v>74</v>
      </c>
      <c r="W129" s="277">
        <v>4.8020765736534701</v>
      </c>
      <c r="X129" s="85">
        <v>10</v>
      </c>
      <c r="Y129" s="86">
        <v>0.64892926670992901</v>
      </c>
      <c r="Z129" s="203">
        <v>1</v>
      </c>
      <c r="AA129" s="276">
        <v>6.4892926670992904E-2</v>
      </c>
      <c r="AB129" s="275">
        <v>1</v>
      </c>
      <c r="AC129" s="274">
        <v>6.4892926670992904E-2</v>
      </c>
      <c r="AD129" s="203">
        <v>3</v>
      </c>
      <c r="AE129" s="276">
        <v>0.194678780012979</v>
      </c>
      <c r="AF129" s="275">
        <v>905</v>
      </c>
      <c r="AG129" s="274">
        <v>58.7280986372485</v>
      </c>
      <c r="AH129" s="275">
        <v>13</v>
      </c>
      <c r="AI129" s="276">
        <v>0.84360804672290701</v>
      </c>
      <c r="AJ129" s="275">
        <v>38</v>
      </c>
      <c r="AK129" s="274">
        <v>2.46593121349773</v>
      </c>
      <c r="AL129" s="203">
        <v>11</v>
      </c>
      <c r="AM129" s="274">
        <v>0.71382219338092201</v>
      </c>
      <c r="AN129" s="334">
        <f t="shared" si="176"/>
        <v>4739</v>
      </c>
      <c r="AO129" s="203">
        <v>1635</v>
      </c>
      <c r="AP129" s="276">
        <f t="shared" si="177"/>
        <v>34.500949567419283</v>
      </c>
      <c r="AQ129" s="275">
        <v>139</v>
      </c>
      <c r="AR129" s="274">
        <v>2.9331082506857999</v>
      </c>
      <c r="AS129" s="203">
        <v>0</v>
      </c>
      <c r="AT129" s="276">
        <v>0</v>
      </c>
      <c r="AU129" s="275">
        <v>14</v>
      </c>
      <c r="AV129" s="274">
        <v>0.29542097488921698</v>
      </c>
      <c r="AW129" s="203">
        <v>1482</v>
      </c>
      <c r="AX129" s="291">
        <v>31.272420341844299</v>
      </c>
      <c r="AY129" s="203">
        <v>3104</v>
      </c>
      <c r="AZ129" s="277">
        <f t="shared" si="178"/>
        <v>65.499050432580702</v>
      </c>
      <c r="BA129" s="85">
        <v>261</v>
      </c>
      <c r="BB129" s="86">
        <v>5.5074910318632604</v>
      </c>
      <c r="BC129" s="89">
        <v>699</v>
      </c>
      <c r="BD129" s="277">
        <v>14.7499472462545</v>
      </c>
      <c r="BE129" s="85">
        <v>174</v>
      </c>
      <c r="BF129" s="86">
        <v>3.6716606879088398</v>
      </c>
      <c r="BG129" s="89">
        <v>631</v>
      </c>
      <c r="BH129" s="277">
        <v>13.315045368221099</v>
      </c>
      <c r="BI129" s="85">
        <v>167</v>
      </c>
      <c r="BJ129" s="86">
        <v>3.5239502004642298</v>
      </c>
      <c r="BK129" s="203">
        <v>4</v>
      </c>
      <c r="BL129" s="276">
        <v>8.4405992825490606E-2</v>
      </c>
      <c r="BM129" s="275">
        <v>8</v>
      </c>
      <c r="BN129" s="274">
        <v>0.16881198565098099</v>
      </c>
      <c r="BO129" s="203">
        <v>1</v>
      </c>
      <c r="BP129" s="276">
        <v>2.11014982063727E-2</v>
      </c>
      <c r="BQ129" s="275">
        <v>1051</v>
      </c>
      <c r="BR129" s="274">
        <v>22.1776746148977</v>
      </c>
      <c r="BS129" s="275">
        <v>12</v>
      </c>
      <c r="BT129" s="276">
        <v>0.25321797847647198</v>
      </c>
      <c r="BU129" s="275">
        <v>51</v>
      </c>
      <c r="BV129" s="274">
        <v>1.0761764085250101</v>
      </c>
      <c r="BW129" s="203">
        <v>45</v>
      </c>
      <c r="BX129" s="274">
        <v>0.94956741928676902</v>
      </c>
      <c r="BY129" s="334">
        <f t="shared" si="179"/>
        <v>4200</v>
      </c>
      <c r="BZ129" s="203">
        <v>1527</v>
      </c>
      <c r="CA129" s="276">
        <f t="shared" si="180"/>
        <v>36.357142857142854</v>
      </c>
      <c r="CB129" s="275">
        <v>487</v>
      </c>
      <c r="CC129" s="274">
        <v>11.5952380952381</v>
      </c>
      <c r="CD129" s="203">
        <v>0</v>
      </c>
      <c r="CE129" s="276">
        <v>0</v>
      </c>
      <c r="CF129" s="275">
        <v>17</v>
      </c>
      <c r="CG129" s="274">
        <v>0.40476190476190499</v>
      </c>
      <c r="CH129" s="203">
        <v>1023</v>
      </c>
      <c r="CI129" s="291">
        <v>24.3571428571429</v>
      </c>
      <c r="CJ129" s="203">
        <v>2673</v>
      </c>
      <c r="CK129" s="277">
        <f t="shared" si="181"/>
        <v>63.642857142857146</v>
      </c>
      <c r="CL129" s="85">
        <v>334</v>
      </c>
      <c r="CM129" s="86">
        <v>7.9523809523809499</v>
      </c>
      <c r="CN129" s="89">
        <v>912</v>
      </c>
      <c r="CO129" s="277">
        <v>21.714285714285701</v>
      </c>
      <c r="CP129" s="85">
        <v>179</v>
      </c>
      <c r="CQ129" s="86">
        <v>4.2619047619047601</v>
      </c>
      <c r="CR129" s="89">
        <v>436</v>
      </c>
      <c r="CS129" s="277">
        <v>10.380952380952399</v>
      </c>
      <c r="CT129" s="85">
        <v>74</v>
      </c>
      <c r="CU129" s="86">
        <v>1.7619047619047601</v>
      </c>
      <c r="CV129" s="203">
        <v>1</v>
      </c>
      <c r="CW129" s="276">
        <v>2.3809523809523801E-2</v>
      </c>
      <c r="CX129" s="275">
        <v>9</v>
      </c>
      <c r="CY129" s="274">
        <v>0.214285714285714</v>
      </c>
      <c r="CZ129" s="203">
        <v>0</v>
      </c>
      <c r="DA129" s="276">
        <v>0</v>
      </c>
      <c r="DB129" s="275">
        <v>685</v>
      </c>
      <c r="DC129" s="274">
        <v>16.3095238095238</v>
      </c>
      <c r="DD129" s="275">
        <v>7</v>
      </c>
      <c r="DE129" s="276">
        <v>0.16666666666666699</v>
      </c>
      <c r="DF129" s="275">
        <v>12</v>
      </c>
      <c r="DG129" s="274">
        <v>0.28571428571428598</v>
      </c>
      <c r="DH129" s="203">
        <v>24</v>
      </c>
      <c r="DI129" s="204">
        <v>0.57142857142857095</v>
      </c>
    </row>
    <row r="130" spans="1:113" ht="15" customHeight="1">
      <c r="A130" s="225" t="s">
        <v>57</v>
      </c>
      <c r="B130" s="205">
        <f t="shared" si="172"/>
        <v>55422</v>
      </c>
      <c r="C130" s="336">
        <f t="shared" si="173"/>
        <v>9360</v>
      </c>
      <c r="D130" s="206">
        <v>2196</v>
      </c>
      <c r="E130" s="281">
        <f t="shared" si="174"/>
        <v>23.46153846153846</v>
      </c>
      <c r="F130" s="280">
        <v>287</v>
      </c>
      <c r="G130" s="279">
        <v>3.06623931623932</v>
      </c>
      <c r="H130" s="206">
        <v>1</v>
      </c>
      <c r="I130" s="281">
        <v>1.06837606837607E-2</v>
      </c>
      <c r="J130" s="280">
        <v>8</v>
      </c>
      <c r="K130" s="279">
        <v>8.54700854700855E-2</v>
      </c>
      <c r="L130" s="206">
        <v>1900</v>
      </c>
      <c r="M130" s="292">
        <v>20.299145299145302</v>
      </c>
      <c r="N130" s="206">
        <v>7164</v>
      </c>
      <c r="O130" s="99">
        <f t="shared" si="175"/>
        <v>76.538461538461533</v>
      </c>
      <c r="P130" s="178">
        <v>266</v>
      </c>
      <c r="Q130" s="100">
        <v>2.8418803418803402</v>
      </c>
      <c r="R130" s="98">
        <v>1063</v>
      </c>
      <c r="S130" s="99">
        <v>11.356837606837599</v>
      </c>
      <c r="T130" s="178">
        <v>214</v>
      </c>
      <c r="U130" s="100">
        <v>2.2863247863247902</v>
      </c>
      <c r="V130" s="98">
        <v>965</v>
      </c>
      <c r="W130" s="99">
        <v>10.3098290598291</v>
      </c>
      <c r="X130" s="178">
        <v>657</v>
      </c>
      <c r="Y130" s="100">
        <v>7.0192307692307701</v>
      </c>
      <c r="Z130" s="206">
        <v>2</v>
      </c>
      <c r="AA130" s="281">
        <v>2.1367521367521399E-2</v>
      </c>
      <c r="AB130" s="280">
        <v>39</v>
      </c>
      <c r="AC130" s="279">
        <v>0.41666666666666702</v>
      </c>
      <c r="AD130" s="206">
        <v>6</v>
      </c>
      <c r="AE130" s="281">
        <v>6.4102564102564097E-2</v>
      </c>
      <c r="AF130" s="280">
        <v>3315</v>
      </c>
      <c r="AG130" s="279">
        <v>35.4166666666667</v>
      </c>
      <c r="AH130" s="280">
        <v>53</v>
      </c>
      <c r="AI130" s="281">
        <v>0.566239316239316</v>
      </c>
      <c r="AJ130" s="280">
        <v>289</v>
      </c>
      <c r="AK130" s="279">
        <v>3.08760683760684</v>
      </c>
      <c r="AL130" s="206">
        <v>295</v>
      </c>
      <c r="AM130" s="279">
        <v>3.1517094017093998</v>
      </c>
      <c r="AN130" s="336">
        <f t="shared" si="176"/>
        <v>28568</v>
      </c>
      <c r="AO130" s="206">
        <v>9010</v>
      </c>
      <c r="AP130" s="281">
        <f t="shared" si="177"/>
        <v>31.538784654158498</v>
      </c>
      <c r="AQ130" s="280">
        <v>2395</v>
      </c>
      <c r="AR130" s="279">
        <v>8.3835060207224892</v>
      </c>
      <c r="AS130" s="206">
        <v>6</v>
      </c>
      <c r="AT130" s="281">
        <v>2.1002520302436298E-2</v>
      </c>
      <c r="AU130" s="280">
        <v>26</v>
      </c>
      <c r="AV130" s="279">
        <v>9.1010921310557297E-2</v>
      </c>
      <c r="AW130" s="206">
        <v>6583</v>
      </c>
      <c r="AX130" s="292">
        <v>23.043265191823</v>
      </c>
      <c r="AY130" s="206">
        <v>19558</v>
      </c>
      <c r="AZ130" s="99">
        <f t="shared" si="178"/>
        <v>68.461215345841495</v>
      </c>
      <c r="BA130" s="178">
        <v>1270</v>
      </c>
      <c r="BB130" s="100">
        <v>4.4455334640156803</v>
      </c>
      <c r="BC130" s="98">
        <v>2444</v>
      </c>
      <c r="BD130" s="99">
        <v>8.5550266031923794</v>
      </c>
      <c r="BE130" s="178">
        <v>890</v>
      </c>
      <c r="BF130" s="100">
        <v>3.1153738448613799</v>
      </c>
      <c r="BG130" s="98">
        <v>5147</v>
      </c>
      <c r="BH130" s="99">
        <v>18.016661999439901</v>
      </c>
      <c r="BI130" s="178">
        <v>5367</v>
      </c>
      <c r="BJ130" s="100">
        <v>18.786754410529301</v>
      </c>
      <c r="BK130" s="206">
        <v>13</v>
      </c>
      <c r="BL130" s="281">
        <v>4.55054606552786E-2</v>
      </c>
      <c r="BM130" s="280">
        <v>113</v>
      </c>
      <c r="BN130" s="279">
        <v>0.395547465695884</v>
      </c>
      <c r="BO130" s="206">
        <v>3</v>
      </c>
      <c r="BP130" s="281">
        <v>1.0501260151218101E-2</v>
      </c>
      <c r="BQ130" s="280">
        <v>3461</v>
      </c>
      <c r="BR130" s="279">
        <v>12.1149537944553</v>
      </c>
      <c r="BS130" s="280">
        <v>68</v>
      </c>
      <c r="BT130" s="281">
        <v>0.238028563427611</v>
      </c>
      <c r="BU130" s="280">
        <v>340</v>
      </c>
      <c r="BV130" s="279">
        <v>1.1901428171380599</v>
      </c>
      <c r="BW130" s="206">
        <v>442</v>
      </c>
      <c r="BX130" s="279">
        <v>1.54718566227947</v>
      </c>
      <c r="BY130" s="336">
        <f t="shared" si="179"/>
        <v>17494</v>
      </c>
      <c r="BZ130" s="206">
        <v>6576</v>
      </c>
      <c r="CA130" s="281">
        <f t="shared" si="180"/>
        <v>37.590030867726078</v>
      </c>
      <c r="CB130" s="280">
        <v>2533</v>
      </c>
      <c r="CC130" s="279">
        <v>14.4792500285812</v>
      </c>
      <c r="CD130" s="206">
        <v>10</v>
      </c>
      <c r="CE130" s="281">
        <v>5.7162455699096802E-2</v>
      </c>
      <c r="CF130" s="280">
        <v>22</v>
      </c>
      <c r="CG130" s="279">
        <v>0.12575740253801301</v>
      </c>
      <c r="CH130" s="206">
        <v>4011</v>
      </c>
      <c r="CI130" s="292">
        <v>22.927860980907699</v>
      </c>
      <c r="CJ130" s="206">
        <v>10918</v>
      </c>
      <c r="CK130" s="99">
        <f t="shared" si="181"/>
        <v>62.409969132273922</v>
      </c>
      <c r="CL130" s="178">
        <v>949</v>
      </c>
      <c r="CM130" s="100">
        <v>5.4247170458442904</v>
      </c>
      <c r="CN130" s="98">
        <v>1515</v>
      </c>
      <c r="CO130" s="99">
        <v>8.6601120384131693</v>
      </c>
      <c r="CP130" s="178">
        <v>657</v>
      </c>
      <c r="CQ130" s="100">
        <v>3.7555733394306601</v>
      </c>
      <c r="CR130" s="98">
        <v>2803</v>
      </c>
      <c r="CS130" s="99">
        <v>16.022636332456798</v>
      </c>
      <c r="CT130" s="178">
        <v>3177</v>
      </c>
      <c r="CU130" s="100">
        <v>18.160512175603099</v>
      </c>
      <c r="CV130" s="206">
        <v>6</v>
      </c>
      <c r="CW130" s="281">
        <v>3.4297473419458102E-2</v>
      </c>
      <c r="CX130" s="280">
        <v>61</v>
      </c>
      <c r="CY130" s="279">
        <v>0.34869097976449098</v>
      </c>
      <c r="CZ130" s="206">
        <v>6</v>
      </c>
      <c r="DA130" s="281">
        <v>3.4297473419458102E-2</v>
      </c>
      <c r="DB130" s="280">
        <v>1496</v>
      </c>
      <c r="DC130" s="279">
        <v>8.5515033725848895</v>
      </c>
      <c r="DD130" s="280">
        <v>35</v>
      </c>
      <c r="DE130" s="281">
        <v>0.20006859494683901</v>
      </c>
      <c r="DF130" s="280">
        <v>83</v>
      </c>
      <c r="DG130" s="279">
        <v>0.47444838230250402</v>
      </c>
      <c r="DH130" s="206">
        <v>130</v>
      </c>
      <c r="DI130" s="207">
        <v>0.74311192408825899</v>
      </c>
    </row>
    <row r="131" spans="1:113" ht="14.5">
      <c r="A131" s="483" t="s">
        <v>58</v>
      </c>
      <c r="B131" s="483"/>
      <c r="C131" s="483"/>
      <c r="D131" s="483"/>
      <c r="E131" s="483"/>
      <c r="F131" s="483"/>
      <c r="G131" s="483"/>
      <c r="H131" s="483"/>
      <c r="I131" s="483"/>
      <c r="J131" s="483"/>
      <c r="K131" s="483"/>
      <c r="L131" s="483"/>
      <c r="M131" s="483"/>
      <c r="N131" s="483"/>
      <c r="O131" s="483"/>
      <c r="P131" s="483"/>
      <c r="Q131" s="483"/>
      <c r="R131" s="483"/>
      <c r="S131" s="483"/>
      <c r="T131" s="483"/>
      <c r="U131" s="483"/>
      <c r="V131" s="483"/>
      <c r="W131" s="483"/>
      <c r="X131" s="483"/>
      <c r="Y131" s="483"/>
      <c r="Z131" s="483"/>
      <c r="AA131" s="483"/>
      <c r="AB131" s="483"/>
      <c r="AC131" s="483"/>
      <c r="AD131" s="483"/>
      <c r="AE131" s="483"/>
      <c r="AF131" s="483"/>
      <c r="AG131" s="483"/>
      <c r="AH131" s="483"/>
      <c r="AI131" s="483"/>
      <c r="AJ131" s="483"/>
      <c r="AK131" s="483"/>
      <c r="AL131" s="483"/>
      <c r="AM131" s="483"/>
      <c r="AN131" s="483"/>
      <c r="AO131" s="483"/>
      <c r="AP131" s="483"/>
      <c r="AQ131" s="483"/>
      <c r="AR131" s="483"/>
      <c r="AS131" s="483"/>
      <c r="AT131" s="483"/>
      <c r="AU131" s="483"/>
      <c r="AV131" s="483"/>
      <c r="AW131" s="483"/>
      <c r="AX131" s="483"/>
      <c r="AY131" s="483"/>
      <c r="AZ131" s="483"/>
      <c r="BA131" s="483"/>
      <c r="BB131" s="483"/>
      <c r="BC131" s="483"/>
      <c r="BD131" s="483"/>
      <c r="BE131" s="483"/>
      <c r="BF131" s="483"/>
      <c r="BG131" s="483"/>
      <c r="BH131" s="483"/>
      <c r="BI131" s="483"/>
      <c r="BJ131" s="483"/>
      <c r="BK131" s="483"/>
      <c r="BL131" s="483"/>
      <c r="BM131" s="483"/>
      <c r="BN131" s="483"/>
      <c r="BO131" s="483"/>
      <c r="BP131" s="483"/>
      <c r="BQ131" s="483"/>
      <c r="BR131" s="483"/>
      <c r="BS131" s="483"/>
      <c r="BT131" s="483"/>
      <c r="BU131" s="483"/>
      <c r="BV131" s="483"/>
      <c r="BW131" s="483"/>
      <c r="BX131" s="483"/>
      <c r="BY131" s="483"/>
      <c r="BZ131" s="483"/>
      <c r="CA131" s="483"/>
      <c r="CB131" s="483"/>
      <c r="CC131" s="483"/>
      <c r="CD131" s="483"/>
      <c r="CE131" s="483"/>
      <c r="CF131" s="483"/>
      <c r="CG131" s="483"/>
      <c r="CH131" s="483"/>
      <c r="CI131" s="483"/>
      <c r="CJ131" s="483"/>
      <c r="CK131" s="483"/>
      <c r="CL131" s="483"/>
      <c r="CM131" s="483"/>
      <c r="CN131" s="483"/>
      <c r="CO131" s="483"/>
      <c r="CP131" s="483"/>
      <c r="CQ131" s="483"/>
      <c r="CR131" s="483"/>
      <c r="CS131" s="483"/>
      <c r="CT131" s="483"/>
      <c r="CU131" s="483"/>
      <c r="CV131" s="483"/>
      <c r="CW131" s="483"/>
      <c r="CX131" s="483"/>
      <c r="CY131" s="483"/>
      <c r="CZ131" s="483"/>
      <c r="DA131" s="483"/>
      <c r="DB131" s="483"/>
      <c r="DC131" s="483"/>
      <c r="DD131" s="483"/>
      <c r="DE131" s="483"/>
      <c r="DF131" s="483"/>
      <c r="DG131" s="483"/>
      <c r="DH131" s="483"/>
      <c r="DI131" s="483"/>
    </row>
    <row r="132" spans="1:113" ht="15" customHeight="1">
      <c r="A132" s="526" t="s">
        <v>132</v>
      </c>
      <c r="B132" s="526"/>
      <c r="C132" s="526"/>
      <c r="D132" s="526"/>
      <c r="E132" s="526"/>
      <c r="F132" s="526"/>
      <c r="G132" s="526"/>
      <c r="H132" s="526"/>
      <c r="I132" s="526"/>
      <c r="J132" s="526"/>
      <c r="K132" s="526"/>
      <c r="L132" s="526"/>
      <c r="M132" s="526"/>
      <c r="N132" s="526"/>
      <c r="O132" s="526"/>
      <c r="P132" s="526"/>
      <c r="Q132" s="526"/>
      <c r="R132" s="526"/>
      <c r="S132" s="526"/>
      <c r="T132" s="526"/>
      <c r="U132" s="526"/>
      <c r="V132" s="526"/>
      <c r="W132" s="526"/>
      <c r="X132" s="526"/>
      <c r="Y132" s="526"/>
      <c r="Z132" s="526"/>
      <c r="AA132" s="526"/>
      <c r="AB132" s="526"/>
      <c r="AC132" s="526"/>
      <c r="AD132" s="526"/>
      <c r="AE132" s="526"/>
      <c r="AF132" s="526"/>
      <c r="AG132" s="526"/>
      <c r="AH132" s="526"/>
      <c r="AI132" s="526"/>
      <c r="AJ132" s="526"/>
      <c r="AK132" s="526"/>
      <c r="AL132" s="526"/>
      <c r="AM132" s="526"/>
      <c r="AN132" s="526"/>
      <c r="AO132" s="526"/>
      <c r="AP132" s="526"/>
      <c r="AQ132" s="526"/>
      <c r="AR132" s="526"/>
      <c r="AS132" s="526"/>
      <c r="AT132" s="526"/>
      <c r="AU132" s="526"/>
      <c r="AV132" s="526"/>
      <c r="AW132" s="526"/>
      <c r="AX132" s="526"/>
      <c r="AY132" s="526"/>
      <c r="AZ132" s="526"/>
      <c r="BA132" s="526"/>
      <c r="BB132" s="526"/>
      <c r="BC132" s="526"/>
      <c r="BD132" s="526"/>
      <c r="BE132" s="526"/>
      <c r="BF132" s="526"/>
      <c r="BG132" s="526"/>
      <c r="BH132" s="526"/>
      <c r="BI132" s="526"/>
      <c r="BJ132" s="526"/>
      <c r="BK132" s="526"/>
      <c r="BL132" s="526"/>
      <c r="BM132" s="526"/>
      <c r="BN132" s="526"/>
      <c r="BO132" s="526"/>
      <c r="BP132" s="526"/>
      <c r="BQ132" s="526"/>
      <c r="BR132" s="526"/>
      <c r="BS132" s="526"/>
      <c r="BT132" s="526"/>
      <c r="BU132" s="526"/>
      <c r="BV132" s="526"/>
      <c r="BW132" s="526"/>
      <c r="BX132" s="526"/>
      <c r="BY132" s="526"/>
      <c r="BZ132" s="526"/>
      <c r="CA132" s="526"/>
      <c r="CB132" s="526"/>
      <c r="CC132" s="526"/>
      <c r="CD132" s="526"/>
      <c r="CE132" s="526"/>
      <c r="CF132" s="526"/>
      <c r="CG132" s="526"/>
      <c r="CH132" s="526"/>
      <c r="CI132" s="526"/>
      <c r="CJ132" s="526"/>
      <c r="CK132" s="526"/>
      <c r="CL132" s="526"/>
      <c r="CM132" s="526"/>
      <c r="CN132" s="526"/>
      <c r="CO132" s="526"/>
      <c r="CP132" s="526"/>
      <c r="CQ132" s="526"/>
      <c r="CR132" s="526"/>
      <c r="CS132" s="526"/>
      <c r="CT132" s="526"/>
      <c r="CU132" s="526"/>
      <c r="CV132" s="526"/>
      <c r="CW132" s="526"/>
      <c r="CX132" s="526"/>
      <c r="CY132" s="526"/>
      <c r="CZ132" s="526"/>
      <c r="DA132" s="526"/>
      <c r="DB132" s="526"/>
      <c r="DC132" s="526"/>
      <c r="DD132" s="526"/>
      <c r="DE132" s="526"/>
      <c r="DF132" s="526"/>
      <c r="DG132" s="526"/>
      <c r="DH132" s="526"/>
      <c r="DI132" s="526"/>
    </row>
    <row r="133" spans="1:113" ht="14.5">
      <c r="A133" s="484" t="s">
        <v>65</v>
      </c>
      <c r="B133" s="484"/>
      <c r="C133" s="484"/>
      <c r="D133" s="484"/>
      <c r="E133" s="484"/>
      <c r="F133" s="484"/>
      <c r="G133" s="484"/>
      <c r="H133" s="484"/>
      <c r="I133" s="484"/>
      <c r="J133" s="484"/>
      <c r="K133" s="484"/>
      <c r="L133" s="484"/>
      <c r="M133" s="484"/>
      <c r="N133" s="484"/>
      <c r="O133" s="484"/>
      <c r="P133" s="484"/>
      <c r="Q133" s="484"/>
      <c r="R133" s="484"/>
      <c r="S133" s="484"/>
      <c r="T133" s="484"/>
      <c r="U133" s="484"/>
      <c r="V133" s="484"/>
      <c r="W133" s="484"/>
      <c r="X133" s="484"/>
      <c r="Y133" s="484"/>
      <c r="Z133" s="484"/>
      <c r="AA133" s="484"/>
      <c r="AB133" s="484"/>
      <c r="AC133" s="484"/>
      <c r="AD133" s="484"/>
      <c r="AE133" s="484"/>
      <c r="AF133" s="484"/>
      <c r="AG133" s="484"/>
      <c r="AH133" s="484"/>
      <c r="AI133" s="484"/>
      <c r="AJ133" s="484"/>
      <c r="AK133" s="484"/>
      <c r="AL133" s="484"/>
      <c r="AM133" s="484"/>
      <c r="AN133" s="484"/>
      <c r="AO133" s="484"/>
      <c r="AP133" s="484"/>
      <c r="AQ133" s="484"/>
      <c r="AR133" s="484"/>
      <c r="AS133" s="484"/>
      <c r="AT133" s="484"/>
      <c r="AU133" s="484"/>
      <c r="AV133" s="484"/>
      <c r="AW133" s="484"/>
      <c r="AX133" s="484"/>
      <c r="AY133" s="484"/>
      <c r="AZ133" s="484"/>
      <c r="BA133" s="484"/>
      <c r="BB133" s="484"/>
      <c r="BC133" s="484"/>
      <c r="BD133" s="484"/>
      <c r="BE133" s="484"/>
      <c r="BF133" s="484"/>
      <c r="BG133" s="484"/>
      <c r="BH133" s="484"/>
      <c r="BI133" s="484"/>
      <c r="BJ133" s="484"/>
      <c r="BK133" s="484"/>
      <c r="BL133" s="484"/>
      <c r="BM133" s="484"/>
      <c r="BN133" s="484"/>
      <c r="BO133" s="484"/>
      <c r="BP133" s="484"/>
      <c r="BQ133" s="484"/>
      <c r="BR133" s="484"/>
      <c r="BS133" s="484"/>
      <c r="BT133" s="484"/>
      <c r="BU133" s="484"/>
      <c r="BV133" s="484"/>
      <c r="BW133" s="484"/>
      <c r="BX133" s="484"/>
      <c r="BY133" s="484"/>
      <c r="BZ133" s="484"/>
      <c r="CA133" s="484"/>
      <c r="CB133" s="484"/>
      <c r="CC133" s="484"/>
      <c r="CD133" s="484"/>
      <c r="CE133" s="484"/>
      <c r="CF133" s="484"/>
      <c r="CG133" s="484"/>
      <c r="CH133" s="484"/>
      <c r="CI133" s="484"/>
      <c r="CJ133" s="484"/>
      <c r="CK133" s="484"/>
      <c r="CL133" s="484"/>
      <c r="CM133" s="484"/>
      <c r="CN133" s="484"/>
      <c r="CO133" s="484"/>
      <c r="CP133" s="484"/>
      <c r="CQ133" s="484"/>
      <c r="CR133" s="484"/>
      <c r="CS133" s="484"/>
      <c r="CT133" s="484"/>
      <c r="CU133" s="484"/>
      <c r="CV133" s="484"/>
      <c r="CW133" s="484"/>
      <c r="CX133" s="484"/>
      <c r="CY133" s="484"/>
      <c r="CZ133" s="484"/>
      <c r="DA133" s="484"/>
      <c r="DB133" s="484"/>
      <c r="DC133" s="484"/>
      <c r="DD133" s="484"/>
      <c r="DE133" s="484"/>
      <c r="DF133" s="484"/>
      <c r="DG133" s="484"/>
      <c r="DH133" s="484"/>
      <c r="DI133" s="484"/>
    </row>
    <row r="135" spans="1:113" ht="23.5">
      <c r="A135" s="486">
        <v>2021</v>
      </c>
      <c r="B135" s="486"/>
      <c r="C135" s="486"/>
      <c r="D135" s="486"/>
      <c r="E135" s="486"/>
      <c r="F135" s="486"/>
      <c r="G135" s="486"/>
      <c r="H135" s="486"/>
      <c r="I135" s="486"/>
      <c r="J135" s="486"/>
      <c r="K135" s="486"/>
      <c r="L135" s="486"/>
      <c r="M135" s="486"/>
      <c r="N135" s="486"/>
      <c r="O135" s="486"/>
      <c r="P135" s="486"/>
      <c r="Q135" s="486"/>
      <c r="R135" s="486"/>
      <c r="S135" s="486"/>
      <c r="T135" s="486"/>
      <c r="U135" s="486"/>
      <c r="V135" s="486"/>
      <c r="W135" s="486"/>
      <c r="X135" s="486"/>
      <c r="Y135" s="486"/>
      <c r="Z135" s="486"/>
      <c r="AA135" s="486"/>
      <c r="AB135" s="486"/>
      <c r="AC135" s="486"/>
      <c r="AD135" s="486"/>
      <c r="AE135" s="486"/>
      <c r="AF135" s="486"/>
      <c r="AG135" s="486"/>
      <c r="AH135" s="486"/>
      <c r="AI135" s="486"/>
      <c r="AJ135" s="486"/>
      <c r="AK135" s="486"/>
      <c r="AL135" s="486"/>
      <c r="AM135" s="486"/>
      <c r="AN135" s="486"/>
      <c r="AO135" s="486"/>
      <c r="AP135" s="486"/>
      <c r="AQ135" s="486"/>
      <c r="AR135" s="486"/>
      <c r="AS135" s="486"/>
      <c r="AT135" s="486"/>
      <c r="AU135" s="486"/>
      <c r="AV135" s="486"/>
      <c r="AW135" s="486"/>
      <c r="AX135" s="486"/>
      <c r="AY135" s="486"/>
      <c r="AZ135" s="486"/>
      <c r="BA135" s="486"/>
      <c r="BB135" s="486"/>
      <c r="BC135" s="486"/>
      <c r="BD135" s="486"/>
      <c r="BE135" s="486"/>
      <c r="BF135" s="486"/>
      <c r="BG135" s="486"/>
      <c r="BH135" s="486"/>
      <c r="BI135" s="486"/>
      <c r="BJ135" s="486"/>
      <c r="BK135" s="486"/>
      <c r="BL135" s="486"/>
      <c r="BM135" s="486"/>
      <c r="BN135" s="486"/>
      <c r="BO135" s="486"/>
      <c r="BP135" s="486"/>
      <c r="BQ135" s="486"/>
      <c r="BR135" s="486"/>
      <c r="BS135" s="486"/>
      <c r="BT135" s="486"/>
      <c r="BU135" s="486"/>
      <c r="BV135" s="486"/>
      <c r="BW135" s="486"/>
      <c r="BX135" s="486"/>
      <c r="BY135" s="486"/>
      <c r="BZ135" s="486"/>
      <c r="CA135" s="486"/>
      <c r="CB135" s="486"/>
      <c r="CC135" s="486"/>
      <c r="CD135" s="486"/>
      <c r="CE135" s="486"/>
      <c r="CF135" s="486"/>
      <c r="CG135" s="486"/>
      <c r="CH135" s="486"/>
      <c r="CI135" s="486"/>
      <c r="CJ135" s="486"/>
      <c r="CK135" s="486"/>
      <c r="CL135" s="486"/>
      <c r="CM135" s="486"/>
      <c r="CN135" s="486"/>
      <c r="CO135" s="486"/>
      <c r="CP135" s="486"/>
      <c r="CQ135" s="486"/>
      <c r="CR135" s="486"/>
      <c r="CS135" s="486"/>
      <c r="CT135" s="486"/>
      <c r="CU135" s="486"/>
      <c r="CV135" s="486"/>
      <c r="CW135" s="486"/>
      <c r="CX135" s="486"/>
      <c r="CY135" s="486"/>
      <c r="CZ135" s="486"/>
      <c r="DA135" s="486"/>
      <c r="DB135" s="486"/>
      <c r="DC135" s="486"/>
      <c r="DD135" s="486"/>
      <c r="DE135" s="486"/>
      <c r="DF135" s="486"/>
      <c r="DG135" s="486"/>
      <c r="DH135" s="486"/>
      <c r="DI135" s="486"/>
    </row>
    <row r="137" spans="1:113" ht="16.5">
      <c r="A137" s="497" t="s">
        <v>121</v>
      </c>
      <c r="B137" s="497"/>
      <c r="C137" s="497"/>
      <c r="D137" s="497"/>
      <c r="E137" s="497"/>
      <c r="F137" s="497"/>
      <c r="G137" s="497"/>
      <c r="H137" s="497"/>
      <c r="I137" s="497"/>
      <c r="J137" s="497"/>
      <c r="K137" s="497"/>
      <c r="L137" s="497"/>
      <c r="M137" s="497"/>
      <c r="N137" s="497"/>
      <c r="O137" s="497"/>
      <c r="P137" s="497"/>
      <c r="Q137" s="497"/>
      <c r="R137" s="497"/>
      <c r="S137" s="497"/>
      <c r="T137" s="497"/>
      <c r="U137" s="497"/>
      <c r="V137" s="497"/>
      <c r="W137" s="497"/>
      <c r="X137" s="497"/>
      <c r="Y137" s="497"/>
      <c r="Z137" s="497"/>
      <c r="AA137" s="497"/>
      <c r="AB137" s="497"/>
      <c r="AC137" s="497"/>
      <c r="AD137" s="497"/>
      <c r="AE137" s="497"/>
      <c r="AF137" s="497"/>
      <c r="AG137" s="497"/>
      <c r="AH137" s="497"/>
      <c r="AI137" s="497"/>
      <c r="AJ137" s="497"/>
      <c r="AK137" s="497"/>
      <c r="AL137" s="497"/>
      <c r="AM137" s="497"/>
      <c r="AN137" s="497"/>
      <c r="AO137" s="497"/>
      <c r="AP137" s="497"/>
      <c r="AQ137" s="497"/>
      <c r="AR137" s="497"/>
      <c r="AS137" s="497"/>
      <c r="AT137" s="497"/>
      <c r="AU137" s="497"/>
      <c r="AV137" s="497"/>
      <c r="AW137" s="497"/>
      <c r="AX137" s="497"/>
      <c r="AY137" s="497"/>
      <c r="AZ137" s="497"/>
      <c r="BA137" s="497"/>
      <c r="BB137" s="497"/>
      <c r="BC137" s="497"/>
      <c r="BD137" s="497"/>
      <c r="BE137" s="497"/>
      <c r="BF137" s="497"/>
      <c r="BG137" s="497"/>
      <c r="BH137" s="497"/>
      <c r="BI137" s="497"/>
      <c r="BJ137" s="497"/>
      <c r="BK137" s="497"/>
      <c r="BL137" s="497"/>
      <c r="BM137" s="497"/>
      <c r="BN137" s="497"/>
      <c r="BO137" s="497"/>
      <c r="BP137" s="497"/>
      <c r="BQ137" s="497"/>
      <c r="BR137" s="497"/>
      <c r="BS137" s="497"/>
      <c r="BT137" s="497"/>
      <c r="BU137" s="497"/>
      <c r="BV137" s="497"/>
      <c r="BW137" s="497"/>
      <c r="BX137" s="497"/>
      <c r="BY137" s="497"/>
      <c r="BZ137" s="497"/>
      <c r="CA137" s="497"/>
      <c r="CB137" s="497"/>
      <c r="CC137" s="497"/>
      <c r="CD137" s="497"/>
      <c r="CE137" s="497"/>
      <c r="CF137" s="497"/>
      <c r="CG137" s="497"/>
      <c r="CH137" s="497"/>
      <c r="CI137" s="497"/>
      <c r="CJ137" s="497"/>
      <c r="CK137" s="497"/>
      <c r="CL137" s="497"/>
      <c r="CM137" s="497"/>
      <c r="CN137" s="497"/>
      <c r="CO137" s="497"/>
      <c r="CP137" s="497"/>
      <c r="CQ137" s="497"/>
      <c r="CR137" s="497"/>
      <c r="CS137" s="497"/>
      <c r="CT137" s="497"/>
      <c r="CU137" s="497"/>
      <c r="CV137" s="497"/>
      <c r="CW137" s="497"/>
      <c r="CX137" s="497"/>
      <c r="CY137" s="497"/>
      <c r="CZ137" s="497"/>
      <c r="DA137" s="497"/>
      <c r="DB137" s="497"/>
      <c r="DC137" s="497"/>
      <c r="DD137" s="497"/>
      <c r="DE137" s="497"/>
      <c r="DF137" s="497"/>
      <c r="DG137" s="497"/>
      <c r="DH137" s="497"/>
      <c r="DI137" s="497"/>
    </row>
    <row r="138" spans="1:113" ht="15.75" customHeight="1">
      <c r="A138" s="527" t="s">
        <v>25</v>
      </c>
      <c r="B138" s="521" t="s">
        <v>26</v>
      </c>
      <c r="C138" s="528" t="s">
        <v>114</v>
      </c>
      <c r="D138" s="528"/>
      <c r="E138" s="528"/>
      <c r="F138" s="528"/>
      <c r="G138" s="528"/>
      <c r="H138" s="528"/>
      <c r="I138" s="528"/>
      <c r="J138" s="528"/>
      <c r="K138" s="528"/>
      <c r="L138" s="528"/>
      <c r="M138" s="528"/>
      <c r="N138" s="528"/>
      <c r="O138" s="528"/>
      <c r="P138" s="528"/>
      <c r="Q138" s="528"/>
      <c r="R138" s="528"/>
      <c r="S138" s="528"/>
      <c r="T138" s="528"/>
      <c r="U138" s="528"/>
      <c r="V138" s="528"/>
      <c r="W138" s="528"/>
      <c r="X138" s="528"/>
      <c r="Y138" s="528"/>
      <c r="Z138" s="528"/>
      <c r="AA138" s="528"/>
      <c r="AB138" s="528"/>
      <c r="AC138" s="528"/>
      <c r="AD138" s="528"/>
      <c r="AE138" s="528"/>
      <c r="AF138" s="528"/>
      <c r="AG138" s="528"/>
      <c r="AH138" s="528"/>
      <c r="AI138" s="528"/>
      <c r="AJ138" s="528"/>
      <c r="AK138" s="528"/>
      <c r="AL138" s="528"/>
      <c r="AM138" s="528"/>
      <c r="AN138" s="528"/>
      <c r="AO138" s="528"/>
      <c r="AP138" s="528"/>
      <c r="AQ138" s="528"/>
      <c r="AR138" s="528"/>
      <c r="AS138" s="528"/>
      <c r="AT138" s="528"/>
      <c r="AU138" s="528"/>
      <c r="AV138" s="528"/>
      <c r="AW138" s="528"/>
      <c r="AX138" s="528"/>
      <c r="AY138" s="528"/>
      <c r="AZ138" s="528"/>
      <c r="BA138" s="528"/>
      <c r="BB138" s="528"/>
      <c r="BC138" s="528"/>
      <c r="BD138" s="528"/>
      <c r="BE138" s="528"/>
      <c r="BF138" s="528"/>
      <c r="BG138" s="528"/>
      <c r="BH138" s="528"/>
      <c r="BI138" s="528"/>
      <c r="BJ138" s="528"/>
      <c r="BK138" s="528"/>
      <c r="BL138" s="528"/>
      <c r="BM138" s="528"/>
      <c r="BN138" s="528"/>
      <c r="BO138" s="528"/>
      <c r="BP138" s="528"/>
      <c r="BQ138" s="528"/>
      <c r="BR138" s="528"/>
      <c r="BS138" s="528"/>
      <c r="BT138" s="528"/>
      <c r="BU138" s="528"/>
      <c r="BV138" s="528"/>
      <c r="BW138" s="528"/>
      <c r="BX138" s="528"/>
      <c r="BY138" s="528"/>
      <c r="BZ138" s="528"/>
      <c r="CA138" s="528"/>
      <c r="CB138" s="528"/>
      <c r="CC138" s="528"/>
      <c r="CD138" s="528"/>
      <c r="CE138" s="528"/>
      <c r="CF138" s="528"/>
      <c r="CG138" s="528"/>
      <c r="CH138" s="528"/>
      <c r="CI138" s="528"/>
      <c r="CJ138" s="528"/>
      <c r="CK138" s="528"/>
      <c r="CL138" s="528"/>
      <c r="CM138" s="528"/>
      <c r="CN138" s="528"/>
      <c r="CO138" s="528"/>
      <c r="CP138" s="528"/>
      <c r="CQ138" s="528"/>
      <c r="CR138" s="528"/>
      <c r="CS138" s="528"/>
      <c r="CT138" s="528"/>
      <c r="CU138" s="528"/>
      <c r="CV138" s="528"/>
      <c r="CW138" s="528"/>
      <c r="CX138" s="528"/>
      <c r="CY138" s="528"/>
      <c r="CZ138" s="528"/>
      <c r="DA138" s="528"/>
      <c r="DB138" s="528"/>
      <c r="DC138" s="528"/>
      <c r="DD138" s="528"/>
      <c r="DE138" s="528"/>
      <c r="DF138" s="528"/>
      <c r="DG138" s="528"/>
      <c r="DH138" s="528"/>
      <c r="DI138" s="528"/>
    </row>
    <row r="139" spans="1:113" ht="14.5">
      <c r="A139" s="527"/>
      <c r="B139" s="521"/>
      <c r="C139" s="529" t="s">
        <v>115</v>
      </c>
      <c r="D139" s="529"/>
      <c r="E139" s="529"/>
      <c r="F139" s="529"/>
      <c r="G139" s="529"/>
      <c r="H139" s="529"/>
      <c r="I139" s="529"/>
      <c r="J139" s="529"/>
      <c r="K139" s="529"/>
      <c r="L139" s="529"/>
      <c r="M139" s="529"/>
      <c r="N139" s="529"/>
      <c r="O139" s="529"/>
      <c r="P139" s="529"/>
      <c r="Q139" s="529"/>
      <c r="R139" s="529"/>
      <c r="S139" s="529"/>
      <c r="T139" s="529"/>
      <c r="U139" s="529"/>
      <c r="V139" s="529"/>
      <c r="W139" s="529"/>
      <c r="X139" s="529"/>
      <c r="Y139" s="529"/>
      <c r="Z139" s="529"/>
      <c r="AA139" s="529"/>
      <c r="AB139" s="529"/>
      <c r="AC139" s="529"/>
      <c r="AD139" s="529"/>
      <c r="AE139" s="529"/>
      <c r="AF139" s="529"/>
      <c r="AG139" s="529"/>
      <c r="AH139" s="529"/>
      <c r="AI139" s="529"/>
      <c r="AJ139" s="529"/>
      <c r="AK139" s="529"/>
      <c r="AL139" s="529"/>
      <c r="AM139" s="529"/>
      <c r="AN139" s="529" t="s">
        <v>116</v>
      </c>
      <c r="AO139" s="529"/>
      <c r="AP139" s="529"/>
      <c r="AQ139" s="529"/>
      <c r="AR139" s="529"/>
      <c r="AS139" s="529"/>
      <c r="AT139" s="529"/>
      <c r="AU139" s="529"/>
      <c r="AV139" s="529"/>
      <c r="AW139" s="529"/>
      <c r="AX139" s="529"/>
      <c r="AY139" s="529"/>
      <c r="AZ139" s="529"/>
      <c r="BA139" s="529"/>
      <c r="BB139" s="529"/>
      <c r="BC139" s="529"/>
      <c r="BD139" s="529"/>
      <c r="BE139" s="529"/>
      <c r="BF139" s="529"/>
      <c r="BG139" s="529"/>
      <c r="BH139" s="529"/>
      <c r="BI139" s="529"/>
      <c r="BJ139" s="529"/>
      <c r="BK139" s="529"/>
      <c r="BL139" s="529"/>
      <c r="BM139" s="529"/>
      <c r="BN139" s="529"/>
      <c r="BO139" s="529"/>
      <c r="BP139" s="529"/>
      <c r="BQ139" s="529"/>
      <c r="BR139" s="529"/>
      <c r="BS139" s="529"/>
      <c r="BT139" s="529"/>
      <c r="BU139" s="529"/>
      <c r="BV139" s="529"/>
      <c r="BW139" s="529"/>
      <c r="BX139" s="529"/>
      <c r="BY139" s="528" t="s">
        <v>117</v>
      </c>
      <c r="BZ139" s="528"/>
      <c r="CA139" s="528"/>
      <c r="CB139" s="528"/>
      <c r="CC139" s="528"/>
      <c r="CD139" s="528"/>
      <c r="CE139" s="528"/>
      <c r="CF139" s="528"/>
      <c r="CG139" s="528"/>
      <c r="CH139" s="528"/>
      <c r="CI139" s="528"/>
      <c r="CJ139" s="528"/>
      <c r="CK139" s="528"/>
      <c r="CL139" s="528"/>
      <c r="CM139" s="528"/>
      <c r="CN139" s="528"/>
      <c r="CO139" s="528"/>
      <c r="CP139" s="528"/>
      <c r="CQ139" s="528"/>
      <c r="CR139" s="528"/>
      <c r="CS139" s="528"/>
      <c r="CT139" s="528"/>
      <c r="CU139" s="528"/>
      <c r="CV139" s="528"/>
      <c r="CW139" s="528"/>
      <c r="CX139" s="528"/>
      <c r="CY139" s="528"/>
      <c r="CZ139" s="528"/>
      <c r="DA139" s="528"/>
      <c r="DB139" s="528"/>
      <c r="DC139" s="528"/>
      <c r="DD139" s="528"/>
      <c r="DE139" s="528"/>
      <c r="DF139" s="528"/>
      <c r="DG139" s="528"/>
      <c r="DH139" s="528"/>
      <c r="DI139" s="528"/>
    </row>
    <row r="140" spans="1:113" ht="14.5">
      <c r="A140" s="527"/>
      <c r="B140" s="521"/>
      <c r="C140" s="521" t="s">
        <v>26</v>
      </c>
      <c r="D140" s="530" t="s">
        <v>129</v>
      </c>
      <c r="E140" s="530"/>
      <c r="F140" s="530"/>
      <c r="G140" s="530"/>
      <c r="H140" s="530"/>
      <c r="I140" s="530"/>
      <c r="J140" s="530"/>
      <c r="K140" s="530"/>
      <c r="L140" s="530"/>
      <c r="M140" s="530"/>
      <c r="N140" s="521" t="s">
        <v>28</v>
      </c>
      <c r="O140" s="521"/>
      <c r="P140" s="521"/>
      <c r="Q140" s="521"/>
      <c r="R140" s="521"/>
      <c r="S140" s="521"/>
      <c r="T140" s="521"/>
      <c r="U140" s="521"/>
      <c r="V140" s="521"/>
      <c r="W140" s="521"/>
      <c r="X140" s="521"/>
      <c r="Y140" s="521"/>
      <c r="Z140" s="521"/>
      <c r="AA140" s="521"/>
      <c r="AB140" s="521"/>
      <c r="AC140" s="521"/>
      <c r="AD140" s="521"/>
      <c r="AE140" s="521"/>
      <c r="AF140" s="521"/>
      <c r="AG140" s="521"/>
      <c r="AH140" s="521"/>
      <c r="AI140" s="521"/>
      <c r="AJ140" s="521"/>
      <c r="AK140" s="521"/>
      <c r="AL140" s="521"/>
      <c r="AM140" s="521"/>
      <c r="AN140" s="521" t="s">
        <v>26</v>
      </c>
      <c r="AO140" s="521" t="s">
        <v>125</v>
      </c>
      <c r="AP140" s="521"/>
      <c r="AQ140" s="521"/>
      <c r="AR140" s="521"/>
      <c r="AS140" s="521"/>
      <c r="AT140" s="521"/>
      <c r="AU140" s="521"/>
      <c r="AV140" s="521"/>
      <c r="AW140" s="521"/>
      <c r="AX140" s="521"/>
      <c r="AY140" s="522" t="s">
        <v>28</v>
      </c>
      <c r="AZ140" s="522"/>
      <c r="BA140" s="522"/>
      <c r="BB140" s="522"/>
      <c r="BC140" s="522"/>
      <c r="BD140" s="522"/>
      <c r="BE140" s="522"/>
      <c r="BF140" s="522"/>
      <c r="BG140" s="522"/>
      <c r="BH140" s="522"/>
      <c r="BI140" s="522"/>
      <c r="BJ140" s="522"/>
      <c r="BK140" s="522"/>
      <c r="BL140" s="522"/>
      <c r="BM140" s="522"/>
      <c r="BN140" s="522"/>
      <c r="BO140" s="522"/>
      <c r="BP140" s="522"/>
      <c r="BQ140" s="522"/>
      <c r="BR140" s="522"/>
      <c r="BS140" s="522"/>
      <c r="BT140" s="522"/>
      <c r="BU140" s="522"/>
      <c r="BV140" s="522"/>
      <c r="BW140" s="522"/>
      <c r="BX140" s="522"/>
      <c r="BY140" s="521" t="s">
        <v>26</v>
      </c>
      <c r="BZ140" s="521" t="s">
        <v>125</v>
      </c>
      <c r="CA140" s="521"/>
      <c r="CB140" s="521"/>
      <c r="CC140" s="521"/>
      <c r="CD140" s="521"/>
      <c r="CE140" s="521"/>
      <c r="CF140" s="521"/>
      <c r="CG140" s="521"/>
      <c r="CH140" s="521"/>
      <c r="CI140" s="521"/>
      <c r="CJ140" s="522" t="s">
        <v>28</v>
      </c>
      <c r="CK140" s="522"/>
      <c r="CL140" s="522"/>
      <c r="CM140" s="522"/>
      <c r="CN140" s="522"/>
      <c r="CO140" s="522"/>
      <c r="CP140" s="522"/>
      <c r="CQ140" s="522"/>
      <c r="CR140" s="522"/>
      <c r="CS140" s="522"/>
      <c r="CT140" s="522"/>
      <c r="CU140" s="522"/>
      <c r="CV140" s="522"/>
      <c r="CW140" s="522"/>
      <c r="CX140" s="522"/>
      <c r="CY140" s="522"/>
      <c r="CZ140" s="522"/>
      <c r="DA140" s="522"/>
      <c r="DB140" s="522"/>
      <c r="DC140" s="522"/>
      <c r="DD140" s="522"/>
      <c r="DE140" s="522"/>
      <c r="DF140" s="522"/>
      <c r="DG140" s="522"/>
      <c r="DH140" s="522"/>
      <c r="DI140" s="522"/>
    </row>
    <row r="141" spans="1:113" ht="14.5">
      <c r="A141" s="527"/>
      <c r="B141" s="521"/>
      <c r="C141" s="521"/>
      <c r="D141" s="531" t="s">
        <v>26</v>
      </c>
      <c r="E141" s="531"/>
      <c r="F141" s="521" t="s">
        <v>27</v>
      </c>
      <c r="G141" s="521"/>
      <c r="H141" s="521"/>
      <c r="I141" s="521"/>
      <c r="J141" s="521"/>
      <c r="K141" s="521"/>
      <c r="L141" s="521"/>
      <c r="M141" s="521"/>
      <c r="N141" s="523" t="s">
        <v>26</v>
      </c>
      <c r="O141" s="523"/>
      <c r="P141" s="521" t="s">
        <v>27</v>
      </c>
      <c r="Q141" s="521"/>
      <c r="R141" s="521"/>
      <c r="S141" s="521"/>
      <c r="T141" s="521"/>
      <c r="U141" s="521"/>
      <c r="V141" s="521"/>
      <c r="W141" s="521"/>
      <c r="X141" s="521"/>
      <c r="Y141" s="521"/>
      <c r="Z141" s="521"/>
      <c r="AA141" s="521"/>
      <c r="AB141" s="521"/>
      <c r="AC141" s="521"/>
      <c r="AD141" s="521"/>
      <c r="AE141" s="521"/>
      <c r="AF141" s="521"/>
      <c r="AG141" s="521"/>
      <c r="AH141" s="521"/>
      <c r="AI141" s="521"/>
      <c r="AJ141" s="521"/>
      <c r="AK141" s="521"/>
      <c r="AL141" s="521"/>
      <c r="AM141" s="521"/>
      <c r="AN141" s="521"/>
      <c r="AO141" s="523" t="s">
        <v>26</v>
      </c>
      <c r="AP141" s="523"/>
      <c r="AQ141" s="521" t="s">
        <v>27</v>
      </c>
      <c r="AR141" s="521"/>
      <c r="AS141" s="521"/>
      <c r="AT141" s="521"/>
      <c r="AU141" s="521"/>
      <c r="AV141" s="521"/>
      <c r="AW141" s="521"/>
      <c r="AX141" s="521"/>
      <c r="AY141" s="523" t="s">
        <v>26</v>
      </c>
      <c r="AZ141" s="523"/>
      <c r="BA141" s="522" t="s">
        <v>27</v>
      </c>
      <c r="BB141" s="522"/>
      <c r="BC141" s="522"/>
      <c r="BD141" s="522"/>
      <c r="BE141" s="522"/>
      <c r="BF141" s="522"/>
      <c r="BG141" s="522"/>
      <c r="BH141" s="522"/>
      <c r="BI141" s="522"/>
      <c r="BJ141" s="522"/>
      <c r="BK141" s="522"/>
      <c r="BL141" s="522"/>
      <c r="BM141" s="522"/>
      <c r="BN141" s="522"/>
      <c r="BO141" s="522"/>
      <c r="BP141" s="522"/>
      <c r="BQ141" s="522"/>
      <c r="BR141" s="522"/>
      <c r="BS141" s="522"/>
      <c r="BT141" s="522"/>
      <c r="BU141" s="522"/>
      <c r="BV141" s="522"/>
      <c r="BW141" s="522"/>
      <c r="BX141" s="522"/>
      <c r="BY141" s="521"/>
      <c r="BZ141" s="523" t="s">
        <v>26</v>
      </c>
      <c r="CA141" s="523"/>
      <c r="CB141" s="521" t="s">
        <v>27</v>
      </c>
      <c r="CC141" s="521"/>
      <c r="CD141" s="521"/>
      <c r="CE141" s="521"/>
      <c r="CF141" s="521"/>
      <c r="CG141" s="521"/>
      <c r="CH141" s="521"/>
      <c r="CI141" s="521"/>
      <c r="CJ141" s="523" t="s">
        <v>26</v>
      </c>
      <c r="CK141" s="523"/>
      <c r="CL141" s="522" t="s">
        <v>27</v>
      </c>
      <c r="CM141" s="522"/>
      <c r="CN141" s="522"/>
      <c r="CO141" s="522"/>
      <c r="CP141" s="522"/>
      <c r="CQ141" s="522"/>
      <c r="CR141" s="522"/>
      <c r="CS141" s="522"/>
      <c r="CT141" s="522"/>
      <c r="CU141" s="522"/>
      <c r="CV141" s="522"/>
      <c r="CW141" s="522"/>
      <c r="CX141" s="522"/>
      <c r="CY141" s="522"/>
      <c r="CZ141" s="522"/>
      <c r="DA141" s="522"/>
      <c r="DB141" s="522"/>
      <c r="DC141" s="522"/>
      <c r="DD141" s="522"/>
      <c r="DE141" s="522"/>
      <c r="DF141" s="522"/>
      <c r="DG141" s="522"/>
      <c r="DH141" s="522"/>
      <c r="DI141" s="522"/>
    </row>
    <row r="142" spans="1:113" ht="14.5">
      <c r="A142" s="527"/>
      <c r="B142" s="521"/>
      <c r="C142" s="521"/>
      <c r="D142" s="531"/>
      <c r="E142" s="531"/>
      <c r="F142" s="523" t="s">
        <v>86</v>
      </c>
      <c r="G142" s="523"/>
      <c r="H142" s="523" t="s">
        <v>87</v>
      </c>
      <c r="I142" s="523"/>
      <c r="J142" s="523" t="s">
        <v>25</v>
      </c>
      <c r="K142" s="523"/>
      <c r="L142" s="523" t="s">
        <v>88</v>
      </c>
      <c r="M142" s="523"/>
      <c r="N142" s="523"/>
      <c r="O142" s="523"/>
      <c r="P142" s="521" t="s">
        <v>89</v>
      </c>
      <c r="Q142" s="521"/>
      <c r="R142" s="521"/>
      <c r="S142" s="521"/>
      <c r="T142" s="521"/>
      <c r="U142" s="521"/>
      <c r="V142" s="521"/>
      <c r="W142" s="521"/>
      <c r="X142" s="521"/>
      <c r="Y142" s="521"/>
      <c r="Z142" s="521"/>
      <c r="AA142" s="521"/>
      <c r="AB142" s="521"/>
      <c r="AC142" s="521"/>
      <c r="AD142" s="521"/>
      <c r="AE142" s="521"/>
      <c r="AF142" s="521"/>
      <c r="AG142" s="521"/>
      <c r="AH142" s="521" t="s">
        <v>90</v>
      </c>
      <c r="AI142" s="521"/>
      <c r="AJ142" s="521"/>
      <c r="AK142" s="521"/>
      <c r="AL142" s="521"/>
      <c r="AM142" s="521"/>
      <c r="AN142" s="521"/>
      <c r="AO142" s="523"/>
      <c r="AP142" s="523"/>
      <c r="AQ142" s="523" t="s">
        <v>86</v>
      </c>
      <c r="AR142" s="523"/>
      <c r="AS142" s="523" t="s">
        <v>87</v>
      </c>
      <c r="AT142" s="523"/>
      <c r="AU142" s="523" t="s">
        <v>25</v>
      </c>
      <c r="AV142" s="523"/>
      <c r="AW142" s="523" t="s">
        <v>88</v>
      </c>
      <c r="AX142" s="523"/>
      <c r="AY142" s="523"/>
      <c r="AZ142" s="523"/>
      <c r="BA142" s="521" t="s">
        <v>89</v>
      </c>
      <c r="BB142" s="521"/>
      <c r="BC142" s="521"/>
      <c r="BD142" s="521"/>
      <c r="BE142" s="521"/>
      <c r="BF142" s="521"/>
      <c r="BG142" s="521"/>
      <c r="BH142" s="521"/>
      <c r="BI142" s="521"/>
      <c r="BJ142" s="521"/>
      <c r="BK142" s="521"/>
      <c r="BL142" s="521"/>
      <c r="BM142" s="521"/>
      <c r="BN142" s="521"/>
      <c r="BO142" s="521"/>
      <c r="BP142" s="521"/>
      <c r="BQ142" s="521"/>
      <c r="BR142" s="521"/>
      <c r="BS142" s="522" t="s">
        <v>90</v>
      </c>
      <c r="BT142" s="522"/>
      <c r="BU142" s="522"/>
      <c r="BV142" s="522"/>
      <c r="BW142" s="522"/>
      <c r="BX142" s="522"/>
      <c r="BY142" s="521"/>
      <c r="BZ142" s="523"/>
      <c r="CA142" s="523"/>
      <c r="CB142" s="523" t="s">
        <v>86</v>
      </c>
      <c r="CC142" s="523"/>
      <c r="CD142" s="523" t="s">
        <v>87</v>
      </c>
      <c r="CE142" s="523"/>
      <c r="CF142" s="523" t="s">
        <v>25</v>
      </c>
      <c r="CG142" s="523"/>
      <c r="CH142" s="523" t="s">
        <v>88</v>
      </c>
      <c r="CI142" s="523"/>
      <c r="CJ142" s="523"/>
      <c r="CK142" s="523"/>
      <c r="CL142" s="521" t="s">
        <v>89</v>
      </c>
      <c r="CM142" s="521"/>
      <c r="CN142" s="521"/>
      <c r="CO142" s="521"/>
      <c r="CP142" s="521"/>
      <c r="CQ142" s="521"/>
      <c r="CR142" s="521"/>
      <c r="CS142" s="521"/>
      <c r="CT142" s="521"/>
      <c r="CU142" s="521"/>
      <c r="CV142" s="521"/>
      <c r="CW142" s="521"/>
      <c r="CX142" s="521"/>
      <c r="CY142" s="521"/>
      <c r="CZ142" s="521"/>
      <c r="DA142" s="521"/>
      <c r="DB142" s="521"/>
      <c r="DC142" s="521"/>
      <c r="DD142" s="522" t="s">
        <v>90</v>
      </c>
      <c r="DE142" s="522"/>
      <c r="DF142" s="522"/>
      <c r="DG142" s="522"/>
      <c r="DH142" s="522"/>
      <c r="DI142" s="522"/>
    </row>
    <row r="143" spans="1:113" ht="34.5" customHeight="1">
      <c r="A143" s="527"/>
      <c r="B143" s="521"/>
      <c r="C143" s="521"/>
      <c r="D143" s="531"/>
      <c r="E143" s="531"/>
      <c r="F143" s="523"/>
      <c r="G143" s="523"/>
      <c r="H143" s="523"/>
      <c r="I143" s="523"/>
      <c r="J143" s="523"/>
      <c r="K143" s="523"/>
      <c r="L143" s="523"/>
      <c r="M143" s="523"/>
      <c r="N143" s="523"/>
      <c r="O143" s="523"/>
      <c r="P143" s="523" t="s">
        <v>91</v>
      </c>
      <c r="Q143" s="523"/>
      <c r="R143" s="523" t="s">
        <v>92</v>
      </c>
      <c r="S143" s="523"/>
      <c r="T143" s="523" t="s">
        <v>93</v>
      </c>
      <c r="U143" s="523"/>
      <c r="V143" s="523" t="s">
        <v>94</v>
      </c>
      <c r="W143" s="523"/>
      <c r="X143" s="523" t="s">
        <v>95</v>
      </c>
      <c r="Y143" s="523"/>
      <c r="Z143" s="523" t="s">
        <v>96</v>
      </c>
      <c r="AA143" s="523"/>
      <c r="AB143" s="523" t="s">
        <v>97</v>
      </c>
      <c r="AC143" s="523"/>
      <c r="AD143" s="523" t="s">
        <v>98</v>
      </c>
      <c r="AE143" s="523"/>
      <c r="AF143" s="523" t="s">
        <v>99</v>
      </c>
      <c r="AG143" s="523"/>
      <c r="AH143" s="523" t="s">
        <v>100</v>
      </c>
      <c r="AI143" s="523"/>
      <c r="AJ143" s="523" t="s">
        <v>101</v>
      </c>
      <c r="AK143" s="523"/>
      <c r="AL143" s="521" t="s">
        <v>102</v>
      </c>
      <c r="AM143" s="521"/>
      <c r="AN143" s="521"/>
      <c r="AO143" s="523"/>
      <c r="AP143" s="523"/>
      <c r="AQ143" s="523"/>
      <c r="AR143" s="523"/>
      <c r="AS143" s="523"/>
      <c r="AT143" s="523"/>
      <c r="AU143" s="523"/>
      <c r="AV143" s="523"/>
      <c r="AW143" s="523"/>
      <c r="AX143" s="523"/>
      <c r="AY143" s="523"/>
      <c r="AZ143" s="523"/>
      <c r="BA143" s="523" t="s">
        <v>91</v>
      </c>
      <c r="BB143" s="523"/>
      <c r="BC143" s="523" t="s">
        <v>92</v>
      </c>
      <c r="BD143" s="523"/>
      <c r="BE143" s="523" t="s">
        <v>93</v>
      </c>
      <c r="BF143" s="523"/>
      <c r="BG143" s="523" t="s">
        <v>94</v>
      </c>
      <c r="BH143" s="523"/>
      <c r="BI143" s="523" t="s">
        <v>95</v>
      </c>
      <c r="BJ143" s="523"/>
      <c r="BK143" s="523" t="s">
        <v>96</v>
      </c>
      <c r="BL143" s="523"/>
      <c r="BM143" s="523" t="s">
        <v>97</v>
      </c>
      <c r="BN143" s="523"/>
      <c r="BO143" s="523" t="s">
        <v>98</v>
      </c>
      <c r="BP143" s="523"/>
      <c r="BQ143" s="523" t="s">
        <v>99</v>
      </c>
      <c r="BR143" s="523"/>
      <c r="BS143" s="523" t="s">
        <v>100</v>
      </c>
      <c r="BT143" s="523"/>
      <c r="BU143" s="523" t="s">
        <v>101</v>
      </c>
      <c r="BV143" s="523"/>
      <c r="BW143" s="525" t="s">
        <v>102</v>
      </c>
      <c r="BX143" s="525"/>
      <c r="BY143" s="521"/>
      <c r="BZ143" s="523"/>
      <c r="CA143" s="523"/>
      <c r="CB143" s="523"/>
      <c r="CC143" s="523"/>
      <c r="CD143" s="523"/>
      <c r="CE143" s="523"/>
      <c r="CF143" s="523"/>
      <c r="CG143" s="523"/>
      <c r="CH143" s="523"/>
      <c r="CI143" s="523"/>
      <c r="CJ143" s="523"/>
      <c r="CK143" s="523"/>
      <c r="CL143" s="523" t="s">
        <v>91</v>
      </c>
      <c r="CM143" s="523"/>
      <c r="CN143" s="523" t="s">
        <v>92</v>
      </c>
      <c r="CO143" s="523"/>
      <c r="CP143" s="523" t="s">
        <v>93</v>
      </c>
      <c r="CQ143" s="523"/>
      <c r="CR143" s="523" t="s">
        <v>94</v>
      </c>
      <c r="CS143" s="523"/>
      <c r="CT143" s="523" t="s">
        <v>95</v>
      </c>
      <c r="CU143" s="523"/>
      <c r="CV143" s="523" t="s">
        <v>96</v>
      </c>
      <c r="CW143" s="523"/>
      <c r="CX143" s="523" t="s">
        <v>97</v>
      </c>
      <c r="CY143" s="523"/>
      <c r="CZ143" s="523" t="s">
        <v>98</v>
      </c>
      <c r="DA143" s="523"/>
      <c r="DB143" s="523" t="s">
        <v>99</v>
      </c>
      <c r="DC143" s="523"/>
      <c r="DD143" s="523" t="s">
        <v>100</v>
      </c>
      <c r="DE143" s="523"/>
      <c r="DF143" s="523" t="s">
        <v>101</v>
      </c>
      <c r="DG143" s="523"/>
      <c r="DH143" s="525" t="s">
        <v>102</v>
      </c>
      <c r="DI143" s="525"/>
    </row>
    <row r="144" spans="1:113" ht="29">
      <c r="A144" s="527"/>
      <c r="B144" s="326" t="s">
        <v>36</v>
      </c>
      <c r="C144" s="243" t="s">
        <v>36</v>
      </c>
      <c r="D144" s="244" t="s">
        <v>36</v>
      </c>
      <c r="E144" s="245" t="s">
        <v>38</v>
      </c>
      <c r="F144" s="246" t="s">
        <v>36</v>
      </c>
      <c r="G144" s="245" t="s">
        <v>38</v>
      </c>
      <c r="H144" s="246" t="s">
        <v>36</v>
      </c>
      <c r="I144" s="245" t="s">
        <v>38</v>
      </c>
      <c r="J144" s="246" t="s">
        <v>36</v>
      </c>
      <c r="K144" s="245" t="s">
        <v>38</v>
      </c>
      <c r="L144" s="247" t="s">
        <v>36</v>
      </c>
      <c r="M144" s="248" t="s">
        <v>38</v>
      </c>
      <c r="N144" s="246" t="s">
        <v>36</v>
      </c>
      <c r="O144" s="245" t="s">
        <v>38</v>
      </c>
      <c r="P144" s="246" t="s">
        <v>36</v>
      </c>
      <c r="Q144" s="245" t="s">
        <v>38</v>
      </c>
      <c r="R144" s="247" t="s">
        <v>36</v>
      </c>
      <c r="S144" s="248" t="s">
        <v>38</v>
      </c>
      <c r="T144" s="246" t="s">
        <v>36</v>
      </c>
      <c r="U144" s="245" t="s">
        <v>38</v>
      </c>
      <c r="V144" s="247" t="s">
        <v>36</v>
      </c>
      <c r="W144" s="248" t="s">
        <v>38</v>
      </c>
      <c r="X144" s="247" t="s">
        <v>36</v>
      </c>
      <c r="Y144" s="248" t="s">
        <v>38</v>
      </c>
      <c r="Z144" s="247" t="s">
        <v>36</v>
      </c>
      <c r="AA144" s="248" t="s">
        <v>38</v>
      </c>
      <c r="AB144" s="246" t="s">
        <v>36</v>
      </c>
      <c r="AC144" s="245" t="s">
        <v>38</v>
      </c>
      <c r="AD144" s="246" t="s">
        <v>36</v>
      </c>
      <c r="AE144" s="245" t="s">
        <v>38</v>
      </c>
      <c r="AF144" s="247" t="s">
        <v>36</v>
      </c>
      <c r="AG144" s="248" t="s">
        <v>38</v>
      </c>
      <c r="AH144" s="246" t="s">
        <v>36</v>
      </c>
      <c r="AI144" s="245" t="s">
        <v>38</v>
      </c>
      <c r="AJ144" s="246" t="s">
        <v>36</v>
      </c>
      <c r="AK144" s="245" t="s">
        <v>38</v>
      </c>
      <c r="AL144" s="247" t="s">
        <v>36</v>
      </c>
      <c r="AM144" s="248" t="s">
        <v>38</v>
      </c>
      <c r="AN144" s="243" t="s">
        <v>36</v>
      </c>
      <c r="AO144" s="244" t="s">
        <v>36</v>
      </c>
      <c r="AP144" s="245" t="s">
        <v>38</v>
      </c>
      <c r="AQ144" s="246" t="s">
        <v>36</v>
      </c>
      <c r="AR144" s="245" t="s">
        <v>38</v>
      </c>
      <c r="AS144" s="246" t="s">
        <v>36</v>
      </c>
      <c r="AT144" s="245" t="s">
        <v>38</v>
      </c>
      <c r="AU144" s="246" t="s">
        <v>36</v>
      </c>
      <c r="AV144" s="245" t="s">
        <v>38</v>
      </c>
      <c r="AW144" s="247" t="s">
        <v>36</v>
      </c>
      <c r="AX144" s="248" t="s">
        <v>38</v>
      </c>
      <c r="AY144" s="246" t="s">
        <v>36</v>
      </c>
      <c r="AZ144" s="245" t="s">
        <v>38</v>
      </c>
      <c r="BA144" s="246" t="s">
        <v>36</v>
      </c>
      <c r="BB144" s="245" t="s">
        <v>38</v>
      </c>
      <c r="BC144" s="247" t="s">
        <v>36</v>
      </c>
      <c r="BD144" s="248" t="s">
        <v>38</v>
      </c>
      <c r="BE144" s="246" t="s">
        <v>36</v>
      </c>
      <c r="BF144" s="245" t="s">
        <v>38</v>
      </c>
      <c r="BG144" s="247" t="s">
        <v>36</v>
      </c>
      <c r="BH144" s="248" t="s">
        <v>38</v>
      </c>
      <c r="BI144" s="247" t="s">
        <v>36</v>
      </c>
      <c r="BJ144" s="248" t="s">
        <v>38</v>
      </c>
      <c r="BK144" s="247" t="s">
        <v>36</v>
      </c>
      <c r="BL144" s="248" t="s">
        <v>38</v>
      </c>
      <c r="BM144" s="246" t="s">
        <v>36</v>
      </c>
      <c r="BN144" s="245" t="s">
        <v>38</v>
      </c>
      <c r="BO144" s="246" t="s">
        <v>36</v>
      </c>
      <c r="BP144" s="245" t="s">
        <v>38</v>
      </c>
      <c r="BQ144" s="247" t="s">
        <v>36</v>
      </c>
      <c r="BR144" s="248" t="s">
        <v>38</v>
      </c>
      <c r="BS144" s="246" t="s">
        <v>36</v>
      </c>
      <c r="BT144" s="245" t="s">
        <v>38</v>
      </c>
      <c r="BU144" s="246" t="s">
        <v>36</v>
      </c>
      <c r="BV144" s="245" t="s">
        <v>38</v>
      </c>
      <c r="BW144" s="247" t="s">
        <v>36</v>
      </c>
      <c r="BX144" s="248" t="s">
        <v>38</v>
      </c>
      <c r="BY144" s="243" t="s">
        <v>36</v>
      </c>
      <c r="BZ144" s="244" t="s">
        <v>36</v>
      </c>
      <c r="CA144" s="245" t="s">
        <v>38</v>
      </c>
      <c r="CB144" s="246" t="s">
        <v>36</v>
      </c>
      <c r="CC144" s="245" t="s">
        <v>38</v>
      </c>
      <c r="CD144" s="246" t="s">
        <v>36</v>
      </c>
      <c r="CE144" s="245" t="s">
        <v>38</v>
      </c>
      <c r="CF144" s="246" t="s">
        <v>36</v>
      </c>
      <c r="CG144" s="245" t="s">
        <v>38</v>
      </c>
      <c r="CH144" s="247" t="s">
        <v>36</v>
      </c>
      <c r="CI144" s="248" t="s">
        <v>38</v>
      </c>
      <c r="CJ144" s="246" t="s">
        <v>36</v>
      </c>
      <c r="CK144" s="245" t="s">
        <v>38</v>
      </c>
      <c r="CL144" s="246" t="s">
        <v>36</v>
      </c>
      <c r="CM144" s="245" t="s">
        <v>38</v>
      </c>
      <c r="CN144" s="247" t="s">
        <v>36</v>
      </c>
      <c r="CO144" s="248" t="s">
        <v>38</v>
      </c>
      <c r="CP144" s="246" t="s">
        <v>36</v>
      </c>
      <c r="CQ144" s="245" t="s">
        <v>38</v>
      </c>
      <c r="CR144" s="247" t="s">
        <v>36</v>
      </c>
      <c r="CS144" s="248" t="s">
        <v>38</v>
      </c>
      <c r="CT144" s="247" t="s">
        <v>36</v>
      </c>
      <c r="CU144" s="248" t="s">
        <v>38</v>
      </c>
      <c r="CV144" s="247" t="s">
        <v>36</v>
      </c>
      <c r="CW144" s="248" t="s">
        <v>38</v>
      </c>
      <c r="CX144" s="246" t="s">
        <v>36</v>
      </c>
      <c r="CY144" s="245" t="s">
        <v>38</v>
      </c>
      <c r="CZ144" s="246" t="s">
        <v>36</v>
      </c>
      <c r="DA144" s="245" t="s">
        <v>38</v>
      </c>
      <c r="DB144" s="247" t="s">
        <v>36</v>
      </c>
      <c r="DC144" s="248" t="s">
        <v>38</v>
      </c>
      <c r="DD144" s="246" t="s">
        <v>36</v>
      </c>
      <c r="DE144" s="245" t="s">
        <v>38</v>
      </c>
      <c r="DF144" s="246" t="s">
        <v>36</v>
      </c>
      <c r="DG144" s="245" t="s">
        <v>38</v>
      </c>
      <c r="DH144" s="247" t="s">
        <v>36</v>
      </c>
      <c r="DI144" s="249" t="s">
        <v>38</v>
      </c>
    </row>
    <row r="145" spans="1:113" ht="14.5">
      <c r="A145" s="208" t="s">
        <v>39</v>
      </c>
      <c r="B145" s="192">
        <f t="shared" ref="B145:B163" si="182">C145+AN145+BY145</f>
        <v>9081</v>
      </c>
      <c r="C145" s="327">
        <f t="shared" ref="C145:C163" si="183">D145+N145</f>
        <v>2251</v>
      </c>
      <c r="D145" s="193">
        <v>866</v>
      </c>
      <c r="E145" s="250">
        <f t="shared" ref="E145:E163" si="184">D145/C145*100</f>
        <v>38.471790315415369</v>
      </c>
      <c r="F145" s="251">
        <v>65</v>
      </c>
      <c r="G145" s="252">
        <v>2.8876055086628201</v>
      </c>
      <c r="H145" s="193">
        <v>0</v>
      </c>
      <c r="I145" s="250">
        <v>0</v>
      </c>
      <c r="J145" s="251">
        <v>0</v>
      </c>
      <c r="K145" s="252">
        <v>0</v>
      </c>
      <c r="L145" s="193">
        <v>801</v>
      </c>
      <c r="M145" s="285">
        <v>35.584184806752603</v>
      </c>
      <c r="N145" s="193">
        <v>1385</v>
      </c>
      <c r="O145" s="253">
        <f t="shared" ref="O145:O163" si="185">N145/C145*100</f>
        <v>61.528209684584631</v>
      </c>
      <c r="P145" s="254">
        <v>32</v>
      </c>
      <c r="Q145" s="47">
        <v>1.42159040426477</v>
      </c>
      <c r="R145" s="46">
        <v>135</v>
      </c>
      <c r="S145" s="253">
        <v>5.9973345179919999</v>
      </c>
      <c r="T145" s="254">
        <v>4</v>
      </c>
      <c r="U145" s="47">
        <v>0.177698800533096</v>
      </c>
      <c r="V145" s="46">
        <v>289</v>
      </c>
      <c r="W145" s="253">
        <v>12.838738338516199</v>
      </c>
      <c r="X145" s="254">
        <v>196</v>
      </c>
      <c r="Y145" s="47">
        <v>8.7072412261217202</v>
      </c>
      <c r="Z145" s="193">
        <v>0</v>
      </c>
      <c r="AA145" s="250">
        <v>0</v>
      </c>
      <c r="AB145" s="251">
        <v>10</v>
      </c>
      <c r="AC145" s="252">
        <v>0.44424700133274098</v>
      </c>
      <c r="AD145" s="193">
        <v>1</v>
      </c>
      <c r="AE145" s="250">
        <v>4.4424700133274098E-2</v>
      </c>
      <c r="AF145" s="251">
        <v>623</v>
      </c>
      <c r="AG145" s="252">
        <v>27.6765881830298</v>
      </c>
      <c r="AH145" s="251">
        <v>9</v>
      </c>
      <c r="AI145" s="250">
        <v>0.39982230119946699</v>
      </c>
      <c r="AJ145" s="251">
        <v>61</v>
      </c>
      <c r="AK145" s="252">
        <v>2.7099067081297199</v>
      </c>
      <c r="AL145" s="255">
        <v>25</v>
      </c>
      <c r="AM145" s="252">
        <v>1.1106175033318499</v>
      </c>
      <c r="AN145" s="327">
        <f t="shared" ref="AN145:AN163" si="186">AO145+AY145</f>
        <v>5305</v>
      </c>
      <c r="AO145" s="193">
        <v>2285</v>
      </c>
      <c r="AP145" s="250">
        <f t="shared" ref="AP145:AP163" si="187">AO145/AN145*100</f>
        <v>43.072573044297833</v>
      </c>
      <c r="AQ145" s="251">
        <v>269</v>
      </c>
      <c r="AR145" s="252">
        <v>5.0706880301602304</v>
      </c>
      <c r="AS145" s="193">
        <v>0</v>
      </c>
      <c r="AT145" s="250">
        <v>0</v>
      </c>
      <c r="AU145" s="251">
        <v>0</v>
      </c>
      <c r="AV145" s="252">
        <v>0</v>
      </c>
      <c r="AW145" s="193">
        <v>2016</v>
      </c>
      <c r="AX145" s="285">
        <v>38.001885014137599</v>
      </c>
      <c r="AY145" s="193">
        <v>3020</v>
      </c>
      <c r="AZ145" s="253">
        <f t="shared" ref="AZ145:AZ163" si="188">AY145/AN145*100</f>
        <v>56.927426955702167</v>
      </c>
      <c r="BA145" s="254">
        <v>52</v>
      </c>
      <c r="BB145" s="47">
        <v>0.98020735155513705</v>
      </c>
      <c r="BC145" s="46">
        <v>111</v>
      </c>
      <c r="BD145" s="253">
        <v>2.0923656927427001</v>
      </c>
      <c r="BE145" s="254">
        <v>10</v>
      </c>
      <c r="BF145" s="47">
        <v>0.188501413760603</v>
      </c>
      <c r="BG145" s="46">
        <v>1108</v>
      </c>
      <c r="BH145" s="253">
        <v>20.885956644674799</v>
      </c>
      <c r="BI145" s="254">
        <v>1180</v>
      </c>
      <c r="BJ145" s="47">
        <v>22.243166823751199</v>
      </c>
      <c r="BK145" s="193">
        <v>0</v>
      </c>
      <c r="BL145" s="250">
        <v>0</v>
      </c>
      <c r="BM145" s="251">
        <v>28</v>
      </c>
      <c r="BN145" s="252">
        <v>0.52780395852968898</v>
      </c>
      <c r="BO145" s="193">
        <v>0</v>
      </c>
      <c r="BP145" s="250">
        <v>0</v>
      </c>
      <c r="BQ145" s="251">
        <v>447</v>
      </c>
      <c r="BR145" s="252">
        <v>8.4260131950989603</v>
      </c>
      <c r="BS145" s="251">
        <v>10</v>
      </c>
      <c r="BT145" s="250">
        <v>0.188501413760603</v>
      </c>
      <c r="BU145" s="251">
        <v>57</v>
      </c>
      <c r="BV145" s="252">
        <v>1.07445805843544</v>
      </c>
      <c r="BW145" s="255">
        <v>17</v>
      </c>
      <c r="BX145" s="252">
        <v>0.320452403393025</v>
      </c>
      <c r="BY145" s="327">
        <f t="shared" ref="BY145:BY163" si="189">BZ145+CJ145</f>
        <v>1525</v>
      </c>
      <c r="BZ145" s="193">
        <v>729</v>
      </c>
      <c r="CA145" s="250">
        <f t="shared" ref="CA145:CA163" si="190">BZ145/BY145*100</f>
        <v>47.803278688524593</v>
      </c>
      <c r="CB145" s="251">
        <v>114</v>
      </c>
      <c r="CC145" s="252">
        <v>7.4754098360655696</v>
      </c>
      <c r="CD145" s="193">
        <v>0</v>
      </c>
      <c r="CE145" s="250">
        <v>0</v>
      </c>
      <c r="CF145" s="251">
        <v>0</v>
      </c>
      <c r="CG145" s="252">
        <v>0</v>
      </c>
      <c r="CH145" s="193">
        <v>615</v>
      </c>
      <c r="CI145" s="285">
        <v>40.327868852458998</v>
      </c>
      <c r="CJ145" s="193">
        <v>796</v>
      </c>
      <c r="CK145" s="253">
        <f t="shared" ref="CK145:CK163" si="191">CJ145/BY145*100</f>
        <v>52.196721311475414</v>
      </c>
      <c r="CL145" s="254">
        <v>19</v>
      </c>
      <c r="CM145" s="47">
        <v>1.2459016393442599</v>
      </c>
      <c r="CN145" s="46">
        <v>29</v>
      </c>
      <c r="CO145" s="253">
        <v>1.9016393442623001</v>
      </c>
      <c r="CP145" s="254">
        <v>4</v>
      </c>
      <c r="CQ145" s="47">
        <v>0.26229508196721302</v>
      </c>
      <c r="CR145" s="46">
        <v>187</v>
      </c>
      <c r="CS145" s="253">
        <v>12.262295081967199</v>
      </c>
      <c r="CT145" s="254">
        <v>471</v>
      </c>
      <c r="CU145" s="47">
        <v>30.885245901639301</v>
      </c>
      <c r="CV145" s="193">
        <v>0</v>
      </c>
      <c r="CW145" s="250">
        <v>0</v>
      </c>
      <c r="CX145" s="251">
        <v>2</v>
      </c>
      <c r="CY145" s="252">
        <v>0.13114754098360701</v>
      </c>
      <c r="CZ145" s="193">
        <v>0</v>
      </c>
      <c r="DA145" s="250">
        <v>0</v>
      </c>
      <c r="DB145" s="251">
        <v>73</v>
      </c>
      <c r="DC145" s="252">
        <v>4.7868852459016402</v>
      </c>
      <c r="DD145" s="251">
        <v>4</v>
      </c>
      <c r="DE145" s="250">
        <v>0.26229508196721302</v>
      </c>
      <c r="DF145" s="251">
        <v>5</v>
      </c>
      <c r="DG145" s="252">
        <v>0.32786885245901598</v>
      </c>
      <c r="DH145" s="255">
        <v>2</v>
      </c>
      <c r="DI145" s="286">
        <v>0.13114754098360701</v>
      </c>
    </row>
    <row r="146" spans="1:113" ht="14.5">
      <c r="A146" s="212" t="s">
        <v>40</v>
      </c>
      <c r="B146" s="195">
        <f t="shared" si="182"/>
        <v>8960</v>
      </c>
      <c r="C146" s="329">
        <f t="shared" si="183"/>
        <v>1786</v>
      </c>
      <c r="D146" s="196">
        <v>358</v>
      </c>
      <c r="E146" s="257">
        <f t="shared" si="184"/>
        <v>20.044792833146698</v>
      </c>
      <c r="F146" s="258">
        <v>71</v>
      </c>
      <c r="G146" s="259">
        <v>3.9753639417693201</v>
      </c>
      <c r="H146" s="196">
        <v>0</v>
      </c>
      <c r="I146" s="257">
        <v>0</v>
      </c>
      <c r="J146" s="258">
        <v>4</v>
      </c>
      <c r="K146" s="259">
        <v>0.22396416573348299</v>
      </c>
      <c r="L146" s="196">
        <v>283</v>
      </c>
      <c r="M146" s="287">
        <v>15.8454647256439</v>
      </c>
      <c r="N146" s="196">
        <v>1428</v>
      </c>
      <c r="O146" s="260">
        <f t="shared" si="185"/>
        <v>79.955207166853299</v>
      </c>
      <c r="P146" s="55">
        <v>68</v>
      </c>
      <c r="Q146" s="58">
        <v>3.8073908174692099</v>
      </c>
      <c r="R146" s="57">
        <v>88</v>
      </c>
      <c r="S146" s="260">
        <v>4.9272116461366204</v>
      </c>
      <c r="T146" s="55">
        <v>65</v>
      </c>
      <c r="U146" s="58">
        <v>3.63941769316909</v>
      </c>
      <c r="V146" s="57">
        <v>252</v>
      </c>
      <c r="W146" s="260">
        <v>14.1097424412094</v>
      </c>
      <c r="X146" s="55">
        <v>297</v>
      </c>
      <c r="Y146" s="58">
        <v>16.629339305711099</v>
      </c>
      <c r="Z146" s="196">
        <v>0</v>
      </c>
      <c r="AA146" s="257">
        <v>0</v>
      </c>
      <c r="AB146" s="258">
        <v>2</v>
      </c>
      <c r="AC146" s="259">
        <v>0.111982082866741</v>
      </c>
      <c r="AD146" s="196">
        <v>1</v>
      </c>
      <c r="AE146" s="257">
        <v>5.5991041433370699E-2</v>
      </c>
      <c r="AF146" s="258">
        <v>519</v>
      </c>
      <c r="AG146" s="259">
        <v>29.059350503919401</v>
      </c>
      <c r="AH146" s="258">
        <v>9</v>
      </c>
      <c r="AI146" s="257">
        <v>0.50391937290033595</v>
      </c>
      <c r="AJ146" s="258">
        <v>62</v>
      </c>
      <c r="AK146" s="259">
        <v>3.4714445688689799</v>
      </c>
      <c r="AL146" s="196">
        <v>65</v>
      </c>
      <c r="AM146" s="259">
        <v>3.63941769316909</v>
      </c>
      <c r="AN146" s="329">
        <f t="shared" si="186"/>
        <v>4354</v>
      </c>
      <c r="AO146" s="196">
        <v>1148</v>
      </c>
      <c r="AP146" s="257">
        <f t="shared" si="187"/>
        <v>26.366559485530544</v>
      </c>
      <c r="AQ146" s="258">
        <v>327</v>
      </c>
      <c r="AR146" s="259">
        <v>7.5103353238401498</v>
      </c>
      <c r="AS146" s="196">
        <v>0</v>
      </c>
      <c r="AT146" s="257">
        <v>0</v>
      </c>
      <c r="AU146" s="258">
        <v>3</v>
      </c>
      <c r="AV146" s="259">
        <v>6.8902158934313298E-2</v>
      </c>
      <c r="AW146" s="196">
        <v>818</v>
      </c>
      <c r="AX146" s="287">
        <v>18.787322002756099</v>
      </c>
      <c r="AY146" s="196">
        <v>3206</v>
      </c>
      <c r="AZ146" s="260">
        <f t="shared" si="188"/>
        <v>73.633440514469456</v>
      </c>
      <c r="BA146" s="55">
        <v>179</v>
      </c>
      <c r="BB146" s="58">
        <v>4.1111621497473596</v>
      </c>
      <c r="BC146" s="57">
        <v>198</v>
      </c>
      <c r="BD146" s="260">
        <v>4.5475424896646803</v>
      </c>
      <c r="BE146" s="55">
        <v>112</v>
      </c>
      <c r="BF146" s="58">
        <v>2.5723472668810299</v>
      </c>
      <c r="BG146" s="57">
        <v>741</v>
      </c>
      <c r="BH146" s="260">
        <v>17.018833256775402</v>
      </c>
      <c r="BI146" s="55">
        <v>1229</v>
      </c>
      <c r="BJ146" s="58">
        <v>28.226917776756999</v>
      </c>
      <c r="BK146" s="196">
        <v>0</v>
      </c>
      <c r="BL146" s="257">
        <v>0</v>
      </c>
      <c r="BM146" s="258">
        <v>2</v>
      </c>
      <c r="BN146" s="259">
        <v>4.59347726228755E-2</v>
      </c>
      <c r="BO146" s="196">
        <v>2</v>
      </c>
      <c r="BP146" s="257">
        <v>4.59347726228755E-2</v>
      </c>
      <c r="BQ146" s="258">
        <v>496</v>
      </c>
      <c r="BR146" s="259">
        <v>11.3918236104731</v>
      </c>
      <c r="BS146" s="258">
        <v>6</v>
      </c>
      <c r="BT146" s="257">
        <v>0.13780431786862701</v>
      </c>
      <c r="BU146" s="258">
        <v>47</v>
      </c>
      <c r="BV146" s="259">
        <v>1.07946715663757</v>
      </c>
      <c r="BW146" s="196">
        <v>194</v>
      </c>
      <c r="BX146" s="259">
        <v>4.4556729444189296</v>
      </c>
      <c r="BY146" s="329">
        <f t="shared" si="189"/>
        <v>2820</v>
      </c>
      <c r="BZ146" s="196">
        <v>923</v>
      </c>
      <c r="CA146" s="257">
        <f t="shared" si="190"/>
        <v>32.730496453900706</v>
      </c>
      <c r="CB146" s="258">
        <v>229</v>
      </c>
      <c r="CC146" s="259">
        <v>8.1205673758865302</v>
      </c>
      <c r="CD146" s="196">
        <v>0</v>
      </c>
      <c r="CE146" s="257">
        <v>0</v>
      </c>
      <c r="CF146" s="258">
        <v>0</v>
      </c>
      <c r="CG146" s="259">
        <v>0</v>
      </c>
      <c r="CH146" s="196">
        <v>694</v>
      </c>
      <c r="CI146" s="287">
        <v>24.609929078014201</v>
      </c>
      <c r="CJ146" s="196">
        <v>1897</v>
      </c>
      <c r="CK146" s="260">
        <f t="shared" si="191"/>
        <v>67.269503546099301</v>
      </c>
      <c r="CL146" s="55">
        <v>115</v>
      </c>
      <c r="CM146" s="58">
        <v>4.0780141843971602</v>
      </c>
      <c r="CN146" s="57">
        <v>55</v>
      </c>
      <c r="CO146" s="260">
        <v>1.9503546099290801</v>
      </c>
      <c r="CP146" s="55">
        <v>49</v>
      </c>
      <c r="CQ146" s="58">
        <v>1.7375886524822699</v>
      </c>
      <c r="CR146" s="57">
        <v>410</v>
      </c>
      <c r="CS146" s="260">
        <v>14.539007092198601</v>
      </c>
      <c r="CT146" s="55">
        <v>1089</v>
      </c>
      <c r="CU146" s="58">
        <v>38.6170212765957</v>
      </c>
      <c r="CV146" s="196">
        <v>1</v>
      </c>
      <c r="CW146" s="257">
        <v>3.54609929078014E-2</v>
      </c>
      <c r="CX146" s="258">
        <v>0</v>
      </c>
      <c r="CY146" s="259">
        <v>0</v>
      </c>
      <c r="CZ146" s="196">
        <v>5</v>
      </c>
      <c r="DA146" s="257">
        <v>0.17730496453900699</v>
      </c>
      <c r="DB146" s="258">
        <v>103</v>
      </c>
      <c r="DC146" s="259">
        <v>3.6524822695035501</v>
      </c>
      <c r="DD146" s="258">
        <v>4</v>
      </c>
      <c r="DE146" s="257">
        <v>0.14184397163120599</v>
      </c>
      <c r="DF146" s="258">
        <v>12</v>
      </c>
      <c r="DG146" s="259">
        <v>0.42553191489361702</v>
      </c>
      <c r="DH146" s="196">
        <v>54</v>
      </c>
      <c r="DI146" s="197">
        <v>1.91489361702128</v>
      </c>
    </row>
    <row r="147" spans="1:113" ht="14.5">
      <c r="A147" s="208" t="s">
        <v>75</v>
      </c>
      <c r="B147" s="192">
        <f t="shared" si="182"/>
        <v>2718</v>
      </c>
      <c r="C147" s="327">
        <f t="shared" si="183"/>
        <v>852</v>
      </c>
      <c r="D147" s="193">
        <v>1</v>
      </c>
      <c r="E147" s="262">
        <f t="shared" si="184"/>
        <v>0.11737089201877934</v>
      </c>
      <c r="F147" s="263">
        <v>0</v>
      </c>
      <c r="G147" s="264">
        <v>0</v>
      </c>
      <c r="H147" s="193">
        <v>0</v>
      </c>
      <c r="I147" s="262">
        <v>0</v>
      </c>
      <c r="J147" s="263">
        <v>1</v>
      </c>
      <c r="K147" s="264">
        <v>0.117370892018779</v>
      </c>
      <c r="L147" s="193">
        <v>0</v>
      </c>
      <c r="M147" s="285">
        <v>0</v>
      </c>
      <c r="N147" s="193">
        <v>851</v>
      </c>
      <c r="O147" s="253">
        <f t="shared" si="185"/>
        <v>99.882629107981231</v>
      </c>
      <c r="P147" s="44">
        <v>1</v>
      </c>
      <c r="Q147" s="48">
        <v>0.117370892018779</v>
      </c>
      <c r="R147" s="46">
        <v>91</v>
      </c>
      <c r="S147" s="253">
        <v>10.6807511737089</v>
      </c>
      <c r="T147" s="44">
        <v>0</v>
      </c>
      <c r="U147" s="48">
        <v>0</v>
      </c>
      <c r="V147" s="46">
        <v>24</v>
      </c>
      <c r="W147" s="253">
        <v>2.8169014084507</v>
      </c>
      <c r="X147" s="44">
        <v>0</v>
      </c>
      <c r="Y147" s="48">
        <v>0</v>
      </c>
      <c r="Z147" s="193">
        <v>0</v>
      </c>
      <c r="AA147" s="262">
        <v>0</v>
      </c>
      <c r="AB147" s="263">
        <v>1</v>
      </c>
      <c r="AC147" s="264">
        <v>0.117370892018779</v>
      </c>
      <c r="AD147" s="193">
        <v>3</v>
      </c>
      <c r="AE147" s="262">
        <v>0.352112676056338</v>
      </c>
      <c r="AF147" s="263">
        <v>730</v>
      </c>
      <c r="AG147" s="264">
        <v>85.680751173708899</v>
      </c>
      <c r="AH147" s="263">
        <v>0</v>
      </c>
      <c r="AI147" s="262">
        <v>0</v>
      </c>
      <c r="AJ147" s="263">
        <v>1</v>
      </c>
      <c r="AK147" s="264">
        <v>0.117370892018779</v>
      </c>
      <c r="AL147" s="193">
        <v>0</v>
      </c>
      <c r="AM147" s="264">
        <v>0</v>
      </c>
      <c r="AN147" s="327">
        <f t="shared" si="186"/>
        <v>1041</v>
      </c>
      <c r="AO147" s="193">
        <v>58</v>
      </c>
      <c r="AP147" s="262">
        <f t="shared" si="187"/>
        <v>5.5715658021133523</v>
      </c>
      <c r="AQ147" s="263">
        <v>49</v>
      </c>
      <c r="AR147" s="264">
        <v>4.7070124879923201</v>
      </c>
      <c r="AS147" s="193">
        <v>0</v>
      </c>
      <c r="AT147" s="262">
        <v>0</v>
      </c>
      <c r="AU147" s="263">
        <v>9</v>
      </c>
      <c r="AV147" s="264">
        <v>0.86455331412103797</v>
      </c>
      <c r="AW147" s="193">
        <v>0</v>
      </c>
      <c r="AX147" s="285">
        <v>0</v>
      </c>
      <c r="AY147" s="193">
        <v>983</v>
      </c>
      <c r="AZ147" s="253">
        <f t="shared" si="188"/>
        <v>94.428434197886645</v>
      </c>
      <c r="BA147" s="44">
        <v>19</v>
      </c>
      <c r="BB147" s="48">
        <v>1.8251681075888599</v>
      </c>
      <c r="BC147" s="46">
        <v>181</v>
      </c>
      <c r="BD147" s="253">
        <v>17.387127761767498</v>
      </c>
      <c r="BE147" s="44">
        <v>2</v>
      </c>
      <c r="BF147" s="48">
        <v>0.19212295869356399</v>
      </c>
      <c r="BG147" s="46">
        <v>142</v>
      </c>
      <c r="BH147" s="253">
        <v>13.640730067243</v>
      </c>
      <c r="BI147" s="44">
        <v>59</v>
      </c>
      <c r="BJ147" s="48">
        <v>5.6676272814601401</v>
      </c>
      <c r="BK147" s="193">
        <v>4</v>
      </c>
      <c r="BL147" s="262">
        <v>0.38424591738712799</v>
      </c>
      <c r="BM147" s="263">
        <v>2</v>
      </c>
      <c r="BN147" s="264">
        <v>0.19212295869356399</v>
      </c>
      <c r="BO147" s="193">
        <v>0</v>
      </c>
      <c r="BP147" s="262">
        <v>0</v>
      </c>
      <c r="BQ147" s="263">
        <v>573</v>
      </c>
      <c r="BR147" s="264">
        <v>55.043227665706098</v>
      </c>
      <c r="BS147" s="263">
        <v>0</v>
      </c>
      <c r="BT147" s="262">
        <v>0</v>
      </c>
      <c r="BU147" s="263">
        <v>0</v>
      </c>
      <c r="BV147" s="264">
        <v>0</v>
      </c>
      <c r="BW147" s="193">
        <v>1</v>
      </c>
      <c r="BX147" s="264">
        <v>9.60614793467819E-2</v>
      </c>
      <c r="BY147" s="327">
        <f t="shared" si="189"/>
        <v>825</v>
      </c>
      <c r="BZ147" s="193">
        <v>236</v>
      </c>
      <c r="CA147" s="262">
        <f t="shared" si="190"/>
        <v>28.606060606060606</v>
      </c>
      <c r="CB147" s="263">
        <v>227</v>
      </c>
      <c r="CC147" s="264">
        <v>27.515151515151501</v>
      </c>
      <c r="CD147" s="193">
        <v>0</v>
      </c>
      <c r="CE147" s="262">
        <v>0</v>
      </c>
      <c r="CF147" s="263">
        <v>9</v>
      </c>
      <c r="CG147" s="264">
        <v>1.0909090909090899</v>
      </c>
      <c r="CH147" s="193">
        <v>0</v>
      </c>
      <c r="CI147" s="285">
        <v>0</v>
      </c>
      <c r="CJ147" s="193">
        <v>589</v>
      </c>
      <c r="CK147" s="253">
        <f t="shared" si="191"/>
        <v>71.393939393939405</v>
      </c>
      <c r="CL147" s="44">
        <v>31</v>
      </c>
      <c r="CM147" s="48">
        <v>3.75757575757576</v>
      </c>
      <c r="CN147" s="46">
        <v>265</v>
      </c>
      <c r="CO147" s="253">
        <v>32.121212121212103</v>
      </c>
      <c r="CP147" s="44">
        <v>2</v>
      </c>
      <c r="CQ147" s="48">
        <v>0.24242424242424199</v>
      </c>
      <c r="CR147" s="46">
        <v>84</v>
      </c>
      <c r="CS147" s="253">
        <v>10.181818181818199</v>
      </c>
      <c r="CT147" s="44">
        <v>6</v>
      </c>
      <c r="CU147" s="48">
        <v>0.72727272727272696</v>
      </c>
      <c r="CV147" s="193">
        <v>1</v>
      </c>
      <c r="CW147" s="262">
        <v>0.12121212121212099</v>
      </c>
      <c r="CX147" s="263">
        <v>0</v>
      </c>
      <c r="CY147" s="264">
        <v>0</v>
      </c>
      <c r="CZ147" s="193">
        <v>0</v>
      </c>
      <c r="DA147" s="262">
        <v>0</v>
      </c>
      <c r="DB147" s="263">
        <v>199</v>
      </c>
      <c r="DC147" s="264">
        <v>24.1212121212121</v>
      </c>
      <c r="DD147" s="263">
        <v>1</v>
      </c>
      <c r="DE147" s="262">
        <v>0.12121212121212099</v>
      </c>
      <c r="DF147" s="263">
        <v>0</v>
      </c>
      <c r="DG147" s="264">
        <v>0</v>
      </c>
      <c r="DH147" s="193">
        <v>0</v>
      </c>
      <c r="DI147" s="194">
        <v>0</v>
      </c>
    </row>
    <row r="148" spans="1:113" ht="14.5">
      <c r="A148" s="212" t="s">
        <v>42</v>
      </c>
      <c r="B148" s="195">
        <f t="shared" si="182"/>
        <v>1578</v>
      </c>
      <c r="C148" s="329">
        <f t="shared" si="183"/>
        <v>145</v>
      </c>
      <c r="D148" s="196">
        <v>64</v>
      </c>
      <c r="E148" s="257">
        <f t="shared" si="184"/>
        <v>44.137931034482762</v>
      </c>
      <c r="F148" s="258">
        <v>1</v>
      </c>
      <c r="G148" s="259">
        <v>0.68965517241379304</v>
      </c>
      <c r="H148" s="196">
        <v>0</v>
      </c>
      <c r="I148" s="257">
        <v>0</v>
      </c>
      <c r="J148" s="258">
        <v>0</v>
      </c>
      <c r="K148" s="259">
        <v>0</v>
      </c>
      <c r="L148" s="196">
        <v>63</v>
      </c>
      <c r="M148" s="287">
        <v>43.448275862069003</v>
      </c>
      <c r="N148" s="196">
        <v>81</v>
      </c>
      <c r="O148" s="260">
        <f t="shared" si="185"/>
        <v>55.862068965517238</v>
      </c>
      <c r="P148" s="55">
        <v>1</v>
      </c>
      <c r="Q148" s="58">
        <v>0.68965517241379304</v>
      </c>
      <c r="R148" s="57">
        <v>12</v>
      </c>
      <c r="S148" s="260">
        <v>8.2758620689655196</v>
      </c>
      <c r="T148" s="55">
        <v>3</v>
      </c>
      <c r="U148" s="58">
        <v>2.0689655172413799</v>
      </c>
      <c r="V148" s="57">
        <v>11</v>
      </c>
      <c r="W148" s="260">
        <v>7.5862068965517198</v>
      </c>
      <c r="X148" s="55">
        <v>1</v>
      </c>
      <c r="Y148" s="58">
        <v>0.68965517241379304</v>
      </c>
      <c r="Z148" s="196">
        <v>0</v>
      </c>
      <c r="AA148" s="257">
        <v>0</v>
      </c>
      <c r="AB148" s="258">
        <v>0</v>
      </c>
      <c r="AC148" s="259">
        <v>0</v>
      </c>
      <c r="AD148" s="196">
        <v>0</v>
      </c>
      <c r="AE148" s="257">
        <v>0</v>
      </c>
      <c r="AF148" s="258">
        <v>27</v>
      </c>
      <c r="AG148" s="259">
        <v>18.620689655172399</v>
      </c>
      <c r="AH148" s="258">
        <v>4</v>
      </c>
      <c r="AI148" s="257">
        <v>2.7586206896551699</v>
      </c>
      <c r="AJ148" s="258">
        <v>22</v>
      </c>
      <c r="AK148" s="259">
        <v>15.1724137931034</v>
      </c>
      <c r="AL148" s="196">
        <v>0</v>
      </c>
      <c r="AM148" s="259">
        <v>0</v>
      </c>
      <c r="AN148" s="329">
        <f t="shared" si="186"/>
        <v>742</v>
      </c>
      <c r="AO148" s="196">
        <v>366</v>
      </c>
      <c r="AP148" s="257">
        <f t="shared" si="187"/>
        <v>49.326145552560646</v>
      </c>
      <c r="AQ148" s="258">
        <v>2</v>
      </c>
      <c r="AR148" s="259">
        <v>0.269541778975741</v>
      </c>
      <c r="AS148" s="196">
        <v>0</v>
      </c>
      <c r="AT148" s="257">
        <v>0</v>
      </c>
      <c r="AU148" s="258">
        <v>0</v>
      </c>
      <c r="AV148" s="259">
        <v>0</v>
      </c>
      <c r="AW148" s="196">
        <v>364</v>
      </c>
      <c r="AX148" s="287">
        <v>49.056603773584897</v>
      </c>
      <c r="AY148" s="196">
        <v>376</v>
      </c>
      <c r="AZ148" s="260">
        <f t="shared" si="188"/>
        <v>50.673854447439346</v>
      </c>
      <c r="BA148" s="55">
        <v>23</v>
      </c>
      <c r="BB148" s="58">
        <v>3.0997304582210199</v>
      </c>
      <c r="BC148" s="57">
        <v>49</v>
      </c>
      <c r="BD148" s="260">
        <v>6.6037735849056602</v>
      </c>
      <c r="BE148" s="55">
        <v>20</v>
      </c>
      <c r="BF148" s="58">
        <v>2.6954177897574101</v>
      </c>
      <c r="BG148" s="57">
        <v>91</v>
      </c>
      <c r="BH148" s="260">
        <v>12.264150943396199</v>
      </c>
      <c r="BI148" s="55">
        <v>15</v>
      </c>
      <c r="BJ148" s="58">
        <v>2.0215633423180601</v>
      </c>
      <c r="BK148" s="196">
        <v>0</v>
      </c>
      <c r="BL148" s="257">
        <v>0</v>
      </c>
      <c r="BM148" s="258">
        <v>0</v>
      </c>
      <c r="BN148" s="259">
        <v>0</v>
      </c>
      <c r="BO148" s="196">
        <v>0</v>
      </c>
      <c r="BP148" s="257">
        <v>0</v>
      </c>
      <c r="BQ148" s="258">
        <v>145</v>
      </c>
      <c r="BR148" s="259">
        <v>19.541778975741199</v>
      </c>
      <c r="BS148" s="258">
        <v>6</v>
      </c>
      <c r="BT148" s="257">
        <v>0.80862533692722405</v>
      </c>
      <c r="BU148" s="258">
        <v>25</v>
      </c>
      <c r="BV148" s="259">
        <v>3.3692722371967698</v>
      </c>
      <c r="BW148" s="196">
        <v>2</v>
      </c>
      <c r="BX148" s="259">
        <v>0.269541778975741</v>
      </c>
      <c r="BY148" s="329">
        <f t="shared" si="189"/>
        <v>691</v>
      </c>
      <c r="BZ148" s="196">
        <v>352</v>
      </c>
      <c r="CA148" s="257">
        <f t="shared" si="190"/>
        <v>50.940665701881329</v>
      </c>
      <c r="CB148" s="258">
        <v>3</v>
      </c>
      <c r="CC148" s="259">
        <v>0.434153400868307</v>
      </c>
      <c r="CD148" s="196">
        <v>0</v>
      </c>
      <c r="CE148" s="257">
        <v>0</v>
      </c>
      <c r="CF148" s="258">
        <v>1</v>
      </c>
      <c r="CG148" s="259">
        <v>0.14471780028943601</v>
      </c>
      <c r="CH148" s="196">
        <v>348</v>
      </c>
      <c r="CI148" s="287">
        <v>50.361794500723597</v>
      </c>
      <c r="CJ148" s="196">
        <v>339</v>
      </c>
      <c r="CK148" s="260">
        <f t="shared" si="191"/>
        <v>49.059334298118671</v>
      </c>
      <c r="CL148" s="55">
        <v>54</v>
      </c>
      <c r="CM148" s="58">
        <v>7.8147612156295203</v>
      </c>
      <c r="CN148" s="57">
        <v>81</v>
      </c>
      <c r="CO148" s="260">
        <v>11.7221418234443</v>
      </c>
      <c r="CP148" s="55">
        <v>30</v>
      </c>
      <c r="CQ148" s="58">
        <v>4.3415340086830696</v>
      </c>
      <c r="CR148" s="57">
        <v>55</v>
      </c>
      <c r="CS148" s="260">
        <v>7.9594790159189603</v>
      </c>
      <c r="CT148" s="55">
        <v>1</v>
      </c>
      <c r="CU148" s="58">
        <v>0.14471780028943601</v>
      </c>
      <c r="CV148" s="196">
        <v>0</v>
      </c>
      <c r="CW148" s="257">
        <v>0</v>
      </c>
      <c r="CX148" s="258">
        <v>0</v>
      </c>
      <c r="CY148" s="259">
        <v>0</v>
      </c>
      <c r="CZ148" s="196">
        <v>0</v>
      </c>
      <c r="DA148" s="257">
        <v>0</v>
      </c>
      <c r="DB148" s="258">
        <v>112</v>
      </c>
      <c r="DC148" s="259">
        <v>16.208393632416801</v>
      </c>
      <c r="DD148" s="258">
        <v>2</v>
      </c>
      <c r="DE148" s="257">
        <v>0.28943560057887102</v>
      </c>
      <c r="DF148" s="258">
        <v>3</v>
      </c>
      <c r="DG148" s="259">
        <v>0.434153400868307</v>
      </c>
      <c r="DH148" s="196">
        <v>1</v>
      </c>
      <c r="DI148" s="197">
        <v>0.14471780028943601</v>
      </c>
    </row>
    <row r="149" spans="1:113" ht="14.5">
      <c r="A149" s="208" t="s">
        <v>43</v>
      </c>
      <c r="B149" s="192">
        <f t="shared" si="182"/>
        <v>448</v>
      </c>
      <c r="C149" s="327">
        <f t="shared" si="183"/>
        <v>122</v>
      </c>
      <c r="D149" s="193">
        <v>1</v>
      </c>
      <c r="E149" s="262">
        <f t="shared" si="184"/>
        <v>0.81967213114754101</v>
      </c>
      <c r="F149" s="263">
        <v>1</v>
      </c>
      <c r="G149" s="264">
        <v>0.81967213114754101</v>
      </c>
      <c r="H149" s="193">
        <v>0</v>
      </c>
      <c r="I149" s="262">
        <v>0</v>
      </c>
      <c r="J149" s="263">
        <v>0</v>
      </c>
      <c r="K149" s="264">
        <v>0</v>
      </c>
      <c r="L149" s="193">
        <v>0</v>
      </c>
      <c r="M149" s="285">
        <v>0</v>
      </c>
      <c r="N149" s="193">
        <v>121</v>
      </c>
      <c r="O149" s="253">
        <f t="shared" si="185"/>
        <v>99.180327868852459</v>
      </c>
      <c r="P149" s="44">
        <v>6</v>
      </c>
      <c r="Q149" s="48">
        <v>4.9180327868852496</v>
      </c>
      <c r="R149" s="46">
        <v>18</v>
      </c>
      <c r="S149" s="253">
        <v>14.7540983606557</v>
      </c>
      <c r="T149" s="44">
        <v>2</v>
      </c>
      <c r="U149" s="48">
        <v>1.63934426229508</v>
      </c>
      <c r="V149" s="46">
        <v>12</v>
      </c>
      <c r="W149" s="253">
        <v>9.8360655737704903</v>
      </c>
      <c r="X149" s="44">
        <v>1</v>
      </c>
      <c r="Y149" s="48">
        <v>0.81967213114754101</v>
      </c>
      <c r="Z149" s="193">
        <v>0</v>
      </c>
      <c r="AA149" s="262">
        <v>0</v>
      </c>
      <c r="AB149" s="263">
        <v>0</v>
      </c>
      <c r="AC149" s="264">
        <v>0</v>
      </c>
      <c r="AD149" s="193">
        <v>0</v>
      </c>
      <c r="AE149" s="262">
        <v>0</v>
      </c>
      <c r="AF149" s="263">
        <v>66</v>
      </c>
      <c r="AG149" s="264">
        <v>54.0983606557377</v>
      </c>
      <c r="AH149" s="263">
        <v>1</v>
      </c>
      <c r="AI149" s="262">
        <v>0.81967213114754101</v>
      </c>
      <c r="AJ149" s="263">
        <v>2</v>
      </c>
      <c r="AK149" s="264">
        <v>1.63934426229508</v>
      </c>
      <c r="AL149" s="193">
        <v>13</v>
      </c>
      <c r="AM149" s="264">
        <v>10.655737704918</v>
      </c>
      <c r="AN149" s="327">
        <f t="shared" si="186"/>
        <v>170</v>
      </c>
      <c r="AO149" s="193">
        <v>20</v>
      </c>
      <c r="AP149" s="262">
        <f t="shared" si="187"/>
        <v>11.76470588235294</v>
      </c>
      <c r="AQ149" s="263">
        <v>20</v>
      </c>
      <c r="AR149" s="264">
        <v>11.764705882352899</v>
      </c>
      <c r="AS149" s="193">
        <v>0</v>
      </c>
      <c r="AT149" s="262">
        <v>0</v>
      </c>
      <c r="AU149" s="263">
        <v>0</v>
      </c>
      <c r="AV149" s="264">
        <v>0</v>
      </c>
      <c r="AW149" s="193">
        <v>0</v>
      </c>
      <c r="AX149" s="285">
        <v>0</v>
      </c>
      <c r="AY149" s="193">
        <v>150</v>
      </c>
      <c r="AZ149" s="253">
        <f t="shared" si="188"/>
        <v>88.235294117647058</v>
      </c>
      <c r="BA149" s="44">
        <v>10</v>
      </c>
      <c r="BB149" s="48">
        <v>5.8823529411764701</v>
      </c>
      <c r="BC149" s="46">
        <v>26</v>
      </c>
      <c r="BD149" s="253">
        <v>15.294117647058799</v>
      </c>
      <c r="BE149" s="44">
        <v>9</v>
      </c>
      <c r="BF149" s="48">
        <v>5.2941176470588198</v>
      </c>
      <c r="BG149" s="46">
        <v>41</v>
      </c>
      <c r="BH149" s="253">
        <v>24.117647058823501</v>
      </c>
      <c r="BI149" s="44">
        <v>9</v>
      </c>
      <c r="BJ149" s="48">
        <v>5.2941176470588198</v>
      </c>
      <c r="BK149" s="193">
        <v>0</v>
      </c>
      <c r="BL149" s="262">
        <v>0</v>
      </c>
      <c r="BM149" s="263">
        <v>2</v>
      </c>
      <c r="BN149" s="264">
        <v>1.1764705882352899</v>
      </c>
      <c r="BO149" s="193">
        <v>1</v>
      </c>
      <c r="BP149" s="262">
        <v>0.58823529411764697</v>
      </c>
      <c r="BQ149" s="263">
        <v>43</v>
      </c>
      <c r="BR149" s="264">
        <v>25.294117647058801</v>
      </c>
      <c r="BS149" s="263">
        <v>0</v>
      </c>
      <c r="BT149" s="262">
        <v>0</v>
      </c>
      <c r="BU149" s="263">
        <v>4</v>
      </c>
      <c r="BV149" s="264">
        <v>2.3529411764705901</v>
      </c>
      <c r="BW149" s="193">
        <v>5</v>
      </c>
      <c r="BX149" s="264">
        <v>2.9411764705882399</v>
      </c>
      <c r="BY149" s="327">
        <f t="shared" si="189"/>
        <v>156</v>
      </c>
      <c r="BZ149" s="193">
        <v>76</v>
      </c>
      <c r="CA149" s="262">
        <f t="shared" si="190"/>
        <v>48.717948717948715</v>
      </c>
      <c r="CB149" s="263">
        <v>76</v>
      </c>
      <c r="CC149" s="264">
        <v>48.717948717948701</v>
      </c>
      <c r="CD149" s="193">
        <v>0</v>
      </c>
      <c r="CE149" s="262">
        <v>0</v>
      </c>
      <c r="CF149" s="263">
        <v>0</v>
      </c>
      <c r="CG149" s="264">
        <v>0</v>
      </c>
      <c r="CH149" s="193">
        <v>0</v>
      </c>
      <c r="CI149" s="285">
        <v>0</v>
      </c>
      <c r="CJ149" s="193">
        <v>80</v>
      </c>
      <c r="CK149" s="253">
        <f t="shared" si="191"/>
        <v>51.282051282051277</v>
      </c>
      <c r="CL149" s="44">
        <v>12</v>
      </c>
      <c r="CM149" s="48">
        <v>7.6923076923076898</v>
      </c>
      <c r="CN149" s="46">
        <v>11</v>
      </c>
      <c r="CO149" s="253">
        <v>7.0512820512820502</v>
      </c>
      <c r="CP149" s="44">
        <v>3</v>
      </c>
      <c r="CQ149" s="48">
        <v>1.92307692307692</v>
      </c>
      <c r="CR149" s="46">
        <v>33</v>
      </c>
      <c r="CS149" s="253">
        <v>21.153846153846199</v>
      </c>
      <c r="CT149" s="44">
        <v>9</v>
      </c>
      <c r="CU149" s="48">
        <v>5.7692307692307701</v>
      </c>
      <c r="CV149" s="193">
        <v>0</v>
      </c>
      <c r="CW149" s="262">
        <v>0</v>
      </c>
      <c r="CX149" s="263">
        <v>0</v>
      </c>
      <c r="CY149" s="264">
        <v>0</v>
      </c>
      <c r="CZ149" s="193">
        <v>0</v>
      </c>
      <c r="DA149" s="262">
        <v>0</v>
      </c>
      <c r="DB149" s="263">
        <v>8</v>
      </c>
      <c r="DC149" s="264">
        <v>5.1282051282051304</v>
      </c>
      <c r="DD149" s="263">
        <v>1</v>
      </c>
      <c r="DE149" s="262">
        <v>0.64102564102564097</v>
      </c>
      <c r="DF149" s="263">
        <v>1</v>
      </c>
      <c r="DG149" s="264">
        <v>0.64102564102564097</v>
      </c>
      <c r="DH149" s="193">
        <v>2</v>
      </c>
      <c r="DI149" s="194">
        <v>1.2820512820512799</v>
      </c>
    </row>
    <row r="150" spans="1:113" ht="14.5">
      <c r="A150" s="212" t="s">
        <v>44</v>
      </c>
      <c r="B150" s="195">
        <f t="shared" si="182"/>
        <v>1143</v>
      </c>
      <c r="C150" s="329">
        <f t="shared" si="183"/>
        <v>150</v>
      </c>
      <c r="D150" s="196">
        <v>0</v>
      </c>
      <c r="E150" s="257">
        <f t="shared" si="184"/>
        <v>0</v>
      </c>
      <c r="F150" s="258">
        <v>0</v>
      </c>
      <c r="G150" s="259">
        <v>0</v>
      </c>
      <c r="H150" s="196">
        <v>0</v>
      </c>
      <c r="I150" s="257">
        <v>0</v>
      </c>
      <c r="J150" s="258">
        <v>0</v>
      </c>
      <c r="K150" s="259">
        <v>0</v>
      </c>
      <c r="L150" s="196">
        <v>0</v>
      </c>
      <c r="M150" s="287">
        <v>0</v>
      </c>
      <c r="N150" s="196">
        <v>150</v>
      </c>
      <c r="O150" s="260">
        <f t="shared" si="185"/>
        <v>100</v>
      </c>
      <c r="P150" s="55">
        <v>3</v>
      </c>
      <c r="Q150" s="58">
        <v>2</v>
      </c>
      <c r="R150" s="57">
        <v>40</v>
      </c>
      <c r="S150" s="260">
        <v>26.6666666666667</v>
      </c>
      <c r="T150" s="55">
        <v>2</v>
      </c>
      <c r="U150" s="58">
        <v>1.3333333333333299</v>
      </c>
      <c r="V150" s="57">
        <v>8</v>
      </c>
      <c r="W150" s="260">
        <v>5.3333333333333304</v>
      </c>
      <c r="X150" s="55">
        <v>1</v>
      </c>
      <c r="Y150" s="58">
        <v>0.66666666666666696</v>
      </c>
      <c r="Z150" s="196">
        <v>0</v>
      </c>
      <c r="AA150" s="257">
        <v>0</v>
      </c>
      <c r="AB150" s="258">
        <v>0</v>
      </c>
      <c r="AC150" s="259">
        <v>0</v>
      </c>
      <c r="AD150" s="196">
        <v>0</v>
      </c>
      <c r="AE150" s="257">
        <v>0</v>
      </c>
      <c r="AF150" s="258">
        <v>56</v>
      </c>
      <c r="AG150" s="259">
        <v>37.3333333333333</v>
      </c>
      <c r="AH150" s="258">
        <v>1</v>
      </c>
      <c r="AI150" s="257">
        <v>0.66666666666666696</v>
      </c>
      <c r="AJ150" s="258">
        <v>30</v>
      </c>
      <c r="AK150" s="259">
        <v>20</v>
      </c>
      <c r="AL150" s="196">
        <v>9</v>
      </c>
      <c r="AM150" s="259">
        <v>6</v>
      </c>
      <c r="AN150" s="329">
        <f t="shared" si="186"/>
        <v>548</v>
      </c>
      <c r="AO150" s="196">
        <v>9</v>
      </c>
      <c r="AP150" s="257">
        <f t="shared" si="187"/>
        <v>1.6423357664233578</v>
      </c>
      <c r="AQ150" s="258">
        <v>7</v>
      </c>
      <c r="AR150" s="259">
        <v>1.2773722627737201</v>
      </c>
      <c r="AS150" s="196">
        <v>0</v>
      </c>
      <c r="AT150" s="257">
        <v>0</v>
      </c>
      <c r="AU150" s="258">
        <v>2</v>
      </c>
      <c r="AV150" s="259">
        <v>0.36496350364963498</v>
      </c>
      <c r="AW150" s="196">
        <v>0</v>
      </c>
      <c r="AX150" s="287">
        <v>0</v>
      </c>
      <c r="AY150" s="196">
        <v>539</v>
      </c>
      <c r="AZ150" s="260">
        <f t="shared" si="188"/>
        <v>98.357664233576642</v>
      </c>
      <c r="BA150" s="55">
        <v>8</v>
      </c>
      <c r="BB150" s="58">
        <v>1.4598540145985399</v>
      </c>
      <c r="BC150" s="57">
        <v>132</v>
      </c>
      <c r="BD150" s="260">
        <v>24.087591240875899</v>
      </c>
      <c r="BE150" s="55">
        <v>25</v>
      </c>
      <c r="BF150" s="58">
        <v>4.5620437956204398</v>
      </c>
      <c r="BG150" s="57">
        <v>83</v>
      </c>
      <c r="BH150" s="260">
        <v>15.1459854014599</v>
      </c>
      <c r="BI150" s="55">
        <v>16</v>
      </c>
      <c r="BJ150" s="58">
        <v>2.9197080291970798</v>
      </c>
      <c r="BK150" s="196">
        <v>1</v>
      </c>
      <c r="BL150" s="257">
        <v>0.18248175182481799</v>
      </c>
      <c r="BM150" s="258">
        <v>2</v>
      </c>
      <c r="BN150" s="259">
        <v>0.36496350364963498</v>
      </c>
      <c r="BO150" s="196">
        <v>0</v>
      </c>
      <c r="BP150" s="257">
        <v>0</v>
      </c>
      <c r="BQ150" s="258">
        <v>123</v>
      </c>
      <c r="BR150" s="259">
        <v>22.445255474452601</v>
      </c>
      <c r="BS150" s="258">
        <v>7</v>
      </c>
      <c r="BT150" s="257">
        <v>1.2773722627737201</v>
      </c>
      <c r="BU150" s="258">
        <v>103</v>
      </c>
      <c r="BV150" s="259">
        <v>18.795620437956199</v>
      </c>
      <c r="BW150" s="196">
        <v>39</v>
      </c>
      <c r="BX150" s="259">
        <v>7.1167883211678804</v>
      </c>
      <c r="BY150" s="329">
        <f t="shared" si="189"/>
        <v>445</v>
      </c>
      <c r="BZ150" s="196">
        <v>1</v>
      </c>
      <c r="CA150" s="257">
        <f t="shared" si="190"/>
        <v>0.22471910112359553</v>
      </c>
      <c r="CB150" s="258">
        <v>1</v>
      </c>
      <c r="CC150" s="259">
        <v>0.224719101123596</v>
      </c>
      <c r="CD150" s="196">
        <v>0</v>
      </c>
      <c r="CE150" s="257">
        <v>0</v>
      </c>
      <c r="CF150" s="258">
        <v>0</v>
      </c>
      <c r="CG150" s="259">
        <v>0</v>
      </c>
      <c r="CH150" s="196">
        <v>0</v>
      </c>
      <c r="CI150" s="287">
        <v>0</v>
      </c>
      <c r="CJ150" s="196">
        <v>444</v>
      </c>
      <c r="CK150" s="260">
        <f t="shared" si="191"/>
        <v>99.775280898876403</v>
      </c>
      <c r="CL150" s="55">
        <v>15</v>
      </c>
      <c r="CM150" s="58">
        <v>3.3707865168539302</v>
      </c>
      <c r="CN150" s="57">
        <v>86</v>
      </c>
      <c r="CO150" s="260">
        <v>19.325842696629199</v>
      </c>
      <c r="CP150" s="55">
        <v>17</v>
      </c>
      <c r="CQ150" s="58">
        <v>3.82022471910112</v>
      </c>
      <c r="CR150" s="57">
        <v>67</v>
      </c>
      <c r="CS150" s="260">
        <v>15.056179775280899</v>
      </c>
      <c r="CT150" s="55">
        <v>11</v>
      </c>
      <c r="CU150" s="58">
        <v>2.4719101123595499</v>
      </c>
      <c r="CV150" s="196">
        <v>0</v>
      </c>
      <c r="CW150" s="257">
        <v>0</v>
      </c>
      <c r="CX150" s="258">
        <v>0</v>
      </c>
      <c r="CY150" s="259">
        <v>0</v>
      </c>
      <c r="CZ150" s="196">
        <v>0</v>
      </c>
      <c r="DA150" s="257">
        <v>0</v>
      </c>
      <c r="DB150" s="258">
        <v>198</v>
      </c>
      <c r="DC150" s="259">
        <v>44.494382022471903</v>
      </c>
      <c r="DD150" s="258">
        <v>7</v>
      </c>
      <c r="DE150" s="257">
        <v>1.5730337078651699</v>
      </c>
      <c r="DF150" s="258">
        <v>31</v>
      </c>
      <c r="DG150" s="259">
        <v>6.9662921348314599</v>
      </c>
      <c r="DH150" s="196">
        <v>12</v>
      </c>
      <c r="DI150" s="197">
        <v>2.69662921348315</v>
      </c>
    </row>
    <row r="151" spans="1:113" ht="14.5">
      <c r="A151" s="208" t="s">
        <v>45</v>
      </c>
      <c r="B151" s="192">
        <f t="shared" si="182"/>
        <v>4210</v>
      </c>
      <c r="C151" s="327">
        <f t="shared" si="183"/>
        <v>747</v>
      </c>
      <c r="D151" s="193">
        <v>151</v>
      </c>
      <c r="E151" s="262">
        <f t="shared" si="184"/>
        <v>20.214190093708165</v>
      </c>
      <c r="F151" s="263">
        <v>7</v>
      </c>
      <c r="G151" s="264">
        <v>0.93708165997322601</v>
      </c>
      <c r="H151" s="193">
        <v>0</v>
      </c>
      <c r="I151" s="262">
        <v>0</v>
      </c>
      <c r="J151" s="263">
        <v>0</v>
      </c>
      <c r="K151" s="264">
        <v>0</v>
      </c>
      <c r="L151" s="193">
        <v>144</v>
      </c>
      <c r="M151" s="285">
        <v>19.277108433734899</v>
      </c>
      <c r="N151" s="193">
        <v>596</v>
      </c>
      <c r="O151" s="253">
        <f t="shared" si="185"/>
        <v>79.785809906291831</v>
      </c>
      <c r="P151" s="44">
        <v>24</v>
      </c>
      <c r="Q151" s="48">
        <v>3.2128514056224899</v>
      </c>
      <c r="R151" s="46">
        <v>75</v>
      </c>
      <c r="S151" s="253">
        <v>10.040160642570299</v>
      </c>
      <c r="T151" s="44">
        <v>6</v>
      </c>
      <c r="U151" s="48">
        <v>0.80321285140562204</v>
      </c>
      <c r="V151" s="46">
        <v>58</v>
      </c>
      <c r="W151" s="253">
        <v>7.7643908969210198</v>
      </c>
      <c r="X151" s="44">
        <v>18</v>
      </c>
      <c r="Y151" s="48">
        <v>2.4096385542168699</v>
      </c>
      <c r="Z151" s="193">
        <v>0</v>
      </c>
      <c r="AA151" s="262">
        <v>0</v>
      </c>
      <c r="AB151" s="263">
        <v>3</v>
      </c>
      <c r="AC151" s="264">
        <v>0.40160642570281102</v>
      </c>
      <c r="AD151" s="193">
        <v>0</v>
      </c>
      <c r="AE151" s="262">
        <v>0</v>
      </c>
      <c r="AF151" s="263">
        <v>361</v>
      </c>
      <c r="AG151" s="264">
        <v>48.326639892905</v>
      </c>
      <c r="AH151" s="263">
        <v>1</v>
      </c>
      <c r="AI151" s="262">
        <v>0.133868808567604</v>
      </c>
      <c r="AJ151" s="263">
        <v>22</v>
      </c>
      <c r="AK151" s="264">
        <v>2.94511378848728</v>
      </c>
      <c r="AL151" s="193">
        <v>28</v>
      </c>
      <c r="AM151" s="264">
        <v>3.7483266398929098</v>
      </c>
      <c r="AN151" s="327">
        <f t="shared" si="186"/>
        <v>1929</v>
      </c>
      <c r="AO151" s="193">
        <v>729</v>
      </c>
      <c r="AP151" s="262">
        <f t="shared" si="187"/>
        <v>37.791601866251945</v>
      </c>
      <c r="AQ151" s="263">
        <v>113</v>
      </c>
      <c r="AR151" s="264">
        <v>5.8579574909279399</v>
      </c>
      <c r="AS151" s="193">
        <v>0</v>
      </c>
      <c r="AT151" s="262">
        <v>0</v>
      </c>
      <c r="AU151" s="263">
        <v>1</v>
      </c>
      <c r="AV151" s="264">
        <v>5.1840331778123402E-2</v>
      </c>
      <c r="AW151" s="193">
        <v>615</v>
      </c>
      <c r="AX151" s="285">
        <v>31.881804043545898</v>
      </c>
      <c r="AY151" s="193">
        <v>1200</v>
      </c>
      <c r="AZ151" s="253">
        <f t="shared" si="188"/>
        <v>62.208398133748055</v>
      </c>
      <c r="BA151" s="44">
        <v>47</v>
      </c>
      <c r="BB151" s="48">
        <v>2.4364955935718</v>
      </c>
      <c r="BC151" s="46">
        <v>104</v>
      </c>
      <c r="BD151" s="253">
        <v>5.39139450492483</v>
      </c>
      <c r="BE151" s="44">
        <v>22</v>
      </c>
      <c r="BF151" s="48">
        <v>1.1404872991187101</v>
      </c>
      <c r="BG151" s="46">
        <v>383</v>
      </c>
      <c r="BH151" s="253">
        <v>19.8548470710213</v>
      </c>
      <c r="BI151" s="44">
        <v>260</v>
      </c>
      <c r="BJ151" s="48">
        <v>13.478486262312099</v>
      </c>
      <c r="BK151" s="193">
        <v>3</v>
      </c>
      <c r="BL151" s="262">
        <v>0.15552099533437</v>
      </c>
      <c r="BM151" s="263">
        <v>17</v>
      </c>
      <c r="BN151" s="264">
        <v>0.88128564022809797</v>
      </c>
      <c r="BO151" s="193">
        <v>0</v>
      </c>
      <c r="BP151" s="262">
        <v>0</v>
      </c>
      <c r="BQ151" s="263">
        <v>332</v>
      </c>
      <c r="BR151" s="264">
        <v>17.210990150337</v>
      </c>
      <c r="BS151" s="263">
        <v>3</v>
      </c>
      <c r="BT151" s="262">
        <v>0.15552099533437</v>
      </c>
      <c r="BU151" s="263">
        <v>13</v>
      </c>
      <c r="BV151" s="264">
        <v>0.67392431311560397</v>
      </c>
      <c r="BW151" s="193">
        <v>16</v>
      </c>
      <c r="BX151" s="264">
        <v>0.82944530844997399</v>
      </c>
      <c r="BY151" s="327">
        <f t="shared" si="189"/>
        <v>1534</v>
      </c>
      <c r="BZ151" s="193">
        <v>846</v>
      </c>
      <c r="CA151" s="262">
        <f t="shared" si="190"/>
        <v>55.149934810951763</v>
      </c>
      <c r="CB151" s="263">
        <v>261</v>
      </c>
      <c r="CC151" s="264">
        <v>17.014341590612801</v>
      </c>
      <c r="CD151" s="193">
        <v>0</v>
      </c>
      <c r="CE151" s="262">
        <v>0</v>
      </c>
      <c r="CF151" s="263">
        <v>0</v>
      </c>
      <c r="CG151" s="264">
        <v>0</v>
      </c>
      <c r="CH151" s="193">
        <v>585</v>
      </c>
      <c r="CI151" s="285">
        <v>38.135593220338997</v>
      </c>
      <c r="CJ151" s="193">
        <v>688</v>
      </c>
      <c r="CK151" s="253">
        <f t="shared" si="191"/>
        <v>44.850065189048237</v>
      </c>
      <c r="CL151" s="44">
        <v>38</v>
      </c>
      <c r="CM151" s="48">
        <v>2.4771838331160398</v>
      </c>
      <c r="CN151" s="46">
        <v>67</v>
      </c>
      <c r="CO151" s="253">
        <v>4.3676662320730104</v>
      </c>
      <c r="CP151" s="44">
        <v>10</v>
      </c>
      <c r="CQ151" s="48">
        <v>0.65189048239895697</v>
      </c>
      <c r="CR151" s="46">
        <v>273</v>
      </c>
      <c r="CS151" s="253">
        <v>17.796610169491501</v>
      </c>
      <c r="CT151" s="44">
        <v>184</v>
      </c>
      <c r="CU151" s="48">
        <v>11.9947848761408</v>
      </c>
      <c r="CV151" s="193">
        <v>1</v>
      </c>
      <c r="CW151" s="262">
        <v>6.51890482398957E-2</v>
      </c>
      <c r="CX151" s="263">
        <v>10</v>
      </c>
      <c r="CY151" s="264">
        <v>0.65189048239895697</v>
      </c>
      <c r="CZ151" s="193">
        <v>0</v>
      </c>
      <c r="DA151" s="262">
        <v>0</v>
      </c>
      <c r="DB151" s="263">
        <v>96</v>
      </c>
      <c r="DC151" s="264">
        <v>6.2581486310299903</v>
      </c>
      <c r="DD151" s="263">
        <v>1</v>
      </c>
      <c r="DE151" s="262">
        <v>6.51890482398957E-2</v>
      </c>
      <c r="DF151" s="263">
        <v>3</v>
      </c>
      <c r="DG151" s="264">
        <v>0.195567144719687</v>
      </c>
      <c r="DH151" s="193">
        <v>5</v>
      </c>
      <c r="DI151" s="194">
        <v>0.32594524119947899</v>
      </c>
    </row>
    <row r="152" spans="1:113" ht="14.5">
      <c r="A152" s="212" t="s">
        <v>46</v>
      </c>
      <c r="B152" s="195">
        <f t="shared" si="182"/>
        <v>956</v>
      </c>
      <c r="C152" s="329">
        <f t="shared" si="183"/>
        <v>89</v>
      </c>
      <c r="D152" s="196">
        <v>12</v>
      </c>
      <c r="E152" s="257">
        <f t="shared" si="184"/>
        <v>13.48314606741573</v>
      </c>
      <c r="F152" s="258">
        <v>0</v>
      </c>
      <c r="G152" s="259">
        <v>0</v>
      </c>
      <c r="H152" s="196">
        <v>0</v>
      </c>
      <c r="I152" s="257">
        <v>0</v>
      </c>
      <c r="J152" s="258">
        <v>2</v>
      </c>
      <c r="K152" s="259">
        <v>2.2471910112359601</v>
      </c>
      <c r="L152" s="196">
        <v>10</v>
      </c>
      <c r="M152" s="287">
        <v>11.235955056179799</v>
      </c>
      <c r="N152" s="196">
        <v>77</v>
      </c>
      <c r="O152" s="260">
        <f t="shared" si="185"/>
        <v>86.516853932584269</v>
      </c>
      <c r="P152" s="55">
        <v>4</v>
      </c>
      <c r="Q152" s="58">
        <v>4.4943820224719104</v>
      </c>
      <c r="R152" s="57">
        <v>11</v>
      </c>
      <c r="S152" s="260">
        <v>12.3595505617978</v>
      </c>
      <c r="T152" s="55">
        <v>2</v>
      </c>
      <c r="U152" s="58">
        <v>2.2471910112359601</v>
      </c>
      <c r="V152" s="57">
        <v>11</v>
      </c>
      <c r="W152" s="260">
        <v>12.3595505617978</v>
      </c>
      <c r="X152" s="55">
        <v>2</v>
      </c>
      <c r="Y152" s="58">
        <v>2.2471910112359601</v>
      </c>
      <c r="Z152" s="196">
        <v>0</v>
      </c>
      <c r="AA152" s="257">
        <v>0</v>
      </c>
      <c r="AB152" s="258">
        <v>0</v>
      </c>
      <c r="AC152" s="259">
        <v>0</v>
      </c>
      <c r="AD152" s="196">
        <v>0</v>
      </c>
      <c r="AE152" s="257">
        <v>0</v>
      </c>
      <c r="AF152" s="258">
        <v>38</v>
      </c>
      <c r="AG152" s="259">
        <v>42.696629213483099</v>
      </c>
      <c r="AH152" s="258">
        <v>0</v>
      </c>
      <c r="AI152" s="257">
        <v>0</v>
      </c>
      <c r="AJ152" s="258">
        <v>2</v>
      </c>
      <c r="AK152" s="259">
        <v>2.2471910112359601</v>
      </c>
      <c r="AL152" s="196">
        <v>7</v>
      </c>
      <c r="AM152" s="259">
        <v>7.8651685393258397</v>
      </c>
      <c r="AN152" s="329">
        <f t="shared" si="186"/>
        <v>435</v>
      </c>
      <c r="AO152" s="196">
        <v>58</v>
      </c>
      <c r="AP152" s="257">
        <f t="shared" si="187"/>
        <v>13.333333333333334</v>
      </c>
      <c r="AQ152" s="258">
        <v>1</v>
      </c>
      <c r="AR152" s="259">
        <v>0.229885057471264</v>
      </c>
      <c r="AS152" s="196">
        <v>0</v>
      </c>
      <c r="AT152" s="257">
        <v>0</v>
      </c>
      <c r="AU152" s="258">
        <v>0</v>
      </c>
      <c r="AV152" s="259">
        <v>0</v>
      </c>
      <c r="AW152" s="196">
        <v>57</v>
      </c>
      <c r="AX152" s="287">
        <v>13.1034482758621</v>
      </c>
      <c r="AY152" s="196">
        <v>377</v>
      </c>
      <c r="AZ152" s="260">
        <f t="shared" si="188"/>
        <v>86.666666666666671</v>
      </c>
      <c r="BA152" s="55">
        <v>42</v>
      </c>
      <c r="BB152" s="58">
        <v>9.6551724137930997</v>
      </c>
      <c r="BC152" s="57">
        <v>96</v>
      </c>
      <c r="BD152" s="260">
        <v>22.068965517241399</v>
      </c>
      <c r="BE152" s="55">
        <v>36</v>
      </c>
      <c r="BF152" s="58">
        <v>8.2758620689655196</v>
      </c>
      <c r="BG152" s="57">
        <v>59</v>
      </c>
      <c r="BH152" s="260">
        <v>13.5632183908046</v>
      </c>
      <c r="BI152" s="55">
        <v>9</v>
      </c>
      <c r="BJ152" s="58">
        <v>2.0689655172413799</v>
      </c>
      <c r="BK152" s="196">
        <v>0</v>
      </c>
      <c r="BL152" s="257">
        <v>0</v>
      </c>
      <c r="BM152" s="258">
        <v>0</v>
      </c>
      <c r="BN152" s="259">
        <v>0</v>
      </c>
      <c r="BO152" s="196">
        <v>0</v>
      </c>
      <c r="BP152" s="257">
        <v>0</v>
      </c>
      <c r="BQ152" s="258">
        <v>92</v>
      </c>
      <c r="BR152" s="259">
        <v>21.149425287356301</v>
      </c>
      <c r="BS152" s="258">
        <v>0</v>
      </c>
      <c r="BT152" s="257">
        <v>0</v>
      </c>
      <c r="BU152" s="258">
        <v>11</v>
      </c>
      <c r="BV152" s="259">
        <v>2.5287356321839098</v>
      </c>
      <c r="BW152" s="196">
        <v>32</v>
      </c>
      <c r="BX152" s="259">
        <v>7.3563218390804597</v>
      </c>
      <c r="BY152" s="329">
        <f t="shared" si="189"/>
        <v>432</v>
      </c>
      <c r="BZ152" s="196">
        <v>56</v>
      </c>
      <c r="CA152" s="257">
        <f t="shared" si="190"/>
        <v>12.962962962962962</v>
      </c>
      <c r="CB152" s="258">
        <v>0</v>
      </c>
      <c r="CC152" s="259">
        <v>0</v>
      </c>
      <c r="CD152" s="196">
        <v>0</v>
      </c>
      <c r="CE152" s="257">
        <v>0</v>
      </c>
      <c r="CF152" s="258">
        <v>0</v>
      </c>
      <c r="CG152" s="259">
        <v>0</v>
      </c>
      <c r="CH152" s="196">
        <v>56</v>
      </c>
      <c r="CI152" s="287">
        <v>12.962962962962999</v>
      </c>
      <c r="CJ152" s="196">
        <v>376</v>
      </c>
      <c r="CK152" s="260">
        <f t="shared" si="191"/>
        <v>87.037037037037038</v>
      </c>
      <c r="CL152" s="55">
        <v>43</v>
      </c>
      <c r="CM152" s="58">
        <v>9.9537037037037006</v>
      </c>
      <c r="CN152" s="57">
        <v>147</v>
      </c>
      <c r="CO152" s="260">
        <v>34.0277777777778</v>
      </c>
      <c r="CP152" s="55">
        <v>46</v>
      </c>
      <c r="CQ152" s="58">
        <v>10.648148148148101</v>
      </c>
      <c r="CR152" s="57">
        <v>50</v>
      </c>
      <c r="CS152" s="260">
        <v>11.574074074074099</v>
      </c>
      <c r="CT152" s="55">
        <v>5</v>
      </c>
      <c r="CU152" s="58">
        <v>1.1574074074074101</v>
      </c>
      <c r="CV152" s="196">
        <v>0</v>
      </c>
      <c r="CW152" s="257">
        <v>0</v>
      </c>
      <c r="CX152" s="258">
        <v>0</v>
      </c>
      <c r="CY152" s="259">
        <v>0</v>
      </c>
      <c r="CZ152" s="196">
        <v>0</v>
      </c>
      <c r="DA152" s="257">
        <v>0</v>
      </c>
      <c r="DB152" s="258">
        <v>75</v>
      </c>
      <c r="DC152" s="259">
        <v>17.3611111111111</v>
      </c>
      <c r="DD152" s="258">
        <v>0</v>
      </c>
      <c r="DE152" s="257">
        <v>0</v>
      </c>
      <c r="DF152" s="258">
        <v>6</v>
      </c>
      <c r="DG152" s="259">
        <v>1.3888888888888899</v>
      </c>
      <c r="DH152" s="196">
        <v>4</v>
      </c>
      <c r="DI152" s="197">
        <v>0.92592592592592604</v>
      </c>
    </row>
    <row r="153" spans="1:113" ht="14.5">
      <c r="A153" s="208" t="s">
        <v>47</v>
      </c>
      <c r="B153" s="192">
        <f t="shared" si="182"/>
        <v>5139</v>
      </c>
      <c r="C153" s="327">
        <f t="shared" si="183"/>
        <v>1160</v>
      </c>
      <c r="D153" s="193">
        <v>307</v>
      </c>
      <c r="E153" s="262">
        <f t="shared" si="184"/>
        <v>26.46551724137931</v>
      </c>
      <c r="F153" s="263">
        <v>23</v>
      </c>
      <c r="G153" s="264">
        <v>1.9827586206896599</v>
      </c>
      <c r="H153" s="193">
        <v>0</v>
      </c>
      <c r="I153" s="262">
        <v>0</v>
      </c>
      <c r="J153" s="263">
        <v>0</v>
      </c>
      <c r="K153" s="264">
        <v>0</v>
      </c>
      <c r="L153" s="193">
        <v>284</v>
      </c>
      <c r="M153" s="285">
        <v>24.482758620689701</v>
      </c>
      <c r="N153" s="193">
        <v>853</v>
      </c>
      <c r="O153" s="253">
        <f t="shared" si="185"/>
        <v>73.534482758620683</v>
      </c>
      <c r="P153" s="44">
        <v>35</v>
      </c>
      <c r="Q153" s="48">
        <v>3.0172413793103399</v>
      </c>
      <c r="R153" s="46">
        <v>126</v>
      </c>
      <c r="S153" s="253">
        <v>10.862068965517199</v>
      </c>
      <c r="T153" s="44">
        <v>63</v>
      </c>
      <c r="U153" s="48">
        <v>5.4310344827586201</v>
      </c>
      <c r="V153" s="46">
        <v>133</v>
      </c>
      <c r="W153" s="253">
        <v>11.465517241379301</v>
      </c>
      <c r="X153" s="44">
        <v>29</v>
      </c>
      <c r="Y153" s="48">
        <v>2.5</v>
      </c>
      <c r="Z153" s="193">
        <v>0</v>
      </c>
      <c r="AA153" s="262">
        <v>0</v>
      </c>
      <c r="AB153" s="263">
        <v>11</v>
      </c>
      <c r="AC153" s="264">
        <v>0.94827586206896597</v>
      </c>
      <c r="AD153" s="193">
        <v>1</v>
      </c>
      <c r="AE153" s="262">
        <v>8.6206896551724102E-2</v>
      </c>
      <c r="AF153" s="263">
        <v>406</v>
      </c>
      <c r="AG153" s="264">
        <v>35</v>
      </c>
      <c r="AH153" s="263">
        <v>3</v>
      </c>
      <c r="AI153" s="262">
        <v>0.25862068965517199</v>
      </c>
      <c r="AJ153" s="263">
        <v>5</v>
      </c>
      <c r="AK153" s="264">
        <v>0.431034482758621</v>
      </c>
      <c r="AL153" s="193">
        <v>41</v>
      </c>
      <c r="AM153" s="264">
        <v>3.5344827586206899</v>
      </c>
      <c r="AN153" s="327">
        <f t="shared" si="186"/>
        <v>2163</v>
      </c>
      <c r="AO153" s="193">
        <v>776</v>
      </c>
      <c r="AP153" s="262">
        <f t="shared" si="187"/>
        <v>35.876098012020343</v>
      </c>
      <c r="AQ153" s="263">
        <v>90</v>
      </c>
      <c r="AR153" s="264">
        <v>4.1608876560332897</v>
      </c>
      <c r="AS153" s="193">
        <v>0</v>
      </c>
      <c r="AT153" s="262">
        <v>0</v>
      </c>
      <c r="AU153" s="263">
        <v>0</v>
      </c>
      <c r="AV153" s="264">
        <v>0</v>
      </c>
      <c r="AW153" s="193">
        <v>686</v>
      </c>
      <c r="AX153" s="285">
        <v>31.7152103559871</v>
      </c>
      <c r="AY153" s="193">
        <v>1387</v>
      </c>
      <c r="AZ153" s="253">
        <f t="shared" si="188"/>
        <v>64.123901987979664</v>
      </c>
      <c r="BA153" s="44">
        <v>94</v>
      </c>
      <c r="BB153" s="48">
        <v>4.3458159963014298</v>
      </c>
      <c r="BC153" s="46">
        <v>179</v>
      </c>
      <c r="BD153" s="253">
        <v>8.2755432269995399</v>
      </c>
      <c r="BE153" s="44">
        <v>178</v>
      </c>
      <c r="BF153" s="48">
        <v>8.2293111419325005</v>
      </c>
      <c r="BG153" s="46">
        <v>437</v>
      </c>
      <c r="BH153" s="253">
        <v>20.203421174294999</v>
      </c>
      <c r="BI153" s="44">
        <v>201</v>
      </c>
      <c r="BJ153" s="48">
        <v>9.2926490984743406</v>
      </c>
      <c r="BK153" s="193">
        <v>1</v>
      </c>
      <c r="BL153" s="262">
        <v>4.6232085067036501E-2</v>
      </c>
      <c r="BM153" s="263">
        <v>17</v>
      </c>
      <c r="BN153" s="264">
        <v>0.78594544613962103</v>
      </c>
      <c r="BO153" s="193">
        <v>0</v>
      </c>
      <c r="BP153" s="262">
        <v>0</v>
      </c>
      <c r="BQ153" s="263">
        <v>245</v>
      </c>
      <c r="BR153" s="264">
        <v>11.326860841423899</v>
      </c>
      <c r="BS153" s="263">
        <v>7</v>
      </c>
      <c r="BT153" s="262">
        <v>0.32362459546925598</v>
      </c>
      <c r="BU153" s="263">
        <v>10</v>
      </c>
      <c r="BV153" s="264">
        <v>0.46232085067036499</v>
      </c>
      <c r="BW153" s="193">
        <v>18</v>
      </c>
      <c r="BX153" s="264">
        <v>0.83217753120665705</v>
      </c>
      <c r="BY153" s="327">
        <f t="shared" si="189"/>
        <v>1816</v>
      </c>
      <c r="BZ153" s="193">
        <v>571</v>
      </c>
      <c r="CA153" s="262">
        <f t="shared" si="190"/>
        <v>31.442731277533039</v>
      </c>
      <c r="CB153" s="263">
        <v>140</v>
      </c>
      <c r="CC153" s="264">
        <v>7.7092511013215903</v>
      </c>
      <c r="CD153" s="193">
        <v>1</v>
      </c>
      <c r="CE153" s="262">
        <v>5.5066079295154197E-2</v>
      </c>
      <c r="CF153" s="263">
        <v>0</v>
      </c>
      <c r="CG153" s="264">
        <v>0</v>
      </c>
      <c r="CH153" s="193">
        <v>430</v>
      </c>
      <c r="CI153" s="285">
        <v>23.678414096916299</v>
      </c>
      <c r="CJ153" s="193">
        <v>1245</v>
      </c>
      <c r="CK153" s="253">
        <f t="shared" si="191"/>
        <v>68.557268722466958</v>
      </c>
      <c r="CL153" s="44">
        <v>85</v>
      </c>
      <c r="CM153" s="48">
        <v>4.6806167400881096</v>
      </c>
      <c r="CN153" s="46">
        <v>74</v>
      </c>
      <c r="CO153" s="253">
        <v>4.0748898678414101</v>
      </c>
      <c r="CP153" s="44">
        <v>172</v>
      </c>
      <c r="CQ153" s="48">
        <v>9.4713656387665193</v>
      </c>
      <c r="CR153" s="46">
        <v>500</v>
      </c>
      <c r="CS153" s="253">
        <v>27.533039647577102</v>
      </c>
      <c r="CT153" s="44">
        <v>321</v>
      </c>
      <c r="CU153" s="48">
        <v>17.6762114537445</v>
      </c>
      <c r="CV153" s="193">
        <v>0</v>
      </c>
      <c r="CW153" s="262">
        <v>0</v>
      </c>
      <c r="CX153" s="263">
        <v>12</v>
      </c>
      <c r="CY153" s="264">
        <v>0.66079295154185003</v>
      </c>
      <c r="CZ153" s="193">
        <v>0</v>
      </c>
      <c r="DA153" s="262">
        <v>0</v>
      </c>
      <c r="DB153" s="263">
        <v>66</v>
      </c>
      <c r="DC153" s="264">
        <v>3.6343612334801798</v>
      </c>
      <c r="DD153" s="263">
        <v>4</v>
      </c>
      <c r="DE153" s="262">
        <v>0.22026431718061701</v>
      </c>
      <c r="DF153" s="263">
        <v>2</v>
      </c>
      <c r="DG153" s="264">
        <v>0.110132158590308</v>
      </c>
      <c r="DH153" s="193">
        <v>9</v>
      </c>
      <c r="DI153" s="194">
        <v>0.49559471365638802</v>
      </c>
    </row>
    <row r="154" spans="1:113" ht="14.5">
      <c r="A154" s="212" t="s">
        <v>103</v>
      </c>
      <c r="B154" s="195">
        <f t="shared" si="182"/>
        <v>10538</v>
      </c>
      <c r="C154" s="329">
        <f t="shared" si="183"/>
        <v>1070</v>
      </c>
      <c r="D154" s="196">
        <v>99</v>
      </c>
      <c r="E154" s="257">
        <f t="shared" si="184"/>
        <v>9.2523364485981308</v>
      </c>
      <c r="F154" s="258">
        <v>71</v>
      </c>
      <c r="G154" s="259">
        <v>6.6355140186915902</v>
      </c>
      <c r="H154" s="196">
        <v>1</v>
      </c>
      <c r="I154" s="257">
        <v>9.3457943925233697E-2</v>
      </c>
      <c r="J154" s="258">
        <v>0</v>
      </c>
      <c r="K154" s="259">
        <v>0</v>
      </c>
      <c r="L154" s="196">
        <v>27</v>
      </c>
      <c r="M154" s="287">
        <v>2.5233644859813098</v>
      </c>
      <c r="N154" s="196">
        <v>971</v>
      </c>
      <c r="O154" s="260">
        <f t="shared" si="185"/>
        <v>90.747663551401871</v>
      </c>
      <c r="P154" s="55">
        <v>75</v>
      </c>
      <c r="Q154" s="58">
        <v>7.0093457943925204</v>
      </c>
      <c r="R154" s="57">
        <v>345</v>
      </c>
      <c r="S154" s="260">
        <v>32.242990654205599</v>
      </c>
      <c r="T154" s="55">
        <v>35</v>
      </c>
      <c r="U154" s="58">
        <v>3.2710280373831799</v>
      </c>
      <c r="V154" s="57">
        <v>79</v>
      </c>
      <c r="W154" s="260">
        <v>7.3831775700934603</v>
      </c>
      <c r="X154" s="55">
        <v>88</v>
      </c>
      <c r="Y154" s="58">
        <v>8.2242990654205599</v>
      </c>
      <c r="Z154" s="196">
        <v>1</v>
      </c>
      <c r="AA154" s="257">
        <v>9.3457943925233697E-2</v>
      </c>
      <c r="AB154" s="258">
        <v>8</v>
      </c>
      <c r="AC154" s="259">
        <v>0.74766355140186902</v>
      </c>
      <c r="AD154" s="196">
        <v>1</v>
      </c>
      <c r="AE154" s="257">
        <v>9.3457943925233697E-2</v>
      </c>
      <c r="AF154" s="258">
        <v>237</v>
      </c>
      <c r="AG154" s="259">
        <v>22.1495327102804</v>
      </c>
      <c r="AH154" s="258">
        <v>6</v>
      </c>
      <c r="AI154" s="257">
        <v>0.56074766355140204</v>
      </c>
      <c r="AJ154" s="258">
        <v>47</v>
      </c>
      <c r="AK154" s="259">
        <v>4.3925233644859798</v>
      </c>
      <c r="AL154" s="196">
        <v>49</v>
      </c>
      <c r="AM154" s="259">
        <v>4.5794392523364502</v>
      </c>
      <c r="AN154" s="329">
        <f t="shared" si="186"/>
        <v>6524</v>
      </c>
      <c r="AO154" s="196">
        <v>1354</v>
      </c>
      <c r="AP154" s="257">
        <f t="shared" si="187"/>
        <v>20.754138565297364</v>
      </c>
      <c r="AQ154" s="258">
        <v>1139</v>
      </c>
      <c r="AR154" s="259">
        <v>17.458614347026401</v>
      </c>
      <c r="AS154" s="196">
        <v>0</v>
      </c>
      <c r="AT154" s="257">
        <v>0</v>
      </c>
      <c r="AU154" s="258">
        <v>0</v>
      </c>
      <c r="AV154" s="259">
        <v>0</v>
      </c>
      <c r="AW154" s="196">
        <v>215</v>
      </c>
      <c r="AX154" s="287">
        <v>3.2955242182709998</v>
      </c>
      <c r="AY154" s="196">
        <v>5170</v>
      </c>
      <c r="AZ154" s="260">
        <f t="shared" si="188"/>
        <v>79.245861434702633</v>
      </c>
      <c r="BA154" s="55">
        <v>524</v>
      </c>
      <c r="BB154" s="58">
        <v>8.0318822808093202</v>
      </c>
      <c r="BC154" s="57">
        <v>811</v>
      </c>
      <c r="BD154" s="260">
        <v>12.4310239117106</v>
      </c>
      <c r="BE154" s="55">
        <v>278</v>
      </c>
      <c r="BF154" s="58">
        <v>4.2611894543225004</v>
      </c>
      <c r="BG154" s="57">
        <v>1142</v>
      </c>
      <c r="BH154" s="260">
        <v>17.504598405886</v>
      </c>
      <c r="BI154" s="55">
        <v>1818</v>
      </c>
      <c r="BJ154" s="58">
        <v>27.866339668914801</v>
      </c>
      <c r="BK154" s="196">
        <v>3</v>
      </c>
      <c r="BL154" s="257">
        <v>4.5984058859595299E-2</v>
      </c>
      <c r="BM154" s="258">
        <v>34</v>
      </c>
      <c r="BN154" s="259">
        <v>0.52115266707541397</v>
      </c>
      <c r="BO154" s="196">
        <v>1</v>
      </c>
      <c r="BP154" s="257">
        <v>1.53280196198651E-2</v>
      </c>
      <c r="BQ154" s="258">
        <v>468</v>
      </c>
      <c r="BR154" s="259">
        <v>7.1735131820968698</v>
      </c>
      <c r="BS154" s="258">
        <v>12</v>
      </c>
      <c r="BT154" s="257">
        <v>0.183936235438381</v>
      </c>
      <c r="BU154" s="258">
        <v>27</v>
      </c>
      <c r="BV154" s="259">
        <v>0.413856529736358</v>
      </c>
      <c r="BW154" s="196">
        <v>52</v>
      </c>
      <c r="BX154" s="259">
        <v>0.79705702023298597</v>
      </c>
      <c r="BY154" s="329">
        <f t="shared" si="189"/>
        <v>2944</v>
      </c>
      <c r="BZ154" s="196">
        <v>1035</v>
      </c>
      <c r="CA154" s="257">
        <f t="shared" si="190"/>
        <v>35.15625</v>
      </c>
      <c r="CB154" s="258">
        <v>953</v>
      </c>
      <c r="CC154" s="259">
        <v>32.370923913043498</v>
      </c>
      <c r="CD154" s="196">
        <v>0</v>
      </c>
      <c r="CE154" s="257">
        <v>0</v>
      </c>
      <c r="CF154" s="258">
        <v>2</v>
      </c>
      <c r="CG154" s="259">
        <v>6.7934782608695704E-2</v>
      </c>
      <c r="CH154" s="196">
        <v>80</v>
      </c>
      <c r="CI154" s="287">
        <v>2.7173913043478302</v>
      </c>
      <c r="CJ154" s="196">
        <v>1909</v>
      </c>
      <c r="CK154" s="260">
        <f t="shared" si="191"/>
        <v>64.84375</v>
      </c>
      <c r="CL154" s="55">
        <v>263</v>
      </c>
      <c r="CM154" s="58">
        <v>8.9334239130434803</v>
      </c>
      <c r="CN154" s="57">
        <v>185</v>
      </c>
      <c r="CO154" s="260">
        <v>6.2839673913043503</v>
      </c>
      <c r="CP154" s="55">
        <v>147</v>
      </c>
      <c r="CQ154" s="58">
        <v>4.9932065217391299</v>
      </c>
      <c r="CR154" s="57">
        <v>443</v>
      </c>
      <c r="CS154" s="260">
        <v>15.0475543478261</v>
      </c>
      <c r="CT154" s="55">
        <v>638</v>
      </c>
      <c r="CU154" s="58">
        <v>21.6711956521739</v>
      </c>
      <c r="CV154" s="196">
        <v>2</v>
      </c>
      <c r="CW154" s="257">
        <v>6.7934782608695704E-2</v>
      </c>
      <c r="CX154" s="258">
        <v>19</v>
      </c>
      <c r="CY154" s="259">
        <v>0.64538043478260898</v>
      </c>
      <c r="CZ154" s="196">
        <v>0</v>
      </c>
      <c r="DA154" s="257">
        <v>0</v>
      </c>
      <c r="DB154" s="258">
        <v>186</v>
      </c>
      <c r="DC154" s="259">
        <v>6.3179347826086998</v>
      </c>
      <c r="DD154" s="258">
        <v>8</v>
      </c>
      <c r="DE154" s="257">
        <v>0.27173913043478298</v>
      </c>
      <c r="DF154" s="258">
        <v>7</v>
      </c>
      <c r="DG154" s="259">
        <v>0.23777173913043501</v>
      </c>
      <c r="DH154" s="196">
        <v>11</v>
      </c>
      <c r="DI154" s="197">
        <v>0.373641304347826</v>
      </c>
    </row>
    <row r="155" spans="1:113" ht="14.5">
      <c r="A155" s="208" t="s">
        <v>49</v>
      </c>
      <c r="B155" s="192">
        <f t="shared" si="182"/>
        <v>2492</v>
      </c>
      <c r="C155" s="327">
        <f t="shared" si="183"/>
        <v>215</v>
      </c>
      <c r="D155" s="193">
        <v>104</v>
      </c>
      <c r="E155" s="262">
        <f t="shared" si="184"/>
        <v>48.372093023255815</v>
      </c>
      <c r="F155" s="263">
        <v>16</v>
      </c>
      <c r="G155" s="264">
        <v>7.4418604651162799</v>
      </c>
      <c r="H155" s="193">
        <v>0</v>
      </c>
      <c r="I155" s="262">
        <v>0</v>
      </c>
      <c r="J155" s="263">
        <v>0</v>
      </c>
      <c r="K155" s="264">
        <v>0</v>
      </c>
      <c r="L155" s="193">
        <v>88</v>
      </c>
      <c r="M155" s="285">
        <v>40.930232558139501</v>
      </c>
      <c r="N155" s="193">
        <v>111</v>
      </c>
      <c r="O155" s="253">
        <f t="shared" si="185"/>
        <v>51.627906976744185</v>
      </c>
      <c r="P155" s="44">
        <v>0</v>
      </c>
      <c r="Q155" s="48">
        <v>0</v>
      </c>
      <c r="R155" s="46">
        <v>16</v>
      </c>
      <c r="S155" s="253">
        <v>7.4418604651162799</v>
      </c>
      <c r="T155" s="44">
        <v>0</v>
      </c>
      <c r="U155" s="48">
        <v>0</v>
      </c>
      <c r="V155" s="46">
        <v>24</v>
      </c>
      <c r="W155" s="253">
        <v>11.162790697674399</v>
      </c>
      <c r="X155" s="44">
        <v>30</v>
      </c>
      <c r="Y155" s="48">
        <v>13.953488372093</v>
      </c>
      <c r="Z155" s="193">
        <v>0</v>
      </c>
      <c r="AA155" s="262">
        <v>0</v>
      </c>
      <c r="AB155" s="263">
        <v>0</v>
      </c>
      <c r="AC155" s="264">
        <v>0</v>
      </c>
      <c r="AD155" s="193">
        <v>0</v>
      </c>
      <c r="AE155" s="262">
        <v>0</v>
      </c>
      <c r="AF155" s="263">
        <v>24</v>
      </c>
      <c r="AG155" s="264">
        <v>11.162790697674399</v>
      </c>
      <c r="AH155" s="263">
        <v>3</v>
      </c>
      <c r="AI155" s="262">
        <v>1.3953488372092999</v>
      </c>
      <c r="AJ155" s="263">
        <v>9</v>
      </c>
      <c r="AK155" s="264">
        <v>4.18604651162791</v>
      </c>
      <c r="AL155" s="193">
        <v>5</v>
      </c>
      <c r="AM155" s="264">
        <v>2.32558139534884</v>
      </c>
      <c r="AN155" s="327">
        <f t="shared" si="186"/>
        <v>1422</v>
      </c>
      <c r="AO155" s="193">
        <v>691</v>
      </c>
      <c r="AP155" s="262">
        <f t="shared" si="187"/>
        <v>48.593530239099856</v>
      </c>
      <c r="AQ155" s="263">
        <v>126</v>
      </c>
      <c r="AR155" s="264">
        <v>8.8607594936708907</v>
      </c>
      <c r="AS155" s="193">
        <v>2</v>
      </c>
      <c r="AT155" s="262">
        <v>0.140646976090014</v>
      </c>
      <c r="AU155" s="263">
        <v>0</v>
      </c>
      <c r="AV155" s="264">
        <v>0</v>
      </c>
      <c r="AW155" s="193">
        <v>563</v>
      </c>
      <c r="AX155" s="285">
        <v>39.592123769338997</v>
      </c>
      <c r="AY155" s="193">
        <v>731</v>
      </c>
      <c r="AZ155" s="253">
        <f t="shared" si="188"/>
        <v>51.406469760900144</v>
      </c>
      <c r="BA155" s="44">
        <v>4</v>
      </c>
      <c r="BB155" s="48">
        <v>0.28129395218002801</v>
      </c>
      <c r="BC155" s="46">
        <v>39</v>
      </c>
      <c r="BD155" s="253">
        <v>2.7426160337552701</v>
      </c>
      <c r="BE155" s="44">
        <v>11</v>
      </c>
      <c r="BF155" s="48">
        <v>0.77355836849507698</v>
      </c>
      <c r="BG155" s="46">
        <v>254</v>
      </c>
      <c r="BH155" s="253">
        <v>17.862165963431799</v>
      </c>
      <c r="BI155" s="44">
        <v>358</v>
      </c>
      <c r="BJ155" s="48">
        <v>25.175808720112499</v>
      </c>
      <c r="BK155" s="193">
        <v>0</v>
      </c>
      <c r="BL155" s="262">
        <v>0</v>
      </c>
      <c r="BM155" s="263">
        <v>1</v>
      </c>
      <c r="BN155" s="264">
        <v>7.0323488045007002E-2</v>
      </c>
      <c r="BO155" s="193">
        <v>0</v>
      </c>
      <c r="BP155" s="262">
        <v>0</v>
      </c>
      <c r="BQ155" s="263">
        <v>49</v>
      </c>
      <c r="BR155" s="264">
        <v>3.44585091420534</v>
      </c>
      <c r="BS155" s="263">
        <v>5</v>
      </c>
      <c r="BT155" s="262">
        <v>0.35161744022503499</v>
      </c>
      <c r="BU155" s="263">
        <v>2</v>
      </c>
      <c r="BV155" s="264">
        <v>0.140646976090014</v>
      </c>
      <c r="BW155" s="193">
        <v>8</v>
      </c>
      <c r="BX155" s="264">
        <v>0.56258790436005601</v>
      </c>
      <c r="BY155" s="327">
        <f t="shared" si="189"/>
        <v>855</v>
      </c>
      <c r="BZ155" s="193">
        <v>432</v>
      </c>
      <c r="CA155" s="262">
        <f t="shared" si="190"/>
        <v>50.526315789473685</v>
      </c>
      <c r="CB155" s="263">
        <v>118</v>
      </c>
      <c r="CC155" s="264">
        <v>13.801169590643299</v>
      </c>
      <c r="CD155" s="193">
        <v>0</v>
      </c>
      <c r="CE155" s="262">
        <v>0</v>
      </c>
      <c r="CF155" s="263">
        <v>0</v>
      </c>
      <c r="CG155" s="264">
        <v>0</v>
      </c>
      <c r="CH155" s="193">
        <v>314</v>
      </c>
      <c r="CI155" s="285">
        <v>36.725146198830402</v>
      </c>
      <c r="CJ155" s="193">
        <v>423</v>
      </c>
      <c r="CK155" s="253">
        <f t="shared" si="191"/>
        <v>49.473684210526315</v>
      </c>
      <c r="CL155" s="44">
        <v>3</v>
      </c>
      <c r="CM155" s="48">
        <v>0.35087719298245601</v>
      </c>
      <c r="CN155" s="46">
        <v>15</v>
      </c>
      <c r="CO155" s="253">
        <v>1.7543859649122799</v>
      </c>
      <c r="CP155" s="44">
        <v>0</v>
      </c>
      <c r="CQ155" s="48">
        <v>0</v>
      </c>
      <c r="CR155" s="46">
        <v>124</v>
      </c>
      <c r="CS155" s="253">
        <v>14.5029239766082</v>
      </c>
      <c r="CT155" s="44">
        <v>256</v>
      </c>
      <c r="CU155" s="48">
        <v>29.941520467836298</v>
      </c>
      <c r="CV155" s="193">
        <v>0</v>
      </c>
      <c r="CW155" s="262">
        <v>0</v>
      </c>
      <c r="CX155" s="263">
        <v>0</v>
      </c>
      <c r="CY155" s="264">
        <v>0</v>
      </c>
      <c r="CZ155" s="193">
        <v>0</v>
      </c>
      <c r="DA155" s="262">
        <v>0</v>
      </c>
      <c r="DB155" s="263">
        <v>23</v>
      </c>
      <c r="DC155" s="264">
        <v>2.6900584795321598</v>
      </c>
      <c r="DD155" s="263">
        <v>0</v>
      </c>
      <c r="DE155" s="262">
        <v>0</v>
      </c>
      <c r="DF155" s="263">
        <v>0</v>
      </c>
      <c r="DG155" s="264">
        <v>0</v>
      </c>
      <c r="DH155" s="193">
        <v>2</v>
      </c>
      <c r="DI155" s="194">
        <v>0.233918128654971</v>
      </c>
    </row>
    <row r="156" spans="1:113" ht="14.5">
      <c r="A156" s="212" t="s">
        <v>50</v>
      </c>
      <c r="B156" s="195">
        <f t="shared" si="182"/>
        <v>471</v>
      </c>
      <c r="C156" s="329">
        <f t="shared" si="183"/>
        <v>23</v>
      </c>
      <c r="D156" s="196">
        <v>5</v>
      </c>
      <c r="E156" s="257">
        <f t="shared" si="184"/>
        <v>21.739130434782609</v>
      </c>
      <c r="F156" s="258">
        <v>0</v>
      </c>
      <c r="G156" s="259">
        <v>0</v>
      </c>
      <c r="H156" s="196">
        <v>0</v>
      </c>
      <c r="I156" s="257">
        <v>0</v>
      </c>
      <c r="J156" s="258">
        <v>0</v>
      </c>
      <c r="K156" s="259">
        <v>0</v>
      </c>
      <c r="L156" s="196">
        <v>5</v>
      </c>
      <c r="M156" s="287">
        <v>21.739130434782599</v>
      </c>
      <c r="N156" s="196">
        <v>18</v>
      </c>
      <c r="O156" s="260">
        <f t="shared" si="185"/>
        <v>78.260869565217391</v>
      </c>
      <c r="P156" s="55">
        <v>1</v>
      </c>
      <c r="Q156" s="58">
        <v>4.3478260869565197</v>
      </c>
      <c r="R156" s="57">
        <v>10</v>
      </c>
      <c r="S156" s="260">
        <v>43.478260869565197</v>
      </c>
      <c r="T156" s="55">
        <v>0</v>
      </c>
      <c r="U156" s="58">
        <v>0</v>
      </c>
      <c r="V156" s="57">
        <v>2</v>
      </c>
      <c r="W156" s="260">
        <v>8.6956521739130395</v>
      </c>
      <c r="X156" s="55">
        <v>2</v>
      </c>
      <c r="Y156" s="58">
        <v>8.6956521739130395</v>
      </c>
      <c r="Z156" s="196">
        <v>0</v>
      </c>
      <c r="AA156" s="257">
        <v>0</v>
      </c>
      <c r="AB156" s="258">
        <v>0</v>
      </c>
      <c r="AC156" s="259">
        <v>0</v>
      </c>
      <c r="AD156" s="196">
        <v>0</v>
      </c>
      <c r="AE156" s="257">
        <v>0</v>
      </c>
      <c r="AF156" s="258">
        <v>3</v>
      </c>
      <c r="AG156" s="259">
        <v>13.0434782608696</v>
      </c>
      <c r="AH156" s="258">
        <v>0</v>
      </c>
      <c r="AI156" s="257">
        <v>0</v>
      </c>
      <c r="AJ156" s="258">
        <v>0</v>
      </c>
      <c r="AK156" s="259">
        <v>0</v>
      </c>
      <c r="AL156" s="196">
        <v>0</v>
      </c>
      <c r="AM156" s="259">
        <v>0</v>
      </c>
      <c r="AN156" s="329">
        <f t="shared" si="186"/>
        <v>240</v>
      </c>
      <c r="AO156" s="196">
        <v>59</v>
      </c>
      <c r="AP156" s="257">
        <f t="shared" si="187"/>
        <v>24.583333333333332</v>
      </c>
      <c r="AQ156" s="258">
        <v>5</v>
      </c>
      <c r="AR156" s="259">
        <v>2.0833333333333299</v>
      </c>
      <c r="AS156" s="196">
        <v>2</v>
      </c>
      <c r="AT156" s="257">
        <v>0.83333333333333304</v>
      </c>
      <c r="AU156" s="258">
        <v>0</v>
      </c>
      <c r="AV156" s="259">
        <v>0</v>
      </c>
      <c r="AW156" s="196">
        <v>52</v>
      </c>
      <c r="AX156" s="287">
        <v>21.6666666666667</v>
      </c>
      <c r="AY156" s="196">
        <v>181</v>
      </c>
      <c r="AZ156" s="260">
        <f t="shared" si="188"/>
        <v>75.416666666666671</v>
      </c>
      <c r="BA156" s="55">
        <v>14</v>
      </c>
      <c r="BB156" s="58">
        <v>5.8333333333333304</v>
      </c>
      <c r="BC156" s="57">
        <v>19</v>
      </c>
      <c r="BD156" s="260">
        <v>7.9166666666666696</v>
      </c>
      <c r="BE156" s="55">
        <v>0</v>
      </c>
      <c r="BF156" s="58">
        <v>0</v>
      </c>
      <c r="BG156" s="57">
        <v>34</v>
      </c>
      <c r="BH156" s="260">
        <v>14.1666666666667</v>
      </c>
      <c r="BI156" s="55">
        <v>101</v>
      </c>
      <c r="BJ156" s="58">
        <v>42.0833333333333</v>
      </c>
      <c r="BK156" s="196">
        <v>0</v>
      </c>
      <c r="BL156" s="257">
        <v>0</v>
      </c>
      <c r="BM156" s="258">
        <v>0</v>
      </c>
      <c r="BN156" s="259">
        <v>0</v>
      </c>
      <c r="BO156" s="196">
        <v>0</v>
      </c>
      <c r="BP156" s="257">
        <v>0</v>
      </c>
      <c r="BQ156" s="258">
        <v>10</v>
      </c>
      <c r="BR156" s="259">
        <v>4.1666666666666696</v>
      </c>
      <c r="BS156" s="258">
        <v>1</v>
      </c>
      <c r="BT156" s="257">
        <v>0.41666666666666702</v>
      </c>
      <c r="BU156" s="258">
        <v>0</v>
      </c>
      <c r="BV156" s="259">
        <v>0</v>
      </c>
      <c r="BW156" s="196">
        <v>2</v>
      </c>
      <c r="BX156" s="259">
        <v>0.83333333333333304</v>
      </c>
      <c r="BY156" s="329">
        <f t="shared" si="189"/>
        <v>208</v>
      </c>
      <c r="BZ156" s="196">
        <v>71</v>
      </c>
      <c r="CA156" s="257">
        <f t="shared" si="190"/>
        <v>34.134615384615387</v>
      </c>
      <c r="CB156" s="258">
        <v>3</v>
      </c>
      <c r="CC156" s="259">
        <v>1.4423076923076901</v>
      </c>
      <c r="CD156" s="196">
        <v>2</v>
      </c>
      <c r="CE156" s="257">
        <v>0.96153846153846201</v>
      </c>
      <c r="CF156" s="258">
        <v>0</v>
      </c>
      <c r="CG156" s="259">
        <v>0</v>
      </c>
      <c r="CH156" s="196">
        <v>66</v>
      </c>
      <c r="CI156" s="287">
        <v>31.730769230769202</v>
      </c>
      <c r="CJ156" s="196">
        <v>137</v>
      </c>
      <c r="CK156" s="260">
        <f t="shared" si="191"/>
        <v>65.865384615384613</v>
      </c>
      <c r="CL156" s="55">
        <v>8</v>
      </c>
      <c r="CM156" s="58">
        <v>3.8461538461538498</v>
      </c>
      <c r="CN156" s="57">
        <v>4</v>
      </c>
      <c r="CO156" s="260">
        <v>1.92307692307692</v>
      </c>
      <c r="CP156" s="55">
        <v>0</v>
      </c>
      <c r="CQ156" s="58">
        <v>0</v>
      </c>
      <c r="CR156" s="57">
        <v>21</v>
      </c>
      <c r="CS156" s="260">
        <v>10.096153846153801</v>
      </c>
      <c r="CT156" s="55">
        <v>95</v>
      </c>
      <c r="CU156" s="58">
        <v>45.673076923076898</v>
      </c>
      <c r="CV156" s="196">
        <v>0</v>
      </c>
      <c r="CW156" s="257">
        <v>0</v>
      </c>
      <c r="CX156" s="258">
        <v>0</v>
      </c>
      <c r="CY156" s="259">
        <v>0</v>
      </c>
      <c r="CZ156" s="196">
        <v>0</v>
      </c>
      <c r="DA156" s="257">
        <v>0</v>
      </c>
      <c r="DB156" s="258">
        <v>9</v>
      </c>
      <c r="DC156" s="259">
        <v>4.3269230769230802</v>
      </c>
      <c r="DD156" s="258">
        <v>0</v>
      </c>
      <c r="DE156" s="257">
        <v>0</v>
      </c>
      <c r="DF156" s="258">
        <v>0</v>
      </c>
      <c r="DG156" s="259">
        <v>0</v>
      </c>
      <c r="DH156" s="196">
        <v>0</v>
      </c>
      <c r="DI156" s="197">
        <v>0</v>
      </c>
    </row>
    <row r="157" spans="1:113" ht="14.5">
      <c r="A157" s="208" t="s">
        <v>51</v>
      </c>
      <c r="B157" s="192">
        <f t="shared" si="182"/>
        <v>2358</v>
      </c>
      <c r="C157" s="327">
        <f t="shared" si="183"/>
        <v>127</v>
      </c>
      <c r="D157" s="193">
        <v>48</v>
      </c>
      <c r="E157" s="262">
        <f t="shared" si="184"/>
        <v>37.795275590551178</v>
      </c>
      <c r="F157" s="263">
        <v>2</v>
      </c>
      <c r="G157" s="264">
        <v>1.5748031496063</v>
      </c>
      <c r="H157" s="193">
        <v>0</v>
      </c>
      <c r="I157" s="262">
        <v>0</v>
      </c>
      <c r="J157" s="263">
        <v>0</v>
      </c>
      <c r="K157" s="264">
        <v>0</v>
      </c>
      <c r="L157" s="193">
        <v>46</v>
      </c>
      <c r="M157" s="285">
        <v>36.220472440944903</v>
      </c>
      <c r="N157" s="193">
        <v>79</v>
      </c>
      <c r="O157" s="253">
        <f t="shared" si="185"/>
        <v>62.204724409448822</v>
      </c>
      <c r="P157" s="44">
        <v>6</v>
      </c>
      <c r="Q157" s="48">
        <v>4.7244094488188999</v>
      </c>
      <c r="R157" s="46">
        <v>19</v>
      </c>
      <c r="S157" s="253">
        <v>14.9606299212598</v>
      </c>
      <c r="T157" s="44">
        <v>4</v>
      </c>
      <c r="U157" s="48">
        <v>3.1496062992125999</v>
      </c>
      <c r="V157" s="46">
        <v>8</v>
      </c>
      <c r="W157" s="253">
        <v>6.2992125984251999</v>
      </c>
      <c r="X157" s="44">
        <v>2</v>
      </c>
      <c r="Y157" s="48">
        <v>1.5748031496063</v>
      </c>
      <c r="Z157" s="193">
        <v>1</v>
      </c>
      <c r="AA157" s="262">
        <v>0.78740157480314998</v>
      </c>
      <c r="AB157" s="263">
        <v>0</v>
      </c>
      <c r="AC157" s="264">
        <v>0</v>
      </c>
      <c r="AD157" s="193">
        <v>0</v>
      </c>
      <c r="AE157" s="262">
        <v>0</v>
      </c>
      <c r="AF157" s="263">
        <v>21</v>
      </c>
      <c r="AG157" s="264">
        <v>16.535433070866102</v>
      </c>
      <c r="AH157" s="263">
        <v>3</v>
      </c>
      <c r="AI157" s="262">
        <v>2.36220472440945</v>
      </c>
      <c r="AJ157" s="263">
        <v>10</v>
      </c>
      <c r="AK157" s="264">
        <v>7.8740157480314998</v>
      </c>
      <c r="AL157" s="193">
        <v>5</v>
      </c>
      <c r="AM157" s="264">
        <v>3.9370078740157499</v>
      </c>
      <c r="AN157" s="327">
        <f t="shared" si="186"/>
        <v>987</v>
      </c>
      <c r="AO157" s="193">
        <v>384</v>
      </c>
      <c r="AP157" s="262">
        <f t="shared" si="187"/>
        <v>38.90577507598784</v>
      </c>
      <c r="AQ157" s="263">
        <v>53</v>
      </c>
      <c r="AR157" s="264">
        <v>5.36980749746707</v>
      </c>
      <c r="AS157" s="193">
        <v>0</v>
      </c>
      <c r="AT157" s="262">
        <v>0</v>
      </c>
      <c r="AU157" s="263">
        <v>0</v>
      </c>
      <c r="AV157" s="264">
        <v>0</v>
      </c>
      <c r="AW157" s="193">
        <v>331</v>
      </c>
      <c r="AX157" s="285">
        <v>33.535967578520797</v>
      </c>
      <c r="AY157" s="193">
        <v>603</v>
      </c>
      <c r="AZ157" s="253">
        <f t="shared" si="188"/>
        <v>61.094224924012153</v>
      </c>
      <c r="BA157" s="44">
        <v>68</v>
      </c>
      <c r="BB157" s="48">
        <v>6.8895643363728496</v>
      </c>
      <c r="BC157" s="46">
        <v>169</v>
      </c>
      <c r="BD157" s="253">
        <v>17.1225937183384</v>
      </c>
      <c r="BE157" s="44">
        <v>45</v>
      </c>
      <c r="BF157" s="48">
        <v>4.55927051671733</v>
      </c>
      <c r="BG157" s="46">
        <v>147</v>
      </c>
      <c r="BH157" s="253">
        <v>14.893617021276601</v>
      </c>
      <c r="BI157" s="44">
        <v>17</v>
      </c>
      <c r="BJ157" s="48">
        <v>1.72239108409321</v>
      </c>
      <c r="BK157" s="193">
        <v>0</v>
      </c>
      <c r="BL157" s="262">
        <v>0</v>
      </c>
      <c r="BM157" s="263">
        <v>1</v>
      </c>
      <c r="BN157" s="264">
        <v>0.101317122593718</v>
      </c>
      <c r="BO157" s="193">
        <v>0</v>
      </c>
      <c r="BP157" s="262">
        <v>0</v>
      </c>
      <c r="BQ157" s="263">
        <v>129</v>
      </c>
      <c r="BR157" s="264">
        <v>13.0699088145897</v>
      </c>
      <c r="BS157" s="263">
        <v>5</v>
      </c>
      <c r="BT157" s="262">
        <v>0.50658561296859195</v>
      </c>
      <c r="BU157" s="263">
        <v>12</v>
      </c>
      <c r="BV157" s="264">
        <v>1.21580547112462</v>
      </c>
      <c r="BW157" s="193">
        <v>10</v>
      </c>
      <c r="BX157" s="264">
        <v>1.0131712259371799</v>
      </c>
      <c r="BY157" s="327">
        <f t="shared" si="189"/>
        <v>1244</v>
      </c>
      <c r="BZ157" s="193">
        <v>464</v>
      </c>
      <c r="CA157" s="262">
        <f t="shared" si="190"/>
        <v>37.29903536977492</v>
      </c>
      <c r="CB157" s="263">
        <v>178</v>
      </c>
      <c r="CC157" s="264">
        <v>14.308681672025701</v>
      </c>
      <c r="CD157" s="193">
        <v>0</v>
      </c>
      <c r="CE157" s="262">
        <v>0</v>
      </c>
      <c r="CF157" s="263">
        <v>0</v>
      </c>
      <c r="CG157" s="264">
        <v>0</v>
      </c>
      <c r="CH157" s="193">
        <v>286</v>
      </c>
      <c r="CI157" s="285">
        <v>22.9903536977492</v>
      </c>
      <c r="CJ157" s="193">
        <v>780</v>
      </c>
      <c r="CK157" s="253">
        <f t="shared" si="191"/>
        <v>62.700964630225073</v>
      </c>
      <c r="CL157" s="44">
        <v>107</v>
      </c>
      <c r="CM157" s="48">
        <v>8.6012861736334401</v>
      </c>
      <c r="CN157" s="46">
        <v>249</v>
      </c>
      <c r="CO157" s="253">
        <v>20.016077170418001</v>
      </c>
      <c r="CP157" s="44">
        <v>66</v>
      </c>
      <c r="CQ157" s="48">
        <v>5.3054662379421202</v>
      </c>
      <c r="CR157" s="46">
        <v>139</v>
      </c>
      <c r="CS157" s="253">
        <v>11.1736334405145</v>
      </c>
      <c r="CT157" s="44">
        <v>21</v>
      </c>
      <c r="CU157" s="48">
        <v>1.6881028938906799</v>
      </c>
      <c r="CV157" s="193">
        <v>0</v>
      </c>
      <c r="CW157" s="262">
        <v>0</v>
      </c>
      <c r="CX157" s="263">
        <v>3</v>
      </c>
      <c r="CY157" s="264">
        <v>0.241157556270097</v>
      </c>
      <c r="CZ157" s="193">
        <v>0</v>
      </c>
      <c r="DA157" s="262">
        <v>0</v>
      </c>
      <c r="DB157" s="263">
        <v>173</v>
      </c>
      <c r="DC157" s="264">
        <v>13.906752411575599</v>
      </c>
      <c r="DD157" s="263">
        <v>2</v>
      </c>
      <c r="DE157" s="262">
        <v>0.16077170418006401</v>
      </c>
      <c r="DF157" s="263">
        <v>4</v>
      </c>
      <c r="DG157" s="264">
        <v>0.32154340836012901</v>
      </c>
      <c r="DH157" s="193">
        <v>16</v>
      </c>
      <c r="DI157" s="194">
        <v>1.2861736334405101</v>
      </c>
    </row>
    <row r="158" spans="1:113" ht="14.5">
      <c r="A158" s="212" t="s">
        <v>52</v>
      </c>
      <c r="B158" s="195">
        <f t="shared" si="182"/>
        <v>1411</v>
      </c>
      <c r="C158" s="329">
        <f t="shared" si="183"/>
        <v>124</v>
      </c>
      <c r="D158" s="196">
        <v>84</v>
      </c>
      <c r="E158" s="257">
        <f t="shared" si="184"/>
        <v>67.741935483870961</v>
      </c>
      <c r="F158" s="258">
        <v>1</v>
      </c>
      <c r="G158" s="259">
        <v>0.80645161290322598</v>
      </c>
      <c r="H158" s="196">
        <v>0</v>
      </c>
      <c r="I158" s="257">
        <v>0</v>
      </c>
      <c r="J158" s="258">
        <v>1</v>
      </c>
      <c r="K158" s="259">
        <v>0.80645161290322598</v>
      </c>
      <c r="L158" s="196">
        <v>82</v>
      </c>
      <c r="M158" s="287">
        <v>66.129032258064498</v>
      </c>
      <c r="N158" s="196">
        <v>40</v>
      </c>
      <c r="O158" s="260">
        <f t="shared" si="185"/>
        <v>32.258064516129032</v>
      </c>
      <c r="P158" s="55">
        <v>1</v>
      </c>
      <c r="Q158" s="58">
        <v>0.80645161290322598</v>
      </c>
      <c r="R158" s="57">
        <v>15</v>
      </c>
      <c r="S158" s="260">
        <v>12.0967741935484</v>
      </c>
      <c r="T158" s="55">
        <v>0</v>
      </c>
      <c r="U158" s="58">
        <v>0</v>
      </c>
      <c r="V158" s="57">
        <v>6</v>
      </c>
      <c r="W158" s="260">
        <v>4.8387096774193603</v>
      </c>
      <c r="X158" s="55">
        <v>0</v>
      </c>
      <c r="Y158" s="58">
        <v>0</v>
      </c>
      <c r="Z158" s="196">
        <v>0</v>
      </c>
      <c r="AA158" s="257">
        <v>0</v>
      </c>
      <c r="AB158" s="258">
        <v>1</v>
      </c>
      <c r="AC158" s="259">
        <v>0.80645161290322598</v>
      </c>
      <c r="AD158" s="196">
        <v>0</v>
      </c>
      <c r="AE158" s="257">
        <v>0</v>
      </c>
      <c r="AF158" s="258">
        <v>17</v>
      </c>
      <c r="AG158" s="259">
        <v>13.709677419354801</v>
      </c>
      <c r="AH158" s="258">
        <v>0</v>
      </c>
      <c r="AI158" s="257">
        <v>0</v>
      </c>
      <c r="AJ158" s="258">
        <v>0</v>
      </c>
      <c r="AK158" s="259">
        <v>0</v>
      </c>
      <c r="AL158" s="196">
        <v>0</v>
      </c>
      <c r="AM158" s="259">
        <v>0</v>
      </c>
      <c r="AN158" s="329">
        <f t="shared" si="186"/>
        <v>719</v>
      </c>
      <c r="AO158" s="196">
        <v>414</v>
      </c>
      <c r="AP158" s="257">
        <f t="shared" si="187"/>
        <v>57.57997218358831</v>
      </c>
      <c r="AQ158" s="258">
        <v>10</v>
      </c>
      <c r="AR158" s="259">
        <v>1.3908205841446499</v>
      </c>
      <c r="AS158" s="196">
        <v>0</v>
      </c>
      <c r="AT158" s="257">
        <v>0</v>
      </c>
      <c r="AU158" s="258">
        <v>2</v>
      </c>
      <c r="AV158" s="259">
        <v>0.278164116828929</v>
      </c>
      <c r="AW158" s="196">
        <v>402</v>
      </c>
      <c r="AX158" s="287">
        <v>55.910987482614701</v>
      </c>
      <c r="AY158" s="196">
        <v>305</v>
      </c>
      <c r="AZ158" s="260">
        <f t="shared" si="188"/>
        <v>42.420027816411682</v>
      </c>
      <c r="BA158" s="55">
        <v>28</v>
      </c>
      <c r="BB158" s="58">
        <v>3.8942976356050099</v>
      </c>
      <c r="BC158" s="57">
        <v>80</v>
      </c>
      <c r="BD158" s="260">
        <v>11.126564673157199</v>
      </c>
      <c r="BE158" s="55">
        <v>14</v>
      </c>
      <c r="BF158" s="58">
        <v>1.9471488178025</v>
      </c>
      <c r="BG158" s="57">
        <v>76</v>
      </c>
      <c r="BH158" s="260">
        <v>10.5702364394993</v>
      </c>
      <c r="BI158" s="55">
        <v>22</v>
      </c>
      <c r="BJ158" s="58">
        <v>3.05980528511822</v>
      </c>
      <c r="BK158" s="196">
        <v>0</v>
      </c>
      <c r="BL158" s="257">
        <v>0</v>
      </c>
      <c r="BM158" s="258">
        <v>1</v>
      </c>
      <c r="BN158" s="259">
        <v>0.139082058414465</v>
      </c>
      <c r="BO158" s="196">
        <v>0</v>
      </c>
      <c r="BP158" s="257">
        <v>0</v>
      </c>
      <c r="BQ158" s="258">
        <v>81</v>
      </c>
      <c r="BR158" s="259">
        <v>11.2656467315716</v>
      </c>
      <c r="BS158" s="258">
        <v>0</v>
      </c>
      <c r="BT158" s="257">
        <v>0</v>
      </c>
      <c r="BU158" s="258">
        <v>1</v>
      </c>
      <c r="BV158" s="259">
        <v>0.139082058414465</v>
      </c>
      <c r="BW158" s="196">
        <v>2</v>
      </c>
      <c r="BX158" s="259">
        <v>0.278164116828929</v>
      </c>
      <c r="BY158" s="329">
        <f t="shared" si="189"/>
        <v>568</v>
      </c>
      <c r="BZ158" s="196">
        <v>295</v>
      </c>
      <c r="CA158" s="257">
        <f t="shared" si="190"/>
        <v>51.936619718309863</v>
      </c>
      <c r="CB158" s="258">
        <v>60</v>
      </c>
      <c r="CC158" s="259">
        <v>10.563380281690099</v>
      </c>
      <c r="CD158" s="196">
        <v>0</v>
      </c>
      <c r="CE158" s="257">
        <v>0</v>
      </c>
      <c r="CF158" s="258">
        <v>3</v>
      </c>
      <c r="CG158" s="259">
        <v>0.528169014084507</v>
      </c>
      <c r="CH158" s="196">
        <v>232</v>
      </c>
      <c r="CI158" s="287">
        <v>40.845070422535201</v>
      </c>
      <c r="CJ158" s="196">
        <v>273</v>
      </c>
      <c r="CK158" s="260">
        <f t="shared" si="191"/>
        <v>48.063380281690144</v>
      </c>
      <c r="CL158" s="55">
        <v>26</v>
      </c>
      <c r="CM158" s="58">
        <v>4.5774647887324003</v>
      </c>
      <c r="CN158" s="57">
        <v>88</v>
      </c>
      <c r="CO158" s="260">
        <v>15.492957746478901</v>
      </c>
      <c r="CP158" s="55">
        <v>12</v>
      </c>
      <c r="CQ158" s="58">
        <v>2.1126760563380298</v>
      </c>
      <c r="CR158" s="57">
        <v>62</v>
      </c>
      <c r="CS158" s="260">
        <v>10.915492957746499</v>
      </c>
      <c r="CT158" s="55">
        <v>10</v>
      </c>
      <c r="CU158" s="58">
        <v>1.76056338028169</v>
      </c>
      <c r="CV158" s="196">
        <v>0</v>
      </c>
      <c r="CW158" s="257">
        <v>0</v>
      </c>
      <c r="CX158" s="258">
        <v>0</v>
      </c>
      <c r="CY158" s="259">
        <v>0</v>
      </c>
      <c r="CZ158" s="196">
        <v>0</v>
      </c>
      <c r="DA158" s="257">
        <v>0</v>
      </c>
      <c r="DB158" s="258">
        <v>74</v>
      </c>
      <c r="DC158" s="259">
        <v>13.028169014084501</v>
      </c>
      <c r="DD158" s="258">
        <v>0</v>
      </c>
      <c r="DE158" s="257">
        <v>0</v>
      </c>
      <c r="DF158" s="258">
        <v>0</v>
      </c>
      <c r="DG158" s="259">
        <v>0</v>
      </c>
      <c r="DH158" s="196">
        <v>1</v>
      </c>
      <c r="DI158" s="197">
        <v>0.176056338028169</v>
      </c>
    </row>
    <row r="159" spans="1:113" ht="14.5">
      <c r="A159" s="208" t="s">
        <v>53</v>
      </c>
      <c r="B159" s="192">
        <f t="shared" si="182"/>
        <v>1789</v>
      </c>
      <c r="C159" s="331">
        <f t="shared" si="183"/>
        <v>309</v>
      </c>
      <c r="D159" s="193">
        <v>35</v>
      </c>
      <c r="E159" s="266">
        <f t="shared" si="184"/>
        <v>11.326860841423949</v>
      </c>
      <c r="F159" s="263">
        <v>0</v>
      </c>
      <c r="G159" s="267">
        <v>0</v>
      </c>
      <c r="H159" s="193">
        <v>1</v>
      </c>
      <c r="I159" s="266">
        <v>0.32362459546925598</v>
      </c>
      <c r="J159" s="263">
        <v>1</v>
      </c>
      <c r="K159" s="267">
        <v>0.32362459546925598</v>
      </c>
      <c r="L159" s="193">
        <v>33</v>
      </c>
      <c r="M159" s="288">
        <v>10.6796116504854</v>
      </c>
      <c r="N159" s="193">
        <v>274</v>
      </c>
      <c r="O159" s="253">
        <f t="shared" si="185"/>
        <v>88.673139158576049</v>
      </c>
      <c r="P159" s="44">
        <v>10</v>
      </c>
      <c r="Q159" s="48">
        <v>3.2362459546925599</v>
      </c>
      <c r="R159" s="46">
        <v>50</v>
      </c>
      <c r="S159" s="253">
        <v>16.1812297734628</v>
      </c>
      <c r="T159" s="44">
        <v>7</v>
      </c>
      <c r="U159" s="48">
        <v>2.2653721682847898</v>
      </c>
      <c r="V159" s="46">
        <v>72</v>
      </c>
      <c r="W159" s="253">
        <v>23.300970873786401</v>
      </c>
      <c r="X159" s="44">
        <v>2</v>
      </c>
      <c r="Y159" s="48">
        <v>0.64724919093851097</v>
      </c>
      <c r="Z159" s="193">
        <v>0</v>
      </c>
      <c r="AA159" s="266">
        <v>0</v>
      </c>
      <c r="AB159" s="263">
        <v>2</v>
      </c>
      <c r="AC159" s="267">
        <v>0.64724919093851097</v>
      </c>
      <c r="AD159" s="193">
        <v>0</v>
      </c>
      <c r="AE159" s="266">
        <v>0</v>
      </c>
      <c r="AF159" s="263">
        <v>110</v>
      </c>
      <c r="AG159" s="267">
        <v>35.598705501618099</v>
      </c>
      <c r="AH159" s="263">
        <v>3</v>
      </c>
      <c r="AI159" s="266">
        <v>0.970873786407767</v>
      </c>
      <c r="AJ159" s="263">
        <v>3</v>
      </c>
      <c r="AK159" s="267">
        <v>0.970873786407767</v>
      </c>
      <c r="AL159" s="193">
        <v>15</v>
      </c>
      <c r="AM159" s="267">
        <v>4.8543689320388399</v>
      </c>
      <c r="AN159" s="331">
        <f t="shared" si="186"/>
        <v>876</v>
      </c>
      <c r="AO159" s="193">
        <v>197</v>
      </c>
      <c r="AP159" s="266">
        <f t="shared" si="187"/>
        <v>22.488584474885844</v>
      </c>
      <c r="AQ159" s="263">
        <v>46</v>
      </c>
      <c r="AR159" s="267">
        <v>5.2511415525114202</v>
      </c>
      <c r="AS159" s="193">
        <v>0</v>
      </c>
      <c r="AT159" s="266">
        <v>0</v>
      </c>
      <c r="AU159" s="263">
        <v>4</v>
      </c>
      <c r="AV159" s="267">
        <v>0.45662100456621002</v>
      </c>
      <c r="AW159" s="193">
        <v>147</v>
      </c>
      <c r="AX159" s="288">
        <v>16.780821917808201</v>
      </c>
      <c r="AY159" s="193">
        <v>679</v>
      </c>
      <c r="AZ159" s="253">
        <f t="shared" si="188"/>
        <v>77.51141552511416</v>
      </c>
      <c r="BA159" s="44">
        <v>31</v>
      </c>
      <c r="BB159" s="48">
        <v>3.5388127853881302</v>
      </c>
      <c r="BC159" s="46">
        <v>116</v>
      </c>
      <c r="BD159" s="253">
        <v>13.242009132420099</v>
      </c>
      <c r="BE159" s="44">
        <v>40</v>
      </c>
      <c r="BF159" s="48">
        <v>4.5662100456620998</v>
      </c>
      <c r="BG159" s="46">
        <v>278</v>
      </c>
      <c r="BH159" s="253">
        <v>31.735159817351601</v>
      </c>
      <c r="BI159" s="44">
        <v>13</v>
      </c>
      <c r="BJ159" s="48">
        <v>1.4840182648401801</v>
      </c>
      <c r="BK159" s="193">
        <v>0</v>
      </c>
      <c r="BL159" s="266">
        <v>0</v>
      </c>
      <c r="BM159" s="263">
        <v>9</v>
      </c>
      <c r="BN159" s="267">
        <v>1.02739726027397</v>
      </c>
      <c r="BO159" s="193">
        <v>0</v>
      </c>
      <c r="BP159" s="266">
        <v>0</v>
      </c>
      <c r="BQ159" s="263">
        <v>175</v>
      </c>
      <c r="BR159" s="267">
        <v>19.977168949771698</v>
      </c>
      <c r="BS159" s="263">
        <v>4</v>
      </c>
      <c r="BT159" s="266">
        <v>0.45662100456621002</v>
      </c>
      <c r="BU159" s="263">
        <v>5</v>
      </c>
      <c r="BV159" s="267">
        <v>0.57077625570776302</v>
      </c>
      <c r="BW159" s="193">
        <v>8</v>
      </c>
      <c r="BX159" s="267">
        <v>0.91324200913242004</v>
      </c>
      <c r="BY159" s="331">
        <f t="shared" si="189"/>
        <v>604</v>
      </c>
      <c r="BZ159" s="193">
        <v>165</v>
      </c>
      <c r="CA159" s="266">
        <f t="shared" si="190"/>
        <v>27.317880794701988</v>
      </c>
      <c r="CB159" s="263">
        <v>57</v>
      </c>
      <c r="CC159" s="267">
        <v>9.43708609271523</v>
      </c>
      <c r="CD159" s="193">
        <v>2</v>
      </c>
      <c r="CE159" s="266">
        <v>0.33112582781457001</v>
      </c>
      <c r="CF159" s="263">
        <v>4</v>
      </c>
      <c r="CG159" s="267">
        <v>0.66225165562913901</v>
      </c>
      <c r="CH159" s="193">
        <v>102</v>
      </c>
      <c r="CI159" s="288">
        <v>16.887417218543</v>
      </c>
      <c r="CJ159" s="193">
        <v>439</v>
      </c>
      <c r="CK159" s="253">
        <f t="shared" si="191"/>
        <v>72.682119205298008</v>
      </c>
      <c r="CL159" s="44">
        <v>52</v>
      </c>
      <c r="CM159" s="48">
        <v>8.6092715231788102</v>
      </c>
      <c r="CN159" s="46">
        <v>42</v>
      </c>
      <c r="CO159" s="253">
        <v>6.9536423841059598</v>
      </c>
      <c r="CP159" s="44">
        <v>48</v>
      </c>
      <c r="CQ159" s="48">
        <v>7.9470198675496704</v>
      </c>
      <c r="CR159" s="46">
        <v>223</v>
      </c>
      <c r="CS159" s="253">
        <v>36.920529801324498</v>
      </c>
      <c r="CT159" s="44">
        <v>9</v>
      </c>
      <c r="CU159" s="48">
        <v>1.4900662251655601</v>
      </c>
      <c r="CV159" s="193">
        <v>0</v>
      </c>
      <c r="CW159" s="266">
        <v>0</v>
      </c>
      <c r="CX159" s="263">
        <v>3</v>
      </c>
      <c r="CY159" s="267">
        <v>0.49668874172185401</v>
      </c>
      <c r="CZ159" s="193">
        <v>0</v>
      </c>
      <c r="DA159" s="266">
        <v>0</v>
      </c>
      <c r="DB159" s="263">
        <v>57</v>
      </c>
      <c r="DC159" s="267">
        <v>9.43708609271523</v>
      </c>
      <c r="DD159" s="263">
        <v>2</v>
      </c>
      <c r="DE159" s="266">
        <v>0.33112582781457001</v>
      </c>
      <c r="DF159" s="263">
        <v>1</v>
      </c>
      <c r="DG159" s="267">
        <v>0.165562913907285</v>
      </c>
      <c r="DH159" s="193">
        <v>2</v>
      </c>
      <c r="DI159" s="198">
        <v>0.33112582781457001</v>
      </c>
    </row>
    <row r="160" spans="1:113" ht="14.5">
      <c r="A160" s="212" t="s">
        <v>54</v>
      </c>
      <c r="B160" s="195">
        <f t="shared" si="182"/>
        <v>1335</v>
      </c>
      <c r="C160" s="329">
        <f t="shared" si="183"/>
        <v>117</v>
      </c>
      <c r="D160" s="196">
        <v>51</v>
      </c>
      <c r="E160" s="257">
        <f t="shared" si="184"/>
        <v>43.589743589743591</v>
      </c>
      <c r="F160" s="258">
        <v>0</v>
      </c>
      <c r="G160" s="259">
        <v>0</v>
      </c>
      <c r="H160" s="196">
        <v>0</v>
      </c>
      <c r="I160" s="257">
        <v>0</v>
      </c>
      <c r="J160" s="258">
        <v>1</v>
      </c>
      <c r="K160" s="259">
        <v>0.854700854700855</v>
      </c>
      <c r="L160" s="196">
        <v>50</v>
      </c>
      <c r="M160" s="287">
        <v>42.735042735042697</v>
      </c>
      <c r="N160" s="196">
        <v>66</v>
      </c>
      <c r="O160" s="260">
        <f t="shared" si="185"/>
        <v>56.410256410256409</v>
      </c>
      <c r="P160" s="65">
        <v>6</v>
      </c>
      <c r="Q160" s="68">
        <v>5.1282051282051304</v>
      </c>
      <c r="R160" s="67">
        <v>22</v>
      </c>
      <c r="S160" s="289">
        <v>18.803418803418801</v>
      </c>
      <c r="T160" s="65">
        <v>14</v>
      </c>
      <c r="U160" s="68">
        <v>11.965811965812</v>
      </c>
      <c r="V160" s="67">
        <v>12</v>
      </c>
      <c r="W160" s="289">
        <v>10.2564102564103</v>
      </c>
      <c r="X160" s="65">
        <v>3</v>
      </c>
      <c r="Y160" s="68">
        <v>2.5641025641025599</v>
      </c>
      <c r="Z160" s="196">
        <v>0</v>
      </c>
      <c r="AA160" s="257">
        <v>0</v>
      </c>
      <c r="AB160" s="258">
        <v>0</v>
      </c>
      <c r="AC160" s="259">
        <v>0</v>
      </c>
      <c r="AD160" s="196">
        <v>0</v>
      </c>
      <c r="AE160" s="257">
        <v>0</v>
      </c>
      <c r="AF160" s="258">
        <v>6</v>
      </c>
      <c r="AG160" s="259">
        <v>5.1282051282051304</v>
      </c>
      <c r="AH160" s="258">
        <v>1</v>
      </c>
      <c r="AI160" s="257">
        <v>0.854700854700855</v>
      </c>
      <c r="AJ160" s="258">
        <v>2</v>
      </c>
      <c r="AK160" s="259">
        <v>1.70940170940171</v>
      </c>
      <c r="AL160" s="196">
        <v>0</v>
      </c>
      <c r="AM160" s="259">
        <v>0</v>
      </c>
      <c r="AN160" s="329">
        <f t="shared" si="186"/>
        <v>776</v>
      </c>
      <c r="AO160" s="196">
        <v>324</v>
      </c>
      <c r="AP160" s="257">
        <f t="shared" si="187"/>
        <v>41.75257731958763</v>
      </c>
      <c r="AQ160" s="258">
        <v>23</v>
      </c>
      <c r="AR160" s="259">
        <v>2.9639175257732</v>
      </c>
      <c r="AS160" s="196">
        <v>0</v>
      </c>
      <c r="AT160" s="257">
        <v>0</v>
      </c>
      <c r="AU160" s="258">
        <v>4</v>
      </c>
      <c r="AV160" s="259">
        <v>0.51546391752577303</v>
      </c>
      <c r="AW160" s="196">
        <v>297</v>
      </c>
      <c r="AX160" s="287">
        <v>38.273195876288703</v>
      </c>
      <c r="AY160" s="196">
        <v>452</v>
      </c>
      <c r="AZ160" s="260">
        <f t="shared" si="188"/>
        <v>58.247422680412377</v>
      </c>
      <c r="BA160" s="65">
        <v>63</v>
      </c>
      <c r="BB160" s="68">
        <v>8.1185567010309292</v>
      </c>
      <c r="BC160" s="67">
        <v>121</v>
      </c>
      <c r="BD160" s="289">
        <v>15.5927835051546</v>
      </c>
      <c r="BE160" s="65">
        <v>54</v>
      </c>
      <c r="BF160" s="68">
        <v>6.9587628865979401</v>
      </c>
      <c r="BG160" s="67">
        <v>113</v>
      </c>
      <c r="BH160" s="289">
        <v>14.5618556701031</v>
      </c>
      <c r="BI160" s="65">
        <v>50</v>
      </c>
      <c r="BJ160" s="68">
        <v>6.4432989690721598</v>
      </c>
      <c r="BK160" s="196">
        <v>0</v>
      </c>
      <c r="BL160" s="257">
        <v>0</v>
      </c>
      <c r="BM160" s="258">
        <v>1</v>
      </c>
      <c r="BN160" s="259">
        <v>0.12886597938144301</v>
      </c>
      <c r="BO160" s="196">
        <v>0</v>
      </c>
      <c r="BP160" s="257">
        <v>0</v>
      </c>
      <c r="BQ160" s="258">
        <v>42</v>
      </c>
      <c r="BR160" s="259">
        <v>5.4123711340206198</v>
      </c>
      <c r="BS160" s="258">
        <v>3</v>
      </c>
      <c r="BT160" s="257">
        <v>0.38659793814433002</v>
      </c>
      <c r="BU160" s="258">
        <v>1</v>
      </c>
      <c r="BV160" s="259">
        <v>0.12886597938144301</v>
      </c>
      <c r="BW160" s="196">
        <v>4</v>
      </c>
      <c r="BX160" s="259">
        <v>0.51546391752577303</v>
      </c>
      <c r="BY160" s="329">
        <f t="shared" si="189"/>
        <v>442</v>
      </c>
      <c r="BZ160" s="196">
        <v>138</v>
      </c>
      <c r="CA160" s="257">
        <f t="shared" si="190"/>
        <v>31.221719457013574</v>
      </c>
      <c r="CB160" s="258">
        <v>22</v>
      </c>
      <c r="CC160" s="259">
        <v>4.9773755656108598</v>
      </c>
      <c r="CD160" s="196">
        <v>0</v>
      </c>
      <c r="CE160" s="257">
        <v>0</v>
      </c>
      <c r="CF160" s="258">
        <v>3</v>
      </c>
      <c r="CG160" s="259">
        <v>0.67873303167420795</v>
      </c>
      <c r="CH160" s="196">
        <v>113</v>
      </c>
      <c r="CI160" s="287">
        <v>25.565610859728501</v>
      </c>
      <c r="CJ160" s="196">
        <v>304</v>
      </c>
      <c r="CK160" s="260">
        <f t="shared" si="191"/>
        <v>68.778280542986423</v>
      </c>
      <c r="CL160" s="65">
        <v>83</v>
      </c>
      <c r="CM160" s="68">
        <v>18.778280542986401</v>
      </c>
      <c r="CN160" s="67">
        <v>89</v>
      </c>
      <c r="CO160" s="289">
        <v>20.135746606334799</v>
      </c>
      <c r="CP160" s="65">
        <v>25</v>
      </c>
      <c r="CQ160" s="68">
        <v>5.65610859728507</v>
      </c>
      <c r="CR160" s="67">
        <v>64</v>
      </c>
      <c r="CS160" s="289">
        <v>14.4796380090498</v>
      </c>
      <c r="CT160" s="65">
        <v>19</v>
      </c>
      <c r="CU160" s="68">
        <v>4.2986425339366496</v>
      </c>
      <c r="CV160" s="196">
        <v>0</v>
      </c>
      <c r="CW160" s="257">
        <v>0</v>
      </c>
      <c r="CX160" s="258">
        <v>0</v>
      </c>
      <c r="CY160" s="259">
        <v>0</v>
      </c>
      <c r="CZ160" s="196">
        <v>0</v>
      </c>
      <c r="DA160" s="257">
        <v>0</v>
      </c>
      <c r="DB160" s="258">
        <v>21</v>
      </c>
      <c r="DC160" s="259">
        <v>4.7511312217194597</v>
      </c>
      <c r="DD160" s="258">
        <v>0</v>
      </c>
      <c r="DE160" s="257">
        <v>0</v>
      </c>
      <c r="DF160" s="258">
        <v>0</v>
      </c>
      <c r="DG160" s="259">
        <v>0</v>
      </c>
      <c r="DH160" s="196">
        <v>3</v>
      </c>
      <c r="DI160" s="197">
        <v>0.67873303167420795</v>
      </c>
    </row>
    <row r="161" spans="1:113" ht="14.5">
      <c r="A161" s="217" t="s">
        <v>55</v>
      </c>
      <c r="B161" s="199">
        <f t="shared" si="182"/>
        <v>44271</v>
      </c>
      <c r="C161" s="332">
        <f t="shared" si="183"/>
        <v>7833</v>
      </c>
      <c r="D161" s="200">
        <v>1926</v>
      </c>
      <c r="E161" s="271">
        <f t="shared" si="184"/>
        <v>24.588280352355419</v>
      </c>
      <c r="F161" s="270">
        <v>254</v>
      </c>
      <c r="G161" s="269">
        <v>3.2426911783480201</v>
      </c>
      <c r="H161" s="200">
        <v>2</v>
      </c>
      <c r="I161" s="271">
        <v>2.5533001404315098E-2</v>
      </c>
      <c r="J161" s="270">
        <v>5</v>
      </c>
      <c r="K161" s="269">
        <v>6.3832503510787703E-2</v>
      </c>
      <c r="L161" s="200">
        <v>1665</v>
      </c>
      <c r="M161" s="290">
        <v>21.2562236690923</v>
      </c>
      <c r="N161" s="200">
        <v>5907</v>
      </c>
      <c r="O161" s="272">
        <f t="shared" si="185"/>
        <v>75.411719647644588</v>
      </c>
      <c r="P161" s="177">
        <v>254</v>
      </c>
      <c r="Q161" s="78">
        <v>3.2426911783480201</v>
      </c>
      <c r="R161" s="77">
        <v>903</v>
      </c>
      <c r="S161" s="272">
        <v>11.5281501340483</v>
      </c>
      <c r="T161" s="177">
        <v>184</v>
      </c>
      <c r="U161" s="78">
        <v>2.3490361291969899</v>
      </c>
      <c r="V161" s="77">
        <v>929</v>
      </c>
      <c r="W161" s="272">
        <v>11.860079152304399</v>
      </c>
      <c r="X161" s="177">
        <v>664</v>
      </c>
      <c r="Y161" s="78">
        <v>8.4769564662326093</v>
      </c>
      <c r="Z161" s="200">
        <v>1</v>
      </c>
      <c r="AA161" s="271">
        <v>1.2766500702157501E-2</v>
      </c>
      <c r="AB161" s="270">
        <v>36</v>
      </c>
      <c r="AC161" s="269">
        <v>0.45959402527767101</v>
      </c>
      <c r="AD161" s="200">
        <v>4</v>
      </c>
      <c r="AE161" s="271">
        <v>5.1066002808630197E-2</v>
      </c>
      <c r="AF161" s="270">
        <v>2405</v>
      </c>
      <c r="AG161" s="269">
        <v>30.703434188688899</v>
      </c>
      <c r="AH161" s="270">
        <v>36</v>
      </c>
      <c r="AI161" s="271">
        <v>0.45959402527767101</v>
      </c>
      <c r="AJ161" s="270">
        <v>241</v>
      </c>
      <c r="AK161" s="269">
        <v>3.07672666921997</v>
      </c>
      <c r="AL161" s="200">
        <v>250</v>
      </c>
      <c r="AM161" s="269">
        <v>3.1916251755393801</v>
      </c>
      <c r="AN161" s="332">
        <f t="shared" si="186"/>
        <v>23531</v>
      </c>
      <c r="AO161" s="200">
        <v>7268</v>
      </c>
      <c r="AP161" s="271">
        <f t="shared" si="187"/>
        <v>30.886915133228509</v>
      </c>
      <c r="AQ161" s="270">
        <v>2142</v>
      </c>
      <c r="AR161" s="269">
        <v>9.1028855552250203</v>
      </c>
      <c r="AS161" s="200">
        <v>4</v>
      </c>
      <c r="AT161" s="271">
        <v>1.6998852577450999E-2</v>
      </c>
      <c r="AU161" s="270">
        <v>10</v>
      </c>
      <c r="AV161" s="269">
        <v>4.24971314436276E-2</v>
      </c>
      <c r="AW161" s="200">
        <v>5112</v>
      </c>
      <c r="AX161" s="290">
        <v>21.7245335939824</v>
      </c>
      <c r="AY161" s="200">
        <v>16263</v>
      </c>
      <c r="AZ161" s="272">
        <f t="shared" si="188"/>
        <v>69.113084866771487</v>
      </c>
      <c r="BA161" s="177">
        <v>963</v>
      </c>
      <c r="BB161" s="78">
        <v>4.0924737580213302</v>
      </c>
      <c r="BC161" s="77">
        <v>1735</v>
      </c>
      <c r="BD161" s="272">
        <v>7.3732523054693804</v>
      </c>
      <c r="BE161" s="177">
        <v>685</v>
      </c>
      <c r="BF161" s="78">
        <v>2.9110535038884899</v>
      </c>
      <c r="BG161" s="77">
        <v>4501</v>
      </c>
      <c r="BH161" s="272">
        <v>19.127958862776801</v>
      </c>
      <c r="BI161" s="177">
        <v>5185</v>
      </c>
      <c r="BJ161" s="78">
        <v>22.0347626535209</v>
      </c>
      <c r="BK161" s="200">
        <v>8</v>
      </c>
      <c r="BL161" s="271">
        <v>3.3997705154901997E-2</v>
      </c>
      <c r="BM161" s="270">
        <v>112</v>
      </c>
      <c r="BN161" s="269">
        <v>0.47596787216862901</v>
      </c>
      <c r="BO161" s="200">
        <v>4</v>
      </c>
      <c r="BP161" s="271">
        <v>1.6998852577450999E-2</v>
      </c>
      <c r="BQ161" s="270">
        <v>2388</v>
      </c>
      <c r="BR161" s="269">
        <v>10.148314988738299</v>
      </c>
      <c r="BS161" s="270">
        <v>55</v>
      </c>
      <c r="BT161" s="271">
        <v>0.233734222939952</v>
      </c>
      <c r="BU161" s="270">
        <v>268</v>
      </c>
      <c r="BV161" s="269">
        <v>1.13892312268922</v>
      </c>
      <c r="BW161" s="200">
        <v>359</v>
      </c>
      <c r="BX161" s="269">
        <v>1.5256470188262301</v>
      </c>
      <c r="BY161" s="332">
        <f t="shared" si="189"/>
        <v>12907</v>
      </c>
      <c r="BZ161" s="200">
        <v>4849</v>
      </c>
      <c r="CA161" s="271">
        <f t="shared" si="190"/>
        <v>37.568761137367318</v>
      </c>
      <c r="CB161" s="270">
        <v>1952</v>
      </c>
      <c r="CC161" s="269">
        <v>15.1235763539165</v>
      </c>
      <c r="CD161" s="200">
        <v>5</v>
      </c>
      <c r="CE161" s="271">
        <v>3.8738668939335197E-2</v>
      </c>
      <c r="CF161" s="270">
        <v>6</v>
      </c>
      <c r="CG161" s="269">
        <v>4.6486402727202301E-2</v>
      </c>
      <c r="CH161" s="200">
        <v>2886</v>
      </c>
      <c r="CI161" s="290">
        <v>22.359959711784299</v>
      </c>
      <c r="CJ161" s="200">
        <v>8058</v>
      </c>
      <c r="CK161" s="272">
        <f t="shared" si="191"/>
        <v>62.431238862632675</v>
      </c>
      <c r="CL161" s="177">
        <v>610</v>
      </c>
      <c r="CM161" s="78">
        <v>4.7261176105988998</v>
      </c>
      <c r="CN161" s="77">
        <v>568</v>
      </c>
      <c r="CO161" s="272">
        <v>4.4007127915084796</v>
      </c>
      <c r="CP161" s="177">
        <v>450</v>
      </c>
      <c r="CQ161" s="78">
        <v>3.4864802045401699</v>
      </c>
      <c r="CR161" s="77">
        <v>2281</v>
      </c>
      <c r="CS161" s="272">
        <v>17.6725807701247</v>
      </c>
      <c r="CT161" s="177">
        <v>3083</v>
      </c>
      <c r="CU161" s="78">
        <v>23.886263267994099</v>
      </c>
      <c r="CV161" s="200">
        <v>4</v>
      </c>
      <c r="CW161" s="271">
        <v>3.09909351514682E-2</v>
      </c>
      <c r="CX161" s="270">
        <v>46</v>
      </c>
      <c r="CY161" s="269">
        <v>0.35639575424188402</v>
      </c>
      <c r="CZ161" s="200">
        <v>5</v>
      </c>
      <c r="DA161" s="271">
        <v>3.8738668939335197E-2</v>
      </c>
      <c r="DB161" s="270">
        <v>819</v>
      </c>
      <c r="DC161" s="269">
        <v>6.3453939722631096</v>
      </c>
      <c r="DD161" s="270">
        <v>31</v>
      </c>
      <c r="DE161" s="271">
        <v>0.24017974742387899</v>
      </c>
      <c r="DF161" s="270">
        <v>62</v>
      </c>
      <c r="DG161" s="269">
        <v>0.48035949484775697</v>
      </c>
      <c r="DH161" s="200">
        <v>99</v>
      </c>
      <c r="DI161" s="201">
        <v>0.76702564499883796</v>
      </c>
    </row>
    <row r="162" spans="1:113" ht="15" customHeight="1">
      <c r="A162" s="221" t="s">
        <v>56</v>
      </c>
      <c r="B162" s="202">
        <f t="shared" si="182"/>
        <v>10356</v>
      </c>
      <c r="C162" s="334">
        <f t="shared" si="183"/>
        <v>1454</v>
      </c>
      <c r="D162" s="203">
        <v>260</v>
      </c>
      <c r="E162" s="276">
        <f t="shared" si="184"/>
        <v>17.881705639614857</v>
      </c>
      <c r="F162" s="275">
        <v>4</v>
      </c>
      <c r="G162" s="274">
        <v>0.27510316368638199</v>
      </c>
      <c r="H162" s="203">
        <v>0</v>
      </c>
      <c r="I162" s="276">
        <v>0</v>
      </c>
      <c r="J162" s="275">
        <v>5</v>
      </c>
      <c r="K162" s="274">
        <v>0.34387895460797802</v>
      </c>
      <c r="L162" s="203">
        <v>251</v>
      </c>
      <c r="M162" s="291">
        <v>17.262723521320499</v>
      </c>
      <c r="N162" s="203">
        <v>1194</v>
      </c>
      <c r="O162" s="277">
        <f t="shared" si="185"/>
        <v>82.11829436038515</v>
      </c>
      <c r="P162" s="85">
        <v>19</v>
      </c>
      <c r="Q162" s="86">
        <v>1.30674002751032</v>
      </c>
      <c r="R162" s="89">
        <v>170</v>
      </c>
      <c r="S162" s="277">
        <v>11.6918844566713</v>
      </c>
      <c r="T162" s="85">
        <v>23</v>
      </c>
      <c r="U162" s="86">
        <v>1.5818431911966999</v>
      </c>
      <c r="V162" s="89">
        <v>72</v>
      </c>
      <c r="W162" s="277">
        <v>4.9518569463548801</v>
      </c>
      <c r="X162" s="85">
        <v>8</v>
      </c>
      <c r="Y162" s="86">
        <v>0.55020632737276498</v>
      </c>
      <c r="Z162" s="203">
        <v>1</v>
      </c>
      <c r="AA162" s="276">
        <v>6.8775790921595595E-2</v>
      </c>
      <c r="AB162" s="275">
        <v>2</v>
      </c>
      <c r="AC162" s="274">
        <v>0.137551581843191</v>
      </c>
      <c r="AD162" s="203">
        <v>3</v>
      </c>
      <c r="AE162" s="276">
        <v>0.20632737276478699</v>
      </c>
      <c r="AF162" s="275">
        <v>839</v>
      </c>
      <c r="AG162" s="274">
        <v>57.702888583218702</v>
      </c>
      <c r="AH162" s="275">
        <v>8</v>
      </c>
      <c r="AI162" s="276">
        <v>0.55020632737276498</v>
      </c>
      <c r="AJ162" s="275">
        <v>37</v>
      </c>
      <c r="AK162" s="274">
        <v>2.5447042640990398</v>
      </c>
      <c r="AL162" s="203">
        <v>12</v>
      </c>
      <c r="AM162" s="274">
        <v>0.82530949105914697</v>
      </c>
      <c r="AN162" s="334">
        <f t="shared" si="186"/>
        <v>4700</v>
      </c>
      <c r="AO162" s="203">
        <v>1604</v>
      </c>
      <c r="AP162" s="276">
        <f t="shared" si="187"/>
        <v>34.127659574468083</v>
      </c>
      <c r="AQ162" s="275">
        <v>138</v>
      </c>
      <c r="AR162" s="274">
        <v>2.9361702127659601</v>
      </c>
      <c r="AS162" s="203">
        <v>0</v>
      </c>
      <c r="AT162" s="276">
        <v>0</v>
      </c>
      <c r="AU162" s="275">
        <v>15</v>
      </c>
      <c r="AV162" s="274">
        <v>0.319148936170213</v>
      </c>
      <c r="AW162" s="203">
        <v>1451</v>
      </c>
      <c r="AX162" s="291">
        <v>30.872340425531899</v>
      </c>
      <c r="AY162" s="203">
        <v>3096</v>
      </c>
      <c r="AZ162" s="277">
        <f t="shared" si="188"/>
        <v>65.872340425531917</v>
      </c>
      <c r="BA162" s="85">
        <v>243</v>
      </c>
      <c r="BB162" s="86">
        <v>5.1702127659574497</v>
      </c>
      <c r="BC162" s="89">
        <v>696</v>
      </c>
      <c r="BD162" s="277">
        <v>14.8085106382979</v>
      </c>
      <c r="BE162" s="85">
        <v>171</v>
      </c>
      <c r="BF162" s="86">
        <v>3.6382978723404298</v>
      </c>
      <c r="BG162" s="89">
        <v>628</v>
      </c>
      <c r="BH162" s="277">
        <v>13.3617021276596</v>
      </c>
      <c r="BI162" s="85">
        <v>172</v>
      </c>
      <c r="BJ162" s="86">
        <v>3.6595744680851099</v>
      </c>
      <c r="BK162" s="203">
        <v>4</v>
      </c>
      <c r="BL162" s="276">
        <v>8.5106382978723402E-2</v>
      </c>
      <c r="BM162" s="275">
        <v>5</v>
      </c>
      <c r="BN162" s="274">
        <v>0.10638297872340401</v>
      </c>
      <c r="BO162" s="203">
        <v>0</v>
      </c>
      <c r="BP162" s="276">
        <v>0</v>
      </c>
      <c r="BQ162" s="275">
        <v>1062</v>
      </c>
      <c r="BR162" s="274">
        <v>22.595744680851102</v>
      </c>
      <c r="BS162" s="275">
        <v>14</v>
      </c>
      <c r="BT162" s="276">
        <v>0.29787234042553201</v>
      </c>
      <c r="BU162" s="275">
        <v>50</v>
      </c>
      <c r="BV162" s="274">
        <v>1.0638297872340401</v>
      </c>
      <c r="BW162" s="203">
        <v>51</v>
      </c>
      <c r="BX162" s="274">
        <v>1.08510638297872</v>
      </c>
      <c r="BY162" s="334">
        <f t="shared" si="189"/>
        <v>4202</v>
      </c>
      <c r="BZ162" s="203">
        <v>1541</v>
      </c>
      <c r="CA162" s="276">
        <f t="shared" si="190"/>
        <v>36.673012851023323</v>
      </c>
      <c r="CB162" s="275">
        <v>490</v>
      </c>
      <c r="CC162" s="274">
        <v>11.6611137553546</v>
      </c>
      <c r="CD162" s="203">
        <v>0</v>
      </c>
      <c r="CE162" s="276">
        <v>0</v>
      </c>
      <c r="CF162" s="275">
        <v>16</v>
      </c>
      <c r="CG162" s="274">
        <v>0.38077106139933398</v>
      </c>
      <c r="CH162" s="203">
        <v>1035</v>
      </c>
      <c r="CI162" s="291">
        <v>24.631128034269398</v>
      </c>
      <c r="CJ162" s="203">
        <v>2661</v>
      </c>
      <c r="CK162" s="277">
        <f t="shared" si="191"/>
        <v>63.326987148976677</v>
      </c>
      <c r="CL162" s="85">
        <v>344</v>
      </c>
      <c r="CM162" s="86">
        <v>8.1865778200856703</v>
      </c>
      <c r="CN162" s="89">
        <v>919</v>
      </c>
      <c r="CO162" s="277">
        <v>21.8705378391242</v>
      </c>
      <c r="CP162" s="85">
        <v>181</v>
      </c>
      <c r="CQ162" s="86">
        <v>4.3074726320799597</v>
      </c>
      <c r="CR162" s="89">
        <v>454</v>
      </c>
      <c r="CS162" s="277">
        <v>10.804378867206101</v>
      </c>
      <c r="CT162" s="85">
        <v>62</v>
      </c>
      <c r="CU162" s="86">
        <v>1.47548786292242</v>
      </c>
      <c r="CV162" s="203">
        <v>1</v>
      </c>
      <c r="CW162" s="276">
        <v>2.3798191337458401E-2</v>
      </c>
      <c r="CX162" s="275">
        <v>3</v>
      </c>
      <c r="CY162" s="274">
        <v>7.1394574012375103E-2</v>
      </c>
      <c r="CZ162" s="203">
        <v>0</v>
      </c>
      <c r="DA162" s="276">
        <v>0</v>
      </c>
      <c r="DB162" s="275">
        <v>654</v>
      </c>
      <c r="DC162" s="274">
        <v>15.564017134697799</v>
      </c>
      <c r="DD162" s="275">
        <v>5</v>
      </c>
      <c r="DE162" s="276">
        <v>0.118990956687292</v>
      </c>
      <c r="DF162" s="275">
        <v>13</v>
      </c>
      <c r="DG162" s="274">
        <v>0.309376487386959</v>
      </c>
      <c r="DH162" s="203">
        <v>25</v>
      </c>
      <c r="DI162" s="204">
        <v>0.59495478343645902</v>
      </c>
    </row>
    <row r="163" spans="1:113" ht="15" customHeight="1">
      <c r="A163" s="225" t="s">
        <v>57</v>
      </c>
      <c r="B163" s="205">
        <f t="shared" si="182"/>
        <v>54627</v>
      </c>
      <c r="C163" s="336">
        <f t="shared" si="183"/>
        <v>9287</v>
      </c>
      <c r="D163" s="206">
        <v>2186</v>
      </c>
      <c r="E163" s="281">
        <f t="shared" si="184"/>
        <v>23.538279315171746</v>
      </c>
      <c r="F163" s="280">
        <v>258</v>
      </c>
      <c r="G163" s="279">
        <v>2.7780768816625399</v>
      </c>
      <c r="H163" s="206">
        <v>2</v>
      </c>
      <c r="I163" s="281">
        <v>2.15354797028104E-2</v>
      </c>
      <c r="J163" s="280">
        <v>10</v>
      </c>
      <c r="K163" s="279">
        <v>0.107677398514052</v>
      </c>
      <c r="L163" s="206">
        <v>1916</v>
      </c>
      <c r="M163" s="292">
        <v>20.630989555292299</v>
      </c>
      <c r="N163" s="206">
        <v>7101</v>
      </c>
      <c r="O163" s="99">
        <f t="shared" si="185"/>
        <v>76.461720684828251</v>
      </c>
      <c r="P163" s="178">
        <v>273</v>
      </c>
      <c r="Q163" s="100">
        <v>2.9395929794336202</v>
      </c>
      <c r="R163" s="98">
        <v>1073</v>
      </c>
      <c r="S163" s="99">
        <v>11.5537848605578</v>
      </c>
      <c r="T163" s="178">
        <v>207</v>
      </c>
      <c r="U163" s="100">
        <v>2.2289221492408702</v>
      </c>
      <c r="V163" s="98">
        <v>1001</v>
      </c>
      <c r="W163" s="99">
        <v>10.7785075912566</v>
      </c>
      <c r="X163" s="178">
        <v>672</v>
      </c>
      <c r="Y163" s="100">
        <v>7.23592118014429</v>
      </c>
      <c r="Z163" s="206">
        <v>2</v>
      </c>
      <c r="AA163" s="281">
        <v>2.15354797028104E-2</v>
      </c>
      <c r="AB163" s="280">
        <v>38</v>
      </c>
      <c r="AC163" s="279">
        <v>0.40917411435339701</v>
      </c>
      <c r="AD163" s="206">
        <v>7</v>
      </c>
      <c r="AE163" s="281">
        <v>7.5374178959836294E-2</v>
      </c>
      <c r="AF163" s="280">
        <v>3244</v>
      </c>
      <c r="AG163" s="279">
        <v>34.930548077958399</v>
      </c>
      <c r="AH163" s="280">
        <v>44</v>
      </c>
      <c r="AI163" s="281">
        <v>0.47378055346182801</v>
      </c>
      <c r="AJ163" s="280">
        <v>278</v>
      </c>
      <c r="AK163" s="279">
        <v>2.9934316786906399</v>
      </c>
      <c r="AL163" s="206">
        <v>262</v>
      </c>
      <c r="AM163" s="279">
        <v>2.8211478410681599</v>
      </c>
      <c r="AN163" s="336">
        <f t="shared" si="186"/>
        <v>28231</v>
      </c>
      <c r="AO163" s="206">
        <v>8872</v>
      </c>
      <c r="AP163" s="281">
        <f t="shared" si="187"/>
        <v>31.426446105345189</v>
      </c>
      <c r="AQ163" s="280">
        <v>2280</v>
      </c>
      <c r="AR163" s="279">
        <v>8.0762282597144992</v>
      </c>
      <c r="AS163" s="206">
        <v>4</v>
      </c>
      <c r="AT163" s="281">
        <v>1.4168821508271E-2</v>
      </c>
      <c r="AU163" s="280">
        <v>25</v>
      </c>
      <c r="AV163" s="279">
        <v>8.8555134426694104E-2</v>
      </c>
      <c r="AW163" s="206">
        <v>6563</v>
      </c>
      <c r="AX163" s="292">
        <v>23.247493889695701</v>
      </c>
      <c r="AY163" s="206">
        <v>19359</v>
      </c>
      <c r="AZ163" s="99">
        <f t="shared" si="188"/>
        <v>68.573553894654822</v>
      </c>
      <c r="BA163" s="178">
        <v>1206</v>
      </c>
      <c r="BB163" s="100">
        <v>4.2718996847437198</v>
      </c>
      <c r="BC163" s="98">
        <v>2431</v>
      </c>
      <c r="BD163" s="99">
        <v>8.6111012716517301</v>
      </c>
      <c r="BE163" s="178">
        <v>856</v>
      </c>
      <c r="BF163" s="100">
        <v>3.0321278027699998</v>
      </c>
      <c r="BG163" s="98">
        <v>5129</v>
      </c>
      <c r="BH163" s="99">
        <v>18.167971378980599</v>
      </c>
      <c r="BI163" s="178">
        <v>5357</v>
      </c>
      <c r="BJ163" s="100">
        <v>18.975594204951999</v>
      </c>
      <c r="BK163" s="206">
        <v>12</v>
      </c>
      <c r="BL163" s="281">
        <v>4.2506464524813103E-2</v>
      </c>
      <c r="BM163" s="280">
        <v>117</v>
      </c>
      <c r="BN163" s="279">
        <v>0.41443802911692801</v>
      </c>
      <c r="BO163" s="206">
        <v>4</v>
      </c>
      <c r="BP163" s="281">
        <v>1.4168821508271E-2</v>
      </c>
      <c r="BQ163" s="280">
        <v>3450</v>
      </c>
      <c r="BR163" s="279">
        <v>12.220608550883799</v>
      </c>
      <c r="BS163" s="280">
        <v>69</v>
      </c>
      <c r="BT163" s="281">
        <v>0.24441217101767601</v>
      </c>
      <c r="BU163" s="280">
        <v>318</v>
      </c>
      <c r="BV163" s="279">
        <v>1.12642130990755</v>
      </c>
      <c r="BW163" s="206">
        <v>410</v>
      </c>
      <c r="BX163" s="279">
        <v>1.4523042045977801</v>
      </c>
      <c r="BY163" s="336">
        <f t="shared" si="189"/>
        <v>17109</v>
      </c>
      <c r="BZ163" s="206">
        <v>6390</v>
      </c>
      <c r="CA163" s="281">
        <f t="shared" si="190"/>
        <v>37.348763808521831</v>
      </c>
      <c r="CB163" s="280">
        <v>2442</v>
      </c>
      <c r="CC163" s="279">
        <v>14.27318954936</v>
      </c>
      <c r="CD163" s="206">
        <v>5</v>
      </c>
      <c r="CE163" s="281">
        <v>2.9224384826699399E-2</v>
      </c>
      <c r="CF163" s="280">
        <v>22</v>
      </c>
      <c r="CG163" s="279">
        <v>0.128587293237477</v>
      </c>
      <c r="CH163" s="206">
        <v>3921</v>
      </c>
      <c r="CI163" s="292">
        <v>22.917762581097701</v>
      </c>
      <c r="CJ163" s="206">
        <v>10719</v>
      </c>
      <c r="CK163" s="99">
        <f t="shared" si="191"/>
        <v>62.651236191478162</v>
      </c>
      <c r="CL163" s="178">
        <v>954</v>
      </c>
      <c r="CM163" s="100">
        <v>5.5760126249342497</v>
      </c>
      <c r="CN163" s="98">
        <v>1487</v>
      </c>
      <c r="CO163" s="99">
        <v>8.6913320474603992</v>
      </c>
      <c r="CP163" s="178">
        <v>631</v>
      </c>
      <c r="CQ163" s="100">
        <v>3.6881173651294601</v>
      </c>
      <c r="CR163" s="98">
        <v>2735</v>
      </c>
      <c r="CS163" s="99">
        <v>15.985738500204601</v>
      </c>
      <c r="CT163" s="178">
        <v>3145</v>
      </c>
      <c r="CU163" s="100">
        <v>18.382138055993899</v>
      </c>
      <c r="CV163" s="206">
        <v>5</v>
      </c>
      <c r="CW163" s="281">
        <v>2.9224384826699399E-2</v>
      </c>
      <c r="CX163" s="280">
        <v>49</v>
      </c>
      <c r="CY163" s="279">
        <v>0.28639897130165398</v>
      </c>
      <c r="CZ163" s="206">
        <v>5</v>
      </c>
      <c r="DA163" s="281">
        <v>2.9224384826699399E-2</v>
      </c>
      <c r="DB163" s="280">
        <v>1473</v>
      </c>
      <c r="DC163" s="279">
        <v>8.6095037699456398</v>
      </c>
      <c r="DD163" s="280">
        <v>36</v>
      </c>
      <c r="DE163" s="281">
        <v>0.21041557075223599</v>
      </c>
      <c r="DF163" s="280">
        <v>75</v>
      </c>
      <c r="DG163" s="279">
        <v>0.43836577240049102</v>
      </c>
      <c r="DH163" s="206">
        <v>124</v>
      </c>
      <c r="DI163" s="207">
        <v>0.72476474370214505</v>
      </c>
    </row>
    <row r="164" spans="1:113" ht="15" customHeight="1">
      <c r="A164" s="483" t="s">
        <v>58</v>
      </c>
      <c r="B164" s="483"/>
      <c r="C164" s="483"/>
      <c r="D164" s="483"/>
      <c r="E164" s="483"/>
      <c r="F164" s="483"/>
      <c r="G164" s="483"/>
      <c r="H164" s="483"/>
      <c r="I164" s="483"/>
      <c r="J164" s="483"/>
      <c r="K164" s="483"/>
      <c r="L164" s="483"/>
      <c r="M164" s="483"/>
      <c r="N164" s="483"/>
      <c r="O164" s="483"/>
      <c r="P164" s="483"/>
      <c r="Q164" s="483"/>
      <c r="R164" s="483"/>
      <c r="S164" s="483"/>
      <c r="T164" s="483"/>
      <c r="U164" s="483"/>
      <c r="V164" s="483"/>
      <c r="W164" s="483"/>
      <c r="X164" s="483"/>
      <c r="Y164" s="483"/>
      <c r="Z164" s="483"/>
      <c r="AA164" s="483"/>
      <c r="AB164" s="483"/>
      <c r="AC164" s="483"/>
      <c r="AD164" s="483"/>
      <c r="AE164" s="483"/>
      <c r="AF164" s="483"/>
      <c r="AG164" s="483"/>
      <c r="AH164" s="483"/>
      <c r="AI164" s="483"/>
      <c r="AJ164" s="483"/>
      <c r="AK164" s="483"/>
      <c r="AL164" s="483"/>
      <c r="AM164" s="483"/>
      <c r="AN164" s="483"/>
      <c r="AO164" s="483"/>
      <c r="AP164" s="483"/>
      <c r="AQ164" s="483"/>
      <c r="AR164" s="483"/>
      <c r="AS164" s="483"/>
      <c r="AT164" s="483"/>
      <c r="AU164" s="483"/>
      <c r="AV164" s="483"/>
      <c r="AW164" s="483"/>
      <c r="AX164" s="483"/>
      <c r="AY164" s="483"/>
      <c r="AZ164" s="483"/>
      <c r="BA164" s="483"/>
      <c r="BB164" s="483"/>
      <c r="BC164" s="483"/>
      <c r="BD164" s="483"/>
      <c r="BE164" s="483"/>
      <c r="BF164" s="483"/>
      <c r="BG164" s="483"/>
      <c r="BH164" s="483"/>
      <c r="BI164" s="483"/>
      <c r="BJ164" s="483"/>
      <c r="BK164" s="483"/>
      <c r="BL164" s="483"/>
      <c r="BM164" s="483"/>
      <c r="BN164" s="483"/>
      <c r="BO164" s="483"/>
      <c r="BP164" s="483"/>
      <c r="BQ164" s="483"/>
      <c r="BR164" s="483"/>
      <c r="BS164" s="483"/>
      <c r="BT164" s="483"/>
      <c r="BU164" s="483"/>
      <c r="BV164" s="483"/>
      <c r="BW164" s="483"/>
      <c r="BX164" s="483"/>
      <c r="BY164" s="483"/>
      <c r="BZ164" s="483"/>
      <c r="CA164" s="483"/>
      <c r="CB164" s="483"/>
      <c r="CC164" s="483"/>
      <c r="CD164" s="483"/>
      <c r="CE164" s="483"/>
      <c r="CF164" s="483"/>
      <c r="CG164" s="483"/>
      <c r="CH164" s="483"/>
      <c r="CI164" s="483"/>
      <c r="CJ164" s="483"/>
      <c r="CK164" s="483"/>
      <c r="CL164" s="483"/>
      <c r="CM164" s="483"/>
      <c r="CN164" s="483"/>
      <c r="CO164" s="483"/>
      <c r="CP164" s="483"/>
      <c r="CQ164" s="483"/>
      <c r="CR164" s="483"/>
      <c r="CS164" s="483"/>
      <c r="CT164" s="483"/>
      <c r="CU164" s="483"/>
      <c r="CV164" s="483"/>
      <c r="CW164" s="483"/>
      <c r="CX164" s="483"/>
      <c r="CY164" s="483"/>
      <c r="CZ164" s="483"/>
      <c r="DA164" s="483"/>
      <c r="DB164" s="483"/>
      <c r="DC164" s="483"/>
      <c r="DD164" s="483"/>
      <c r="DE164" s="483"/>
      <c r="DF164" s="483"/>
      <c r="DG164" s="483"/>
      <c r="DH164" s="483"/>
      <c r="DI164" s="483"/>
    </row>
    <row r="165" spans="1:113" ht="15" customHeight="1">
      <c r="A165" s="526" t="s">
        <v>132</v>
      </c>
      <c r="B165" s="526"/>
      <c r="C165" s="526"/>
      <c r="D165" s="526"/>
      <c r="E165" s="526"/>
      <c r="F165" s="526"/>
      <c r="G165" s="526"/>
      <c r="H165" s="526"/>
      <c r="I165" s="526"/>
      <c r="J165" s="526"/>
      <c r="K165" s="526"/>
      <c r="L165" s="526"/>
      <c r="M165" s="526"/>
      <c r="N165" s="526"/>
      <c r="O165" s="526"/>
      <c r="P165" s="526"/>
      <c r="Q165" s="526"/>
      <c r="R165" s="526"/>
      <c r="S165" s="526"/>
      <c r="T165" s="526"/>
      <c r="U165" s="526"/>
      <c r="V165" s="526"/>
      <c r="W165" s="526"/>
      <c r="X165" s="526"/>
      <c r="Y165" s="526"/>
      <c r="Z165" s="526"/>
      <c r="AA165" s="526"/>
      <c r="AB165" s="526"/>
      <c r="AC165" s="526"/>
      <c r="AD165" s="526"/>
      <c r="AE165" s="526"/>
      <c r="AF165" s="526"/>
      <c r="AG165" s="526"/>
      <c r="AH165" s="526"/>
      <c r="AI165" s="526"/>
      <c r="AJ165" s="526"/>
      <c r="AK165" s="526"/>
      <c r="AL165" s="526"/>
      <c r="AM165" s="526"/>
      <c r="AN165" s="526"/>
      <c r="AO165" s="526"/>
      <c r="AP165" s="526"/>
      <c r="AQ165" s="526"/>
      <c r="AR165" s="526"/>
      <c r="AS165" s="526"/>
      <c r="AT165" s="526"/>
      <c r="AU165" s="526"/>
      <c r="AV165" s="526"/>
      <c r="AW165" s="526"/>
      <c r="AX165" s="526"/>
      <c r="AY165" s="526"/>
      <c r="AZ165" s="526"/>
      <c r="BA165" s="526"/>
      <c r="BB165" s="526"/>
      <c r="BC165" s="526"/>
      <c r="BD165" s="526"/>
      <c r="BE165" s="526"/>
      <c r="BF165" s="526"/>
      <c r="BG165" s="526"/>
      <c r="BH165" s="526"/>
      <c r="BI165" s="526"/>
      <c r="BJ165" s="526"/>
      <c r="BK165" s="526"/>
      <c r="BL165" s="526"/>
      <c r="BM165" s="526"/>
      <c r="BN165" s="526"/>
      <c r="BO165" s="526"/>
      <c r="BP165" s="526"/>
      <c r="BQ165" s="526"/>
      <c r="BR165" s="526"/>
      <c r="BS165" s="526"/>
      <c r="BT165" s="526"/>
      <c r="BU165" s="526"/>
      <c r="BV165" s="526"/>
      <c r="BW165" s="526"/>
      <c r="BX165" s="526"/>
      <c r="BY165" s="526"/>
      <c r="BZ165" s="526"/>
      <c r="CA165" s="526"/>
      <c r="CB165" s="526"/>
      <c r="CC165" s="526"/>
      <c r="CD165" s="526"/>
      <c r="CE165" s="526"/>
      <c r="CF165" s="526"/>
      <c r="CG165" s="526"/>
      <c r="CH165" s="526"/>
      <c r="CI165" s="526"/>
      <c r="CJ165" s="526"/>
      <c r="CK165" s="526"/>
      <c r="CL165" s="526"/>
      <c r="CM165" s="526"/>
      <c r="CN165" s="526"/>
      <c r="CO165" s="526"/>
      <c r="CP165" s="526"/>
      <c r="CQ165" s="526"/>
      <c r="CR165" s="526"/>
      <c r="CS165" s="526"/>
      <c r="CT165" s="526"/>
      <c r="CU165" s="526"/>
      <c r="CV165" s="526"/>
      <c r="CW165" s="526"/>
      <c r="CX165" s="526"/>
      <c r="CY165" s="526"/>
      <c r="CZ165" s="526"/>
      <c r="DA165" s="526"/>
      <c r="DB165" s="526"/>
      <c r="DC165" s="526"/>
      <c r="DD165" s="526"/>
      <c r="DE165" s="526"/>
      <c r="DF165" s="526"/>
      <c r="DG165" s="526"/>
      <c r="DH165" s="526"/>
      <c r="DI165" s="526"/>
    </row>
    <row r="166" spans="1:113" ht="15" customHeight="1">
      <c r="A166" s="484" t="s">
        <v>67</v>
      </c>
      <c r="B166" s="484"/>
      <c r="C166" s="484"/>
      <c r="D166" s="484"/>
      <c r="E166" s="484"/>
      <c r="F166" s="484"/>
      <c r="G166" s="484"/>
      <c r="H166" s="484"/>
      <c r="I166" s="484"/>
      <c r="J166" s="484"/>
      <c r="K166" s="484"/>
      <c r="L166" s="484"/>
      <c r="M166" s="484"/>
      <c r="N166" s="484"/>
      <c r="O166" s="484"/>
      <c r="P166" s="484"/>
      <c r="Q166" s="484"/>
      <c r="R166" s="484"/>
      <c r="S166" s="484"/>
      <c r="T166" s="484"/>
      <c r="U166" s="484"/>
      <c r="V166" s="484"/>
      <c r="W166" s="484"/>
      <c r="X166" s="484"/>
      <c r="Y166" s="484"/>
      <c r="Z166" s="484"/>
      <c r="AA166" s="484"/>
      <c r="AB166" s="484"/>
      <c r="AC166" s="484"/>
      <c r="AD166" s="484"/>
      <c r="AE166" s="484"/>
      <c r="AF166" s="484"/>
      <c r="AG166" s="484"/>
      <c r="AH166" s="484"/>
      <c r="AI166" s="484"/>
      <c r="AJ166" s="484"/>
      <c r="AK166" s="484"/>
      <c r="AL166" s="484"/>
      <c r="AM166" s="484"/>
      <c r="AN166" s="484"/>
      <c r="AO166" s="484"/>
      <c r="AP166" s="484"/>
      <c r="AQ166" s="484"/>
      <c r="AR166" s="484"/>
      <c r="AS166" s="484"/>
      <c r="AT166" s="484"/>
      <c r="AU166" s="484"/>
      <c r="AV166" s="484"/>
      <c r="AW166" s="484"/>
      <c r="AX166" s="484"/>
      <c r="AY166" s="484"/>
      <c r="AZ166" s="484"/>
      <c r="BA166" s="484"/>
      <c r="BB166" s="484"/>
      <c r="BC166" s="484"/>
      <c r="BD166" s="484"/>
      <c r="BE166" s="484"/>
      <c r="BF166" s="484"/>
      <c r="BG166" s="484"/>
      <c r="BH166" s="484"/>
      <c r="BI166" s="484"/>
      <c r="BJ166" s="484"/>
      <c r="BK166" s="484"/>
      <c r="BL166" s="484"/>
      <c r="BM166" s="484"/>
      <c r="BN166" s="484"/>
      <c r="BO166" s="484"/>
      <c r="BP166" s="484"/>
      <c r="BQ166" s="484"/>
      <c r="BR166" s="484"/>
      <c r="BS166" s="484"/>
      <c r="BT166" s="484"/>
      <c r="BU166" s="484"/>
      <c r="BV166" s="484"/>
      <c r="BW166" s="484"/>
      <c r="BX166" s="484"/>
      <c r="BY166" s="484"/>
      <c r="BZ166" s="484"/>
      <c r="CA166" s="484"/>
      <c r="CB166" s="484"/>
      <c r="CC166" s="484"/>
      <c r="CD166" s="484"/>
      <c r="CE166" s="484"/>
      <c r="CF166" s="484"/>
      <c r="CG166" s="484"/>
      <c r="CH166" s="484"/>
      <c r="CI166" s="484"/>
      <c r="CJ166" s="484"/>
      <c r="CK166" s="484"/>
      <c r="CL166" s="484"/>
      <c r="CM166" s="484"/>
      <c r="CN166" s="484"/>
      <c r="CO166" s="484"/>
      <c r="CP166" s="484"/>
      <c r="CQ166" s="484"/>
      <c r="CR166" s="484"/>
      <c r="CS166" s="484"/>
      <c r="CT166" s="484"/>
      <c r="CU166" s="484"/>
      <c r="CV166" s="484"/>
      <c r="CW166" s="484"/>
      <c r="CX166" s="484"/>
      <c r="CY166" s="484"/>
      <c r="CZ166" s="484"/>
      <c r="DA166" s="484"/>
      <c r="DB166" s="484"/>
      <c r="DC166" s="484"/>
      <c r="DD166" s="484"/>
      <c r="DE166" s="484"/>
      <c r="DF166" s="484"/>
      <c r="DG166" s="484"/>
      <c r="DH166" s="484"/>
      <c r="DI166" s="484"/>
    </row>
  </sheetData>
  <mergeCells count="430">
    <mergeCell ref="A3:DI3"/>
    <mergeCell ref="A5:DI5"/>
    <mergeCell ref="A6:A12"/>
    <mergeCell ref="B6:B11"/>
    <mergeCell ref="C6:DI6"/>
    <mergeCell ref="C7:AM7"/>
    <mergeCell ref="AN7:BX7"/>
    <mergeCell ref="BY7:DI7"/>
    <mergeCell ref="C8:C11"/>
    <mergeCell ref="D8:M8"/>
    <mergeCell ref="N8:AM8"/>
    <mergeCell ref="AN8:AN11"/>
    <mergeCell ref="AO8:AX8"/>
    <mergeCell ref="AY8:BX8"/>
    <mergeCell ref="BY8:BY11"/>
    <mergeCell ref="BZ8:CI8"/>
    <mergeCell ref="CJ8:DI8"/>
    <mergeCell ref="D9:E11"/>
    <mergeCell ref="F9:M9"/>
    <mergeCell ref="N9:O11"/>
    <mergeCell ref="P9:AM9"/>
    <mergeCell ref="AO9:AP11"/>
    <mergeCell ref="AQ9:AX9"/>
    <mergeCell ref="AY9:AZ11"/>
    <mergeCell ref="BA9:BX9"/>
    <mergeCell ref="BZ9:CA11"/>
    <mergeCell ref="CB9:CI9"/>
    <mergeCell ref="CJ9:CK11"/>
    <mergeCell ref="CL9:DI9"/>
    <mergeCell ref="F10:G11"/>
    <mergeCell ref="H10:I11"/>
    <mergeCell ref="J10:K11"/>
    <mergeCell ref="L10:M11"/>
    <mergeCell ref="P10:AG10"/>
    <mergeCell ref="AH10:AM10"/>
    <mergeCell ref="AQ10:AR11"/>
    <mergeCell ref="AS10:AT11"/>
    <mergeCell ref="AU10:AV11"/>
    <mergeCell ref="AW10:AX11"/>
    <mergeCell ref="BA10:BR10"/>
    <mergeCell ref="BS10:BX10"/>
    <mergeCell ref="CB10:CC11"/>
    <mergeCell ref="CD10:CE11"/>
    <mergeCell ref="CF10:CG11"/>
    <mergeCell ref="CH10:CI11"/>
    <mergeCell ref="CL10:DC10"/>
    <mergeCell ref="DD10:DI10"/>
    <mergeCell ref="P11:Q11"/>
    <mergeCell ref="BI11:BJ11"/>
    <mergeCell ref="BK11:BL11"/>
    <mergeCell ref="BM11:BN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CT11:CU11"/>
    <mergeCell ref="CV11:CW11"/>
    <mergeCell ref="CX11:CY11"/>
    <mergeCell ref="CZ11:DA11"/>
    <mergeCell ref="DB11:DC11"/>
    <mergeCell ref="DD11:DE11"/>
    <mergeCell ref="DF11:DG11"/>
    <mergeCell ref="DH11:DI11"/>
    <mergeCell ref="A32:DI32"/>
    <mergeCell ref="BO11:BP11"/>
    <mergeCell ref="BQ11:BR11"/>
    <mergeCell ref="BS11:BT11"/>
    <mergeCell ref="BU11:BV11"/>
    <mergeCell ref="BW11:BX11"/>
    <mergeCell ref="CL11:CM11"/>
    <mergeCell ref="CN11:CO11"/>
    <mergeCell ref="CP11:CQ11"/>
    <mergeCell ref="CR11:CS11"/>
    <mergeCell ref="AJ11:AK11"/>
    <mergeCell ref="AL11:AM11"/>
    <mergeCell ref="BA11:BB11"/>
    <mergeCell ref="BC11:BD11"/>
    <mergeCell ref="BE11:BF11"/>
    <mergeCell ref="BG11:BH11"/>
    <mergeCell ref="A34:DI34"/>
    <mergeCell ref="A36:DI36"/>
    <mergeCell ref="A38:DI38"/>
    <mergeCell ref="A39:A45"/>
    <mergeCell ref="B39:B44"/>
    <mergeCell ref="C39:DI39"/>
    <mergeCell ref="C40:AM40"/>
    <mergeCell ref="AN40:BX40"/>
    <mergeCell ref="BY40:DI40"/>
    <mergeCell ref="C41:C44"/>
    <mergeCell ref="D41:M41"/>
    <mergeCell ref="N41:AM41"/>
    <mergeCell ref="AN41:AN44"/>
    <mergeCell ref="AO41:AX41"/>
    <mergeCell ref="AY41:BX41"/>
    <mergeCell ref="BY41:BY44"/>
    <mergeCell ref="BZ41:CI41"/>
    <mergeCell ref="CJ41:DI41"/>
    <mergeCell ref="D42:E44"/>
    <mergeCell ref="F42:M42"/>
    <mergeCell ref="N42:O44"/>
    <mergeCell ref="P42:AM42"/>
    <mergeCell ref="AO42:AP44"/>
    <mergeCell ref="AQ42:AX42"/>
    <mergeCell ref="F43:G44"/>
    <mergeCell ref="H43:I44"/>
    <mergeCell ref="J43:K44"/>
    <mergeCell ref="L43:M44"/>
    <mergeCell ref="P43:AG43"/>
    <mergeCell ref="AH43:AM43"/>
    <mergeCell ref="AQ43:AR44"/>
    <mergeCell ref="AS43:AT44"/>
    <mergeCell ref="AU43:AV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BA44:BB44"/>
    <mergeCell ref="BC44:BD44"/>
    <mergeCell ref="BE44:BF44"/>
    <mergeCell ref="BG44:BH44"/>
    <mergeCell ref="BI44:BJ44"/>
    <mergeCell ref="BK44:BL44"/>
    <mergeCell ref="AY42:AZ44"/>
    <mergeCell ref="BA42:BX42"/>
    <mergeCell ref="AW43:AX44"/>
    <mergeCell ref="BA43:BR43"/>
    <mergeCell ref="BS43:BX43"/>
    <mergeCell ref="BM44:BN44"/>
    <mergeCell ref="BO44:BP44"/>
    <mergeCell ref="BQ44:BR44"/>
    <mergeCell ref="BS44:BT44"/>
    <mergeCell ref="BU44:BV44"/>
    <mergeCell ref="BW44:BX44"/>
    <mergeCell ref="CL44:CM44"/>
    <mergeCell ref="CN44:CO44"/>
    <mergeCell ref="CP44:CQ44"/>
    <mergeCell ref="BZ42:CA44"/>
    <mergeCell ref="CB42:CI42"/>
    <mergeCell ref="CJ42:CK44"/>
    <mergeCell ref="CL42:DI42"/>
    <mergeCell ref="CB43:CC44"/>
    <mergeCell ref="CD43:CE44"/>
    <mergeCell ref="CF43:CG44"/>
    <mergeCell ref="CH43:CI44"/>
    <mergeCell ref="CL43:DC43"/>
    <mergeCell ref="DD43:DI43"/>
    <mergeCell ref="CR44:CS44"/>
    <mergeCell ref="CT44:CU44"/>
    <mergeCell ref="CV44:CW44"/>
    <mergeCell ref="CX44:CY44"/>
    <mergeCell ref="CZ44:DA44"/>
    <mergeCell ref="DB44:DC44"/>
    <mergeCell ref="DD44:DE44"/>
    <mergeCell ref="DF44:DG44"/>
    <mergeCell ref="DH44:DI44"/>
    <mergeCell ref="A65:DI65"/>
    <mergeCell ref="A67:DI67"/>
    <mergeCell ref="A69:DI69"/>
    <mergeCell ref="A71:DI71"/>
    <mergeCell ref="A72:A78"/>
    <mergeCell ref="B72:B77"/>
    <mergeCell ref="C72:DI72"/>
    <mergeCell ref="C73:AM73"/>
    <mergeCell ref="AN73:BX73"/>
    <mergeCell ref="BY73:DI73"/>
    <mergeCell ref="C74:C77"/>
    <mergeCell ref="D74:M74"/>
    <mergeCell ref="N74:AM74"/>
    <mergeCell ref="AN74:AN77"/>
    <mergeCell ref="AO74:AX74"/>
    <mergeCell ref="AY74:BX74"/>
    <mergeCell ref="BY74:BY77"/>
    <mergeCell ref="BZ74:CI74"/>
    <mergeCell ref="CJ74:DI74"/>
    <mergeCell ref="D75:E77"/>
    <mergeCell ref="F75:M75"/>
    <mergeCell ref="N75:O77"/>
    <mergeCell ref="P75:AM75"/>
    <mergeCell ref="AO75:AP77"/>
    <mergeCell ref="AQ75:AX75"/>
    <mergeCell ref="AY75:AZ77"/>
    <mergeCell ref="BA75:BX75"/>
    <mergeCell ref="BZ75:CA77"/>
    <mergeCell ref="CB75:CI75"/>
    <mergeCell ref="CJ75:CK77"/>
    <mergeCell ref="CL75:DI75"/>
    <mergeCell ref="F76:G77"/>
    <mergeCell ref="H76:I77"/>
    <mergeCell ref="J76:K77"/>
    <mergeCell ref="L76:M77"/>
    <mergeCell ref="P76:AG76"/>
    <mergeCell ref="AH76:AM76"/>
    <mergeCell ref="AQ76:AR77"/>
    <mergeCell ref="AS76:AT77"/>
    <mergeCell ref="AU76:AV77"/>
    <mergeCell ref="AW76:AX77"/>
    <mergeCell ref="BA76:BR76"/>
    <mergeCell ref="BS76:BX76"/>
    <mergeCell ref="CB76:CC77"/>
    <mergeCell ref="CD76:CE77"/>
    <mergeCell ref="CF76:CG77"/>
    <mergeCell ref="CH76:CI77"/>
    <mergeCell ref="CL76:DC76"/>
    <mergeCell ref="DD76:DI76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AL77:AM77"/>
    <mergeCell ref="BA77:BB77"/>
    <mergeCell ref="BC77:BD77"/>
    <mergeCell ref="BE77:BF77"/>
    <mergeCell ref="BG77:BH77"/>
    <mergeCell ref="BI77:BJ77"/>
    <mergeCell ref="BK77:BL77"/>
    <mergeCell ref="BM77:BN77"/>
    <mergeCell ref="BO77:BP77"/>
    <mergeCell ref="BQ77:BR77"/>
    <mergeCell ref="BS77:BT77"/>
    <mergeCell ref="BU77:BV77"/>
    <mergeCell ref="BW77:BX77"/>
    <mergeCell ref="CL77:CM77"/>
    <mergeCell ref="CN77:CO77"/>
    <mergeCell ref="CP77:CQ77"/>
    <mergeCell ref="CR77:CS77"/>
    <mergeCell ref="CT77:CU77"/>
    <mergeCell ref="CV77:CW77"/>
    <mergeCell ref="CX77:CY77"/>
    <mergeCell ref="CZ77:DA77"/>
    <mergeCell ref="DB77:DC77"/>
    <mergeCell ref="DD77:DE77"/>
    <mergeCell ref="DF77:DG77"/>
    <mergeCell ref="DH77:DI77"/>
    <mergeCell ref="A98:DI98"/>
    <mergeCell ref="A100:DI100"/>
    <mergeCell ref="A102:DI102"/>
    <mergeCell ref="A104:DI104"/>
    <mergeCell ref="A105:A111"/>
    <mergeCell ref="B105:B110"/>
    <mergeCell ref="C105:DI105"/>
    <mergeCell ref="C106:AM106"/>
    <mergeCell ref="AN106:BX106"/>
    <mergeCell ref="BY106:DI106"/>
    <mergeCell ref="C107:C110"/>
    <mergeCell ref="D107:M107"/>
    <mergeCell ref="N107:AM107"/>
    <mergeCell ref="AN107:AN110"/>
    <mergeCell ref="AO107:AX107"/>
    <mergeCell ref="AY107:BX107"/>
    <mergeCell ref="BY107:BY110"/>
    <mergeCell ref="BZ107:CI107"/>
    <mergeCell ref="CJ107:DI107"/>
    <mergeCell ref="D108:E110"/>
    <mergeCell ref="F108:M108"/>
    <mergeCell ref="N108:O110"/>
    <mergeCell ref="P108:AM108"/>
    <mergeCell ref="AO108:AP110"/>
    <mergeCell ref="AQ108:AX108"/>
    <mergeCell ref="AY108:AZ110"/>
    <mergeCell ref="BA108:BX108"/>
    <mergeCell ref="BZ108:CA110"/>
    <mergeCell ref="CB108:CI108"/>
    <mergeCell ref="X110:Y110"/>
    <mergeCell ref="Z110:AA110"/>
    <mergeCell ref="AB110:AC110"/>
    <mergeCell ref="AD110:AE110"/>
    <mergeCell ref="AF110:AG110"/>
    <mergeCell ref="AH110:AI110"/>
    <mergeCell ref="AJ110:AK110"/>
    <mergeCell ref="AL110:AM110"/>
    <mergeCell ref="BA110:BB110"/>
    <mergeCell ref="BC110:BD110"/>
    <mergeCell ref="BE110:BF110"/>
    <mergeCell ref="BG110:BH110"/>
    <mergeCell ref="BI110:BJ110"/>
    <mergeCell ref="BK110:BL110"/>
    <mergeCell ref="BM110:BN110"/>
    <mergeCell ref="CB109:CC110"/>
    <mergeCell ref="CD109:CE110"/>
    <mergeCell ref="CF109:CG110"/>
    <mergeCell ref="CH109:CI110"/>
    <mergeCell ref="CL109:DC109"/>
    <mergeCell ref="DD109:DI109"/>
    <mergeCell ref="P110:Q110"/>
    <mergeCell ref="R110:S110"/>
    <mergeCell ref="T110:U110"/>
    <mergeCell ref="V110:W110"/>
    <mergeCell ref="L109:M110"/>
    <mergeCell ref="P109:AG109"/>
    <mergeCell ref="AH109:AM109"/>
    <mergeCell ref="AQ109:AR110"/>
    <mergeCell ref="AS109:AT110"/>
    <mergeCell ref="AU109:AV110"/>
    <mergeCell ref="AW109:AX110"/>
    <mergeCell ref="BA109:BR109"/>
    <mergeCell ref="BS109:BX109"/>
    <mergeCell ref="AQ141:AX141"/>
    <mergeCell ref="CT110:CU110"/>
    <mergeCell ref="CV110:CW110"/>
    <mergeCell ref="CX110:CY110"/>
    <mergeCell ref="CZ110:DA110"/>
    <mergeCell ref="DB110:DC110"/>
    <mergeCell ref="DD110:DE110"/>
    <mergeCell ref="DF110:DG110"/>
    <mergeCell ref="DH110:DI110"/>
    <mergeCell ref="A131:DI131"/>
    <mergeCell ref="BO110:BP110"/>
    <mergeCell ref="BQ110:BR110"/>
    <mergeCell ref="BS110:BT110"/>
    <mergeCell ref="BU110:BV110"/>
    <mergeCell ref="BW110:BX110"/>
    <mergeCell ref="CL110:CM110"/>
    <mergeCell ref="CN110:CO110"/>
    <mergeCell ref="CP110:CQ110"/>
    <mergeCell ref="CR110:CS110"/>
    <mergeCell ref="CJ108:CK110"/>
    <mergeCell ref="CL108:DI108"/>
    <mergeCell ref="F109:G110"/>
    <mergeCell ref="H109:I110"/>
    <mergeCell ref="J109:K110"/>
    <mergeCell ref="DD142:DI142"/>
    <mergeCell ref="A133:DI133"/>
    <mergeCell ref="A135:DI135"/>
    <mergeCell ref="A137:DI137"/>
    <mergeCell ref="A138:A144"/>
    <mergeCell ref="B138:B143"/>
    <mergeCell ref="C138:DI138"/>
    <mergeCell ref="C139:AM139"/>
    <mergeCell ref="AN139:BX139"/>
    <mergeCell ref="BY139:DI139"/>
    <mergeCell ref="C140:C143"/>
    <mergeCell ref="D140:M140"/>
    <mergeCell ref="N140:AM140"/>
    <mergeCell ref="AN140:AN143"/>
    <mergeCell ref="AO140:AX140"/>
    <mergeCell ref="AY140:BX140"/>
    <mergeCell ref="BY140:BY143"/>
    <mergeCell ref="BZ140:CI140"/>
    <mergeCell ref="CJ140:DI140"/>
    <mergeCell ref="D141:E143"/>
    <mergeCell ref="F141:M141"/>
    <mergeCell ref="N141:O143"/>
    <mergeCell ref="P141:AM141"/>
    <mergeCell ref="AO141:AP143"/>
    <mergeCell ref="F142:G143"/>
    <mergeCell ref="H142:I143"/>
    <mergeCell ref="J142:K143"/>
    <mergeCell ref="L142:M143"/>
    <mergeCell ref="P142:AG142"/>
    <mergeCell ref="AH142:AM142"/>
    <mergeCell ref="AQ142:AR143"/>
    <mergeCell ref="AS142:AT143"/>
    <mergeCell ref="AU142:AV143"/>
    <mergeCell ref="P143:Q143"/>
    <mergeCell ref="R143:S143"/>
    <mergeCell ref="T143:U143"/>
    <mergeCell ref="V143:W143"/>
    <mergeCell ref="X143:Y143"/>
    <mergeCell ref="Z143:AA143"/>
    <mergeCell ref="AB143:AC143"/>
    <mergeCell ref="AD143:AE143"/>
    <mergeCell ref="AF143:AG143"/>
    <mergeCell ref="CP143:CQ143"/>
    <mergeCell ref="AH143:AI143"/>
    <mergeCell ref="AJ143:AK143"/>
    <mergeCell ref="AL143:AM143"/>
    <mergeCell ref="BA143:BB143"/>
    <mergeCell ref="BC143:BD143"/>
    <mergeCell ref="BE143:BF143"/>
    <mergeCell ref="BG143:BH143"/>
    <mergeCell ref="BI143:BJ143"/>
    <mergeCell ref="BK143:BL143"/>
    <mergeCell ref="AY141:AZ143"/>
    <mergeCell ref="BA141:BX141"/>
    <mergeCell ref="BZ141:CA143"/>
    <mergeCell ref="CB141:CI141"/>
    <mergeCell ref="CJ141:CK143"/>
    <mergeCell ref="CL141:DI141"/>
    <mergeCell ref="AW142:AX143"/>
    <mergeCell ref="BA142:BR142"/>
    <mergeCell ref="BS142:BX142"/>
    <mergeCell ref="CB142:CC143"/>
    <mergeCell ref="CD142:CE143"/>
    <mergeCell ref="CF142:CG143"/>
    <mergeCell ref="CH142:CI143"/>
    <mergeCell ref="CL142:DC142"/>
    <mergeCell ref="A164:DI164"/>
    <mergeCell ref="A166:DI166"/>
    <mergeCell ref="A33:DI33"/>
    <mergeCell ref="A66:DI66"/>
    <mergeCell ref="A99:DI99"/>
    <mergeCell ref="A132:DI132"/>
    <mergeCell ref="A165:DI165"/>
    <mergeCell ref="CR143:CS143"/>
    <mergeCell ref="CT143:CU143"/>
    <mergeCell ref="CV143:CW143"/>
    <mergeCell ref="CX143:CY143"/>
    <mergeCell ref="CZ143:DA143"/>
    <mergeCell ref="DB143:DC143"/>
    <mergeCell ref="DD143:DE143"/>
    <mergeCell ref="DF143:DG143"/>
    <mergeCell ref="DH143:DI143"/>
    <mergeCell ref="BM143:BN143"/>
    <mergeCell ref="BO143:BP143"/>
    <mergeCell ref="BQ143:BR143"/>
    <mergeCell ref="BS143:BT143"/>
    <mergeCell ref="BU143:BV143"/>
    <mergeCell ref="BW143:BX143"/>
    <mergeCell ref="CL143:CM143"/>
    <mergeCell ref="CN143:CO143"/>
  </mergeCells>
  <hyperlinks>
    <hyperlink ref="A1" location="Inhalt!A9" display="Zurück zum Inhalt" xr:uid="{00000000-0004-0000-0400-000000000000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56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0.7265625" defaultRowHeight="15" customHeight="1"/>
  <cols>
    <col min="1" max="1" width="24.7265625" customWidth="1"/>
    <col min="2" max="36" width="15.26953125" customWidth="1"/>
  </cols>
  <sheetData>
    <row r="1" spans="1:36" ht="14.5">
      <c r="A1" s="30" t="s">
        <v>23</v>
      </c>
    </row>
    <row r="2" spans="1:36" ht="14.5">
      <c r="A2" s="30"/>
    </row>
    <row r="3" spans="1:36" ht="23.5">
      <c r="A3" s="486">
        <v>2025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  <c r="AC3" s="486"/>
      <c r="AD3" s="486"/>
      <c r="AE3" s="486"/>
      <c r="AF3" s="486"/>
      <c r="AG3" s="486"/>
      <c r="AH3" s="486"/>
      <c r="AI3" s="486"/>
      <c r="AJ3" s="340"/>
    </row>
    <row r="5" spans="1:36" ht="16.5">
      <c r="A5" s="519" t="s">
        <v>122</v>
      </c>
      <c r="B5" s="519"/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19"/>
      <c r="T5" s="519"/>
      <c r="U5" s="519"/>
      <c r="V5" s="519"/>
      <c r="W5" s="519"/>
      <c r="X5" s="519"/>
      <c r="Y5" s="519"/>
      <c r="Z5" s="519"/>
      <c r="AA5" s="519"/>
      <c r="AB5" s="519"/>
      <c r="AC5" s="519"/>
      <c r="AD5" s="519"/>
      <c r="AE5" s="519"/>
      <c r="AF5" s="519"/>
      <c r="AG5" s="519"/>
      <c r="AH5" s="519"/>
      <c r="AI5" s="519"/>
      <c r="AJ5" s="341"/>
    </row>
    <row r="6" spans="1:36" ht="15" customHeight="1">
      <c r="A6" s="520" t="s">
        <v>25</v>
      </c>
      <c r="B6" s="521" t="s">
        <v>26</v>
      </c>
      <c r="C6" s="521" t="s">
        <v>125</v>
      </c>
      <c r="D6" s="521"/>
      <c r="E6" s="521"/>
      <c r="F6" s="521"/>
      <c r="G6" s="521"/>
      <c r="H6" s="521"/>
      <c r="I6" s="521"/>
      <c r="J6" s="521"/>
      <c r="K6" s="521"/>
      <c r="L6" s="548" t="s">
        <v>28</v>
      </c>
      <c r="M6" s="548"/>
      <c r="N6" s="548"/>
      <c r="O6" s="548"/>
      <c r="P6" s="548"/>
      <c r="Q6" s="548"/>
      <c r="R6" s="548"/>
      <c r="S6" s="548"/>
      <c r="T6" s="548"/>
      <c r="U6" s="548"/>
      <c r="V6" s="548"/>
      <c r="W6" s="548"/>
      <c r="X6" s="548"/>
      <c r="Y6" s="548"/>
      <c r="Z6" s="548"/>
      <c r="AA6" s="548"/>
      <c r="AB6" s="548"/>
      <c r="AC6" s="548"/>
      <c r="AD6" s="548"/>
      <c r="AE6" s="548"/>
      <c r="AF6" s="548"/>
      <c r="AG6" s="548"/>
      <c r="AH6" s="548"/>
      <c r="AI6" s="548"/>
      <c r="AJ6" s="548"/>
    </row>
    <row r="7" spans="1:36" ht="15" customHeight="1">
      <c r="A7" s="520"/>
      <c r="B7" s="521"/>
      <c r="C7" s="523" t="s">
        <v>26</v>
      </c>
      <c r="D7" s="549" t="s">
        <v>27</v>
      </c>
      <c r="E7" s="549"/>
      <c r="F7" s="549"/>
      <c r="G7" s="549"/>
      <c r="H7" s="549"/>
      <c r="I7" s="549"/>
      <c r="J7" s="549"/>
      <c r="K7" s="549"/>
      <c r="L7" s="521" t="s">
        <v>26</v>
      </c>
      <c r="M7" s="548" t="s">
        <v>27</v>
      </c>
      <c r="N7" s="548"/>
      <c r="O7" s="548"/>
      <c r="P7" s="548"/>
      <c r="Q7" s="548"/>
      <c r="R7" s="548"/>
      <c r="S7" s="548"/>
      <c r="T7" s="548"/>
      <c r="U7" s="548"/>
      <c r="V7" s="548"/>
      <c r="W7" s="548"/>
      <c r="X7" s="548"/>
      <c r="Y7" s="548"/>
      <c r="Z7" s="548"/>
      <c r="AA7" s="548"/>
      <c r="AB7" s="548"/>
      <c r="AC7" s="548"/>
      <c r="AD7" s="548"/>
      <c r="AE7" s="548"/>
      <c r="AF7" s="548"/>
      <c r="AG7" s="548"/>
      <c r="AH7" s="548"/>
      <c r="AI7" s="548"/>
      <c r="AJ7" s="548"/>
    </row>
    <row r="8" spans="1:36" ht="15" customHeight="1">
      <c r="A8" s="520"/>
      <c r="B8" s="521"/>
      <c r="C8" s="521"/>
      <c r="D8" s="521" t="s">
        <v>86</v>
      </c>
      <c r="E8" s="521"/>
      <c r="F8" s="521" t="s">
        <v>87</v>
      </c>
      <c r="G8" s="521"/>
      <c r="H8" s="521" t="s">
        <v>25</v>
      </c>
      <c r="I8" s="521"/>
      <c r="J8" s="521" t="s">
        <v>107</v>
      </c>
      <c r="K8" s="521"/>
      <c r="L8" s="521"/>
      <c r="M8" s="521" t="s">
        <v>89</v>
      </c>
      <c r="N8" s="521"/>
      <c r="O8" s="521"/>
      <c r="P8" s="521"/>
      <c r="Q8" s="521"/>
      <c r="R8" s="521"/>
      <c r="S8" s="521"/>
      <c r="T8" s="521"/>
      <c r="U8" s="521"/>
      <c r="V8" s="521"/>
      <c r="W8" s="521"/>
      <c r="X8" s="521"/>
      <c r="Y8" s="521"/>
      <c r="Z8" s="521"/>
      <c r="AA8" s="521"/>
      <c r="AB8" s="521"/>
      <c r="AC8" s="521"/>
      <c r="AD8" s="521"/>
      <c r="AE8" s="548" t="s">
        <v>90</v>
      </c>
      <c r="AF8" s="548"/>
      <c r="AG8" s="548"/>
      <c r="AH8" s="548"/>
      <c r="AI8" s="548"/>
      <c r="AJ8" s="548"/>
    </row>
    <row r="9" spans="1:36" ht="34.5" customHeight="1">
      <c r="A9" s="520"/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 t="s">
        <v>91</v>
      </c>
      <c r="N9" s="521"/>
      <c r="O9" s="521" t="s">
        <v>92</v>
      </c>
      <c r="P9" s="521"/>
      <c r="Q9" s="521" t="s">
        <v>93</v>
      </c>
      <c r="R9" s="521"/>
      <c r="S9" s="521" t="s">
        <v>94</v>
      </c>
      <c r="T9" s="521"/>
      <c r="U9" s="521" t="s">
        <v>95</v>
      </c>
      <c r="V9" s="521"/>
      <c r="W9" s="521" t="s">
        <v>96</v>
      </c>
      <c r="X9" s="521"/>
      <c r="Y9" s="521" t="s">
        <v>109</v>
      </c>
      <c r="Z9" s="521"/>
      <c r="AA9" s="521" t="s">
        <v>98</v>
      </c>
      <c r="AB9" s="521"/>
      <c r="AC9" s="521" t="s">
        <v>99</v>
      </c>
      <c r="AD9" s="521"/>
      <c r="AE9" s="521" t="s">
        <v>100</v>
      </c>
      <c r="AF9" s="521"/>
      <c r="AG9" s="521" t="s">
        <v>101</v>
      </c>
      <c r="AH9" s="521"/>
      <c r="AI9" s="548" t="s">
        <v>110</v>
      </c>
      <c r="AJ9" s="548"/>
    </row>
    <row r="10" spans="1:36" thickBot="1">
      <c r="A10" s="520"/>
      <c r="B10" s="243" t="s">
        <v>36</v>
      </c>
      <c r="C10" s="244" t="s">
        <v>36</v>
      </c>
      <c r="D10" s="246" t="s">
        <v>36</v>
      </c>
      <c r="E10" s="342" t="s">
        <v>123</v>
      </c>
      <c r="F10" s="246" t="s">
        <v>36</v>
      </c>
      <c r="G10" s="342" t="s">
        <v>123</v>
      </c>
      <c r="H10" s="246" t="s">
        <v>36</v>
      </c>
      <c r="I10" s="342" t="s">
        <v>123</v>
      </c>
      <c r="J10" s="343" t="s">
        <v>36</v>
      </c>
      <c r="K10" s="248" t="s">
        <v>123</v>
      </c>
      <c r="L10" s="246" t="s">
        <v>36</v>
      </c>
      <c r="M10" s="246" t="s">
        <v>36</v>
      </c>
      <c r="N10" s="342" t="s">
        <v>123</v>
      </c>
      <c r="O10" s="343" t="s">
        <v>36</v>
      </c>
      <c r="P10" s="248" t="s">
        <v>123</v>
      </c>
      <c r="Q10" s="246" t="s">
        <v>36</v>
      </c>
      <c r="R10" s="342" t="s">
        <v>123</v>
      </c>
      <c r="S10" s="343" t="s">
        <v>36</v>
      </c>
      <c r="T10" s="342" t="s">
        <v>123</v>
      </c>
      <c r="U10" s="343" t="s">
        <v>36</v>
      </c>
      <c r="V10" s="248" t="s">
        <v>123</v>
      </c>
      <c r="W10" s="343" t="s">
        <v>36</v>
      </c>
      <c r="X10" s="248" t="s">
        <v>123</v>
      </c>
      <c r="Y10" s="246" t="s">
        <v>36</v>
      </c>
      <c r="Z10" s="342" t="s">
        <v>123</v>
      </c>
      <c r="AA10" s="246" t="s">
        <v>36</v>
      </c>
      <c r="AB10" s="342" t="s">
        <v>123</v>
      </c>
      <c r="AC10" s="343" t="s">
        <v>36</v>
      </c>
      <c r="AD10" s="248" t="s">
        <v>123</v>
      </c>
      <c r="AE10" s="246" t="s">
        <v>36</v>
      </c>
      <c r="AF10" s="342" t="s">
        <v>123</v>
      </c>
      <c r="AG10" s="246" t="s">
        <v>36</v>
      </c>
      <c r="AH10" s="342" t="s">
        <v>123</v>
      </c>
      <c r="AI10" s="246" t="s">
        <v>36</v>
      </c>
      <c r="AJ10" s="244" t="s">
        <v>123</v>
      </c>
    </row>
    <row r="11" spans="1:36" ht="14.5">
      <c r="A11" s="208" t="s">
        <v>39</v>
      </c>
      <c r="B11" s="192">
        <v>9662</v>
      </c>
      <c r="C11" s="394">
        <v>4284</v>
      </c>
      <c r="D11" s="193">
        <v>433</v>
      </c>
      <c r="E11" s="252">
        <v>56.859122401847593</v>
      </c>
      <c r="F11" s="193">
        <v>0</v>
      </c>
      <c r="G11" s="356" t="s">
        <v>124</v>
      </c>
      <c r="H11" s="193">
        <v>0</v>
      </c>
      <c r="I11" s="356" t="s">
        <v>124</v>
      </c>
      <c r="J11" s="193">
        <v>3851</v>
      </c>
      <c r="K11" s="355">
        <v>50.078940534925898</v>
      </c>
      <c r="L11" s="394">
        <v>5378</v>
      </c>
      <c r="M11" s="193">
        <v>119</v>
      </c>
      <c r="N11" s="355">
        <v>46.983193277310939</v>
      </c>
      <c r="O11" s="193">
        <v>298</v>
      </c>
      <c r="P11" s="355">
        <v>36.570469798657705</v>
      </c>
      <c r="Q11" s="193">
        <v>24</v>
      </c>
      <c r="R11" s="355">
        <v>54.250000000000007</v>
      </c>
      <c r="S11" s="193">
        <v>1593</v>
      </c>
      <c r="T11" s="355">
        <v>48.160703075957329</v>
      </c>
      <c r="U11" s="193">
        <v>1861</v>
      </c>
      <c r="V11" s="355">
        <v>58.954325631380911</v>
      </c>
      <c r="W11" s="193">
        <v>0</v>
      </c>
      <c r="X11" s="356" t="s">
        <v>124</v>
      </c>
      <c r="Y11" s="193">
        <v>12</v>
      </c>
      <c r="Z11" s="355">
        <v>29.333333333333329</v>
      </c>
      <c r="AA11" s="193">
        <v>2</v>
      </c>
      <c r="AB11" s="355">
        <v>65</v>
      </c>
      <c r="AC11" s="193">
        <v>1206</v>
      </c>
      <c r="AD11" s="355">
        <v>32.49419568822551</v>
      </c>
      <c r="AE11" s="193">
        <v>39</v>
      </c>
      <c r="AF11" s="355">
        <v>40.564102564102569</v>
      </c>
      <c r="AG11" s="193">
        <v>163</v>
      </c>
      <c r="AH11" s="355">
        <v>32.619631901840478</v>
      </c>
      <c r="AI11" s="193">
        <v>61</v>
      </c>
      <c r="AJ11" s="357">
        <v>33.557377049180317</v>
      </c>
    </row>
    <row r="12" spans="1:36" ht="14.5">
      <c r="A12" s="212" t="s">
        <v>40</v>
      </c>
      <c r="B12" s="195">
        <v>9613</v>
      </c>
      <c r="C12" s="195">
        <v>2628</v>
      </c>
      <c r="D12" s="196">
        <v>663</v>
      </c>
      <c r="E12" s="259">
        <v>68.034690799396742</v>
      </c>
      <c r="F12" s="196">
        <v>0</v>
      </c>
      <c r="G12" s="360" t="s">
        <v>124</v>
      </c>
      <c r="H12" s="196">
        <v>5</v>
      </c>
      <c r="I12" s="360">
        <v>30.8</v>
      </c>
      <c r="J12" s="196">
        <v>1960</v>
      </c>
      <c r="K12" s="360">
        <v>71.172959183673512</v>
      </c>
      <c r="L12" s="195">
        <v>6985</v>
      </c>
      <c r="M12" s="196">
        <v>409</v>
      </c>
      <c r="N12" s="360">
        <v>61.987775061124715</v>
      </c>
      <c r="O12" s="196">
        <v>373</v>
      </c>
      <c r="P12" s="360">
        <v>47.487935656836441</v>
      </c>
      <c r="Q12" s="196">
        <v>309</v>
      </c>
      <c r="R12" s="360">
        <v>56.239482200647245</v>
      </c>
      <c r="S12" s="196">
        <v>1490</v>
      </c>
      <c r="T12" s="360">
        <v>61.179865771812096</v>
      </c>
      <c r="U12" s="196">
        <v>2599</v>
      </c>
      <c r="V12" s="360">
        <v>71.890727202770364</v>
      </c>
      <c r="W12" s="196">
        <v>1</v>
      </c>
      <c r="X12" s="364">
        <v>105</v>
      </c>
      <c r="Y12" s="196">
        <v>4</v>
      </c>
      <c r="Z12" s="360">
        <v>39.75</v>
      </c>
      <c r="AA12" s="196">
        <v>11</v>
      </c>
      <c r="AB12" s="360">
        <v>79</v>
      </c>
      <c r="AC12" s="196">
        <v>1184</v>
      </c>
      <c r="AD12" s="360">
        <v>36.905405405405325</v>
      </c>
      <c r="AE12" s="196">
        <v>11</v>
      </c>
      <c r="AF12" s="360">
        <v>51.090909090909086</v>
      </c>
      <c r="AG12" s="196">
        <v>131</v>
      </c>
      <c r="AH12" s="360">
        <v>31.480916030534342</v>
      </c>
      <c r="AI12" s="196">
        <v>463</v>
      </c>
      <c r="AJ12" s="361">
        <v>45.252699784017274</v>
      </c>
    </row>
    <row r="13" spans="1:36" ht="14.5">
      <c r="A13" s="208" t="s">
        <v>75</v>
      </c>
      <c r="B13" s="192">
        <v>2871</v>
      </c>
      <c r="C13" s="192">
        <v>294</v>
      </c>
      <c r="D13" s="193">
        <v>274</v>
      </c>
      <c r="E13" s="264">
        <v>115.05109489051097</v>
      </c>
      <c r="F13" s="193">
        <v>0</v>
      </c>
      <c r="G13" s="362" t="s">
        <v>124</v>
      </c>
      <c r="H13" s="193">
        <v>20</v>
      </c>
      <c r="I13" s="362">
        <v>72.250000000000014</v>
      </c>
      <c r="J13" s="193">
        <v>0</v>
      </c>
      <c r="K13" s="362" t="s">
        <v>124</v>
      </c>
      <c r="L13" s="192">
        <v>2577</v>
      </c>
      <c r="M13" s="193">
        <v>54</v>
      </c>
      <c r="N13" s="362">
        <v>82.425925925925895</v>
      </c>
      <c r="O13" s="193">
        <v>558</v>
      </c>
      <c r="P13" s="362">
        <v>78.175627240143342</v>
      </c>
      <c r="Q13" s="193">
        <v>6</v>
      </c>
      <c r="R13" s="362">
        <v>56.833333333333329</v>
      </c>
      <c r="S13" s="193">
        <v>238</v>
      </c>
      <c r="T13" s="362">
        <v>66.873949579831901</v>
      </c>
      <c r="U13" s="193">
        <v>64</v>
      </c>
      <c r="V13" s="362">
        <v>54.234375000000007</v>
      </c>
      <c r="W13" s="193">
        <v>4</v>
      </c>
      <c r="X13" s="362">
        <v>84.75</v>
      </c>
      <c r="Y13" s="193">
        <v>2</v>
      </c>
      <c r="Z13" s="362">
        <v>36</v>
      </c>
      <c r="AA13" s="193">
        <v>3</v>
      </c>
      <c r="AB13" s="362">
        <v>21.333333333333332</v>
      </c>
      <c r="AC13" s="193">
        <v>1645</v>
      </c>
      <c r="AD13" s="362">
        <v>39.555015197568395</v>
      </c>
      <c r="AE13" s="193">
        <v>2</v>
      </c>
      <c r="AF13" s="362">
        <v>54.5</v>
      </c>
      <c r="AG13" s="193">
        <v>1</v>
      </c>
      <c r="AH13" s="362">
        <v>25</v>
      </c>
      <c r="AI13" s="193">
        <v>0</v>
      </c>
      <c r="AJ13" s="363" t="s">
        <v>124</v>
      </c>
    </row>
    <row r="14" spans="1:36" ht="14.5">
      <c r="A14" s="212" t="s">
        <v>42</v>
      </c>
      <c r="B14" s="195">
        <v>1622</v>
      </c>
      <c r="C14" s="195">
        <v>798</v>
      </c>
      <c r="D14" s="196">
        <v>7</v>
      </c>
      <c r="E14" s="259">
        <v>65.571428571428569</v>
      </c>
      <c r="F14" s="196">
        <v>0</v>
      </c>
      <c r="G14" s="360" t="s">
        <v>124</v>
      </c>
      <c r="H14" s="196">
        <v>1</v>
      </c>
      <c r="I14" s="360">
        <v>117</v>
      </c>
      <c r="J14" s="196">
        <v>790</v>
      </c>
      <c r="K14" s="360">
        <v>81.667088607594934</v>
      </c>
      <c r="L14" s="195">
        <v>824</v>
      </c>
      <c r="M14" s="196">
        <v>81</v>
      </c>
      <c r="N14" s="360">
        <v>100.60493827160494</v>
      </c>
      <c r="O14" s="196">
        <v>168</v>
      </c>
      <c r="P14" s="360">
        <v>88.815476190476232</v>
      </c>
      <c r="Q14" s="196">
        <v>52</v>
      </c>
      <c r="R14" s="360">
        <v>83.153846153846146</v>
      </c>
      <c r="S14" s="196">
        <v>169</v>
      </c>
      <c r="T14" s="360">
        <v>69.58579881656803</v>
      </c>
      <c r="U14" s="196">
        <v>19</v>
      </c>
      <c r="V14" s="360">
        <v>51.210526315789473</v>
      </c>
      <c r="W14" s="196">
        <v>0</v>
      </c>
      <c r="X14" s="364" t="s">
        <v>124</v>
      </c>
      <c r="Y14" s="196">
        <v>0</v>
      </c>
      <c r="Z14" s="364" t="s">
        <v>124</v>
      </c>
      <c r="AA14" s="196">
        <v>0</v>
      </c>
      <c r="AB14" s="364" t="s">
        <v>124</v>
      </c>
      <c r="AC14" s="196">
        <v>274</v>
      </c>
      <c r="AD14" s="360">
        <v>76.890510948905117</v>
      </c>
      <c r="AE14" s="196">
        <v>10</v>
      </c>
      <c r="AF14" s="360">
        <v>55.2</v>
      </c>
      <c r="AG14" s="196">
        <v>38</v>
      </c>
      <c r="AH14" s="360">
        <v>31.578947368421051</v>
      </c>
      <c r="AI14" s="196">
        <v>13</v>
      </c>
      <c r="AJ14" s="361">
        <v>66.84615384615384</v>
      </c>
    </row>
    <row r="15" spans="1:36" ht="14.5">
      <c r="A15" s="208" t="s">
        <v>43</v>
      </c>
      <c r="B15" s="192">
        <v>470</v>
      </c>
      <c r="C15" s="192">
        <v>100</v>
      </c>
      <c r="D15" s="193">
        <v>100</v>
      </c>
      <c r="E15" s="264">
        <v>107.50000000000001</v>
      </c>
      <c r="F15" s="193">
        <v>0</v>
      </c>
      <c r="G15" s="362" t="s">
        <v>124</v>
      </c>
      <c r="H15" s="193">
        <v>0</v>
      </c>
      <c r="I15" s="362" t="s">
        <v>124</v>
      </c>
      <c r="J15" s="193">
        <v>0</v>
      </c>
      <c r="K15" s="365" t="s">
        <v>124</v>
      </c>
      <c r="L15" s="192">
        <v>370</v>
      </c>
      <c r="M15" s="193">
        <v>29</v>
      </c>
      <c r="N15" s="362">
        <v>78.379310344827587</v>
      </c>
      <c r="O15" s="193">
        <v>62</v>
      </c>
      <c r="P15" s="362">
        <v>59.645161290322569</v>
      </c>
      <c r="Q15" s="193">
        <v>15</v>
      </c>
      <c r="R15" s="362">
        <v>72.666666666666671</v>
      </c>
      <c r="S15" s="193">
        <v>76</v>
      </c>
      <c r="T15" s="362">
        <v>64.368421052631575</v>
      </c>
      <c r="U15" s="193">
        <v>20</v>
      </c>
      <c r="V15" s="362">
        <v>70.499999999999986</v>
      </c>
      <c r="W15" s="193">
        <v>1</v>
      </c>
      <c r="X15" s="365">
        <v>45</v>
      </c>
      <c r="Y15" s="193">
        <v>10</v>
      </c>
      <c r="Z15" s="362">
        <v>60.7</v>
      </c>
      <c r="AA15" s="193">
        <v>1</v>
      </c>
      <c r="AB15" s="362">
        <v>25</v>
      </c>
      <c r="AC15" s="193">
        <v>142</v>
      </c>
      <c r="AD15" s="362">
        <v>28.93661971830986</v>
      </c>
      <c r="AE15" s="193">
        <v>2</v>
      </c>
      <c r="AF15" s="362">
        <v>33.5</v>
      </c>
      <c r="AG15" s="193">
        <v>1</v>
      </c>
      <c r="AH15" s="362">
        <v>34</v>
      </c>
      <c r="AI15" s="193">
        <v>11</v>
      </c>
      <c r="AJ15" s="357">
        <v>46.090909090909093</v>
      </c>
    </row>
    <row r="16" spans="1:36" ht="14.5">
      <c r="A16" s="212" t="s">
        <v>44</v>
      </c>
      <c r="B16" s="195">
        <v>1151</v>
      </c>
      <c r="C16" s="195">
        <v>12</v>
      </c>
      <c r="D16" s="196">
        <v>8</v>
      </c>
      <c r="E16" s="259">
        <v>54.125000000000007</v>
      </c>
      <c r="F16" s="196">
        <v>0</v>
      </c>
      <c r="G16" s="360" t="s">
        <v>124</v>
      </c>
      <c r="H16" s="196">
        <v>2</v>
      </c>
      <c r="I16" s="360">
        <v>38.5</v>
      </c>
      <c r="J16" s="196">
        <v>2</v>
      </c>
      <c r="K16" s="364">
        <v>46</v>
      </c>
      <c r="L16" s="195">
        <v>1139</v>
      </c>
      <c r="M16" s="196">
        <v>26</v>
      </c>
      <c r="N16" s="360">
        <v>68.038461538461533</v>
      </c>
      <c r="O16" s="196">
        <v>261</v>
      </c>
      <c r="P16" s="360">
        <v>67.279693486590091</v>
      </c>
      <c r="Q16" s="196">
        <v>42</v>
      </c>
      <c r="R16" s="360">
        <v>74.166666666666671</v>
      </c>
      <c r="S16" s="196">
        <v>146</v>
      </c>
      <c r="T16" s="360">
        <v>70.068493150684958</v>
      </c>
      <c r="U16" s="196">
        <v>28</v>
      </c>
      <c r="V16" s="360">
        <v>70.928571428571459</v>
      </c>
      <c r="W16" s="196">
        <v>1</v>
      </c>
      <c r="X16" s="364">
        <v>39</v>
      </c>
      <c r="Y16" s="196">
        <v>0</v>
      </c>
      <c r="Z16" s="364" t="s">
        <v>124</v>
      </c>
      <c r="AA16" s="196">
        <v>0</v>
      </c>
      <c r="AB16" s="364" t="s">
        <v>124</v>
      </c>
      <c r="AC16" s="196">
        <v>388</v>
      </c>
      <c r="AD16" s="360">
        <v>84.961340206185568</v>
      </c>
      <c r="AE16" s="196">
        <v>16</v>
      </c>
      <c r="AF16" s="360">
        <v>68.4375</v>
      </c>
      <c r="AG16" s="196">
        <v>169</v>
      </c>
      <c r="AH16" s="360">
        <v>52.508875739644949</v>
      </c>
      <c r="AI16" s="196">
        <v>62</v>
      </c>
      <c r="AJ16" s="361">
        <v>48.419354838709673</v>
      </c>
    </row>
    <row r="17" spans="1:36" ht="14.5">
      <c r="A17" s="208" t="s">
        <v>45</v>
      </c>
      <c r="B17" s="192">
        <v>4365</v>
      </c>
      <c r="C17" s="192">
        <v>1841</v>
      </c>
      <c r="D17" s="193">
        <v>395</v>
      </c>
      <c r="E17" s="264">
        <v>87.172151898734128</v>
      </c>
      <c r="F17" s="193">
        <v>0</v>
      </c>
      <c r="G17" s="362" t="s">
        <v>124</v>
      </c>
      <c r="H17" s="193">
        <v>8</v>
      </c>
      <c r="I17" s="362">
        <v>29.625</v>
      </c>
      <c r="J17" s="193">
        <v>1438</v>
      </c>
      <c r="K17" s="362">
        <v>67.739221140472978</v>
      </c>
      <c r="L17" s="192">
        <v>2524</v>
      </c>
      <c r="M17" s="193">
        <v>115</v>
      </c>
      <c r="N17" s="362">
        <v>60.808695652173903</v>
      </c>
      <c r="O17" s="193">
        <v>249</v>
      </c>
      <c r="P17" s="362">
        <v>49.622489959839328</v>
      </c>
      <c r="Q17" s="193">
        <v>49</v>
      </c>
      <c r="R17" s="362">
        <v>60.448979591836725</v>
      </c>
      <c r="S17" s="193">
        <v>732</v>
      </c>
      <c r="T17" s="362">
        <v>64.903005464480856</v>
      </c>
      <c r="U17" s="193">
        <v>466</v>
      </c>
      <c r="V17" s="362">
        <v>67.130901287553641</v>
      </c>
      <c r="W17" s="193">
        <v>4</v>
      </c>
      <c r="X17" s="362">
        <v>56</v>
      </c>
      <c r="Y17" s="193">
        <v>7</v>
      </c>
      <c r="Z17" s="362">
        <v>59.428571428571431</v>
      </c>
      <c r="AA17" s="193">
        <v>0</v>
      </c>
      <c r="AB17" s="365" t="s">
        <v>124</v>
      </c>
      <c r="AC17" s="193">
        <v>793</v>
      </c>
      <c r="AD17" s="362">
        <v>40.150063051702361</v>
      </c>
      <c r="AE17" s="193">
        <v>7</v>
      </c>
      <c r="AF17" s="362">
        <v>36.428571428571431</v>
      </c>
      <c r="AG17" s="193">
        <v>42</v>
      </c>
      <c r="AH17" s="362">
        <v>31.380952380952383</v>
      </c>
      <c r="AI17" s="193">
        <v>60</v>
      </c>
      <c r="AJ17" s="357">
        <v>32.649999999999984</v>
      </c>
    </row>
    <row r="18" spans="1:36" ht="14.5">
      <c r="A18" s="212" t="s">
        <v>46</v>
      </c>
      <c r="B18" s="195">
        <v>961</v>
      </c>
      <c r="C18" s="195">
        <v>123</v>
      </c>
      <c r="D18" s="196">
        <v>1</v>
      </c>
      <c r="E18" s="259">
        <v>32</v>
      </c>
      <c r="F18" s="196">
        <v>0</v>
      </c>
      <c r="G18" s="360" t="s">
        <v>124</v>
      </c>
      <c r="H18" s="196">
        <v>2</v>
      </c>
      <c r="I18" s="360">
        <v>6.5</v>
      </c>
      <c r="J18" s="196">
        <v>120</v>
      </c>
      <c r="K18" s="360">
        <v>88.600000000000009</v>
      </c>
      <c r="L18" s="195">
        <v>838</v>
      </c>
      <c r="M18" s="196">
        <v>88</v>
      </c>
      <c r="N18" s="360">
        <v>94.852272727272734</v>
      </c>
      <c r="O18" s="196">
        <v>208</v>
      </c>
      <c r="P18" s="360">
        <v>101.26442307692308</v>
      </c>
      <c r="Q18" s="196">
        <v>90</v>
      </c>
      <c r="R18" s="360">
        <v>103.06666666666665</v>
      </c>
      <c r="S18" s="196">
        <v>131</v>
      </c>
      <c r="T18" s="360">
        <v>82.389312977099237</v>
      </c>
      <c r="U18" s="196">
        <v>15</v>
      </c>
      <c r="V18" s="360">
        <v>75.2</v>
      </c>
      <c r="W18" s="196">
        <v>0</v>
      </c>
      <c r="X18" s="364" t="s">
        <v>124</v>
      </c>
      <c r="Y18" s="196">
        <v>0</v>
      </c>
      <c r="Z18" s="364" t="s">
        <v>124</v>
      </c>
      <c r="AA18" s="196">
        <v>0</v>
      </c>
      <c r="AB18" s="364" t="s">
        <v>124</v>
      </c>
      <c r="AC18" s="196">
        <v>247</v>
      </c>
      <c r="AD18" s="360">
        <v>83.95951417004045</v>
      </c>
      <c r="AE18" s="196">
        <v>0</v>
      </c>
      <c r="AF18" s="364" t="s">
        <v>124</v>
      </c>
      <c r="AG18" s="196">
        <v>22</v>
      </c>
      <c r="AH18" s="360">
        <v>79.86363636363636</v>
      </c>
      <c r="AI18" s="196">
        <v>37</v>
      </c>
      <c r="AJ18" s="361">
        <v>43.540540540540533</v>
      </c>
    </row>
    <row r="19" spans="1:36" ht="14.5">
      <c r="A19" s="208" t="s">
        <v>47</v>
      </c>
      <c r="B19" s="192">
        <v>5466</v>
      </c>
      <c r="C19" s="192">
        <v>1767</v>
      </c>
      <c r="D19" s="193">
        <v>281</v>
      </c>
      <c r="E19" s="264">
        <v>76.313167259786496</v>
      </c>
      <c r="F19" s="193">
        <v>0</v>
      </c>
      <c r="G19" s="362" t="s">
        <v>124</v>
      </c>
      <c r="H19" s="193">
        <v>0</v>
      </c>
      <c r="I19" s="362" t="s">
        <v>124</v>
      </c>
      <c r="J19" s="193">
        <v>1486</v>
      </c>
      <c r="K19" s="362">
        <v>59.880215343203233</v>
      </c>
      <c r="L19" s="192">
        <v>3699</v>
      </c>
      <c r="M19" s="193">
        <v>253</v>
      </c>
      <c r="N19" s="362">
        <v>63.047430830039502</v>
      </c>
      <c r="O19" s="193">
        <v>387</v>
      </c>
      <c r="P19" s="362">
        <v>47.457364341085281</v>
      </c>
      <c r="Q19" s="193">
        <v>468</v>
      </c>
      <c r="R19" s="362">
        <v>64.412393162393244</v>
      </c>
      <c r="S19" s="193">
        <v>1154</v>
      </c>
      <c r="T19" s="362">
        <v>68.45493934142111</v>
      </c>
      <c r="U19" s="193">
        <v>581</v>
      </c>
      <c r="V19" s="362">
        <v>82.688468158347675</v>
      </c>
      <c r="W19" s="193">
        <v>1</v>
      </c>
      <c r="X19" s="362">
        <v>40</v>
      </c>
      <c r="Y19" s="193">
        <v>39</v>
      </c>
      <c r="Z19" s="362">
        <v>56.46153846153846</v>
      </c>
      <c r="AA19" s="193">
        <v>2</v>
      </c>
      <c r="AB19" s="362">
        <v>16</v>
      </c>
      <c r="AC19" s="193">
        <v>715</v>
      </c>
      <c r="AD19" s="362">
        <v>32.902097902097886</v>
      </c>
      <c r="AE19" s="193">
        <v>13</v>
      </c>
      <c r="AF19" s="362">
        <v>49.307692307692307</v>
      </c>
      <c r="AG19" s="193">
        <v>21</v>
      </c>
      <c r="AH19" s="362">
        <v>53.047619047619051</v>
      </c>
      <c r="AI19" s="193">
        <v>65</v>
      </c>
      <c r="AJ19" s="357">
        <v>35.476923076923079</v>
      </c>
    </row>
    <row r="20" spans="1:36" ht="14.5">
      <c r="A20" s="212" t="s">
        <v>103</v>
      </c>
      <c r="B20" s="195">
        <v>10834</v>
      </c>
      <c r="C20" s="195">
        <v>2568</v>
      </c>
      <c r="D20" s="196">
        <v>2171</v>
      </c>
      <c r="E20" s="259">
        <v>71.980654076462244</v>
      </c>
      <c r="F20" s="196">
        <v>57</v>
      </c>
      <c r="G20" s="259">
        <v>63.719298245614013</v>
      </c>
      <c r="H20" s="196">
        <v>1</v>
      </c>
      <c r="I20" s="360">
        <v>81</v>
      </c>
      <c r="J20" s="196">
        <v>339</v>
      </c>
      <c r="K20" s="360">
        <v>58.548672566371678</v>
      </c>
      <c r="L20" s="195">
        <v>8266</v>
      </c>
      <c r="M20" s="196">
        <v>891</v>
      </c>
      <c r="N20" s="360">
        <v>63.397306397306451</v>
      </c>
      <c r="O20" s="196">
        <v>1377</v>
      </c>
      <c r="P20" s="360">
        <v>48.985475671750144</v>
      </c>
      <c r="Q20" s="196">
        <v>514</v>
      </c>
      <c r="R20" s="360">
        <v>66.562256809338592</v>
      </c>
      <c r="S20" s="196">
        <v>1707</v>
      </c>
      <c r="T20" s="360">
        <v>62.884007029877054</v>
      </c>
      <c r="U20" s="196">
        <v>2455</v>
      </c>
      <c r="V20" s="360">
        <v>61.322606924643495</v>
      </c>
      <c r="W20" s="196">
        <v>6</v>
      </c>
      <c r="X20" s="360">
        <v>56.333333333333329</v>
      </c>
      <c r="Y20" s="196">
        <v>88</v>
      </c>
      <c r="Z20" s="360">
        <v>62.92045454545454</v>
      </c>
      <c r="AA20" s="196">
        <v>0</v>
      </c>
      <c r="AB20" s="364" t="s">
        <v>124</v>
      </c>
      <c r="AC20" s="196">
        <v>1045</v>
      </c>
      <c r="AD20" s="360">
        <v>54.907177033492822</v>
      </c>
      <c r="AE20" s="196">
        <v>20</v>
      </c>
      <c r="AF20" s="360">
        <v>55.6</v>
      </c>
      <c r="AG20" s="196">
        <v>77</v>
      </c>
      <c r="AH20" s="360">
        <v>37.753246753246742</v>
      </c>
      <c r="AI20" s="196">
        <v>86</v>
      </c>
      <c r="AJ20" s="361">
        <v>45.476744186046503</v>
      </c>
    </row>
    <row r="21" spans="1:36" ht="14.5">
      <c r="A21" s="208" t="s">
        <v>49</v>
      </c>
      <c r="B21" s="192">
        <v>2662</v>
      </c>
      <c r="C21" s="192">
        <v>1383</v>
      </c>
      <c r="D21" s="193">
        <v>274</v>
      </c>
      <c r="E21" s="264">
        <v>73.656934306569369</v>
      </c>
      <c r="F21" s="193">
        <v>3</v>
      </c>
      <c r="G21" s="264">
        <v>42.333333333333336</v>
      </c>
      <c r="H21" s="193">
        <v>0</v>
      </c>
      <c r="I21" s="362" t="s">
        <v>124</v>
      </c>
      <c r="J21" s="193">
        <v>1106</v>
      </c>
      <c r="K21" s="362">
        <v>61.068716094032546</v>
      </c>
      <c r="L21" s="192">
        <v>1279</v>
      </c>
      <c r="M21" s="193">
        <v>10</v>
      </c>
      <c r="N21" s="362">
        <v>67.2</v>
      </c>
      <c r="O21" s="193">
        <v>87</v>
      </c>
      <c r="P21" s="362">
        <v>45.827586206896548</v>
      </c>
      <c r="Q21" s="193">
        <v>9</v>
      </c>
      <c r="R21" s="362">
        <v>45.333333333333336</v>
      </c>
      <c r="S21" s="193">
        <v>399</v>
      </c>
      <c r="T21" s="362">
        <v>63.80952380952381</v>
      </c>
      <c r="U21" s="193">
        <v>687</v>
      </c>
      <c r="V21" s="362">
        <v>66.071324599708916</v>
      </c>
      <c r="W21" s="193">
        <v>0</v>
      </c>
      <c r="X21" s="365" t="s">
        <v>124</v>
      </c>
      <c r="Y21" s="193">
        <v>1</v>
      </c>
      <c r="Z21" s="362">
        <v>19</v>
      </c>
      <c r="AA21" s="193">
        <v>0</v>
      </c>
      <c r="AB21" s="365" t="s">
        <v>124</v>
      </c>
      <c r="AC21" s="193">
        <v>68</v>
      </c>
      <c r="AD21" s="362">
        <v>43.029411764705898</v>
      </c>
      <c r="AE21" s="193">
        <v>7</v>
      </c>
      <c r="AF21" s="362">
        <v>31.285714285714285</v>
      </c>
      <c r="AG21" s="193">
        <v>3</v>
      </c>
      <c r="AH21" s="362">
        <v>15.666666666666666</v>
      </c>
      <c r="AI21" s="193">
        <v>8</v>
      </c>
      <c r="AJ21" s="357">
        <v>33.875</v>
      </c>
    </row>
    <row r="22" spans="1:36" ht="14.5">
      <c r="A22" s="212" t="s">
        <v>50</v>
      </c>
      <c r="B22" s="195">
        <v>482</v>
      </c>
      <c r="C22" s="195">
        <v>148</v>
      </c>
      <c r="D22" s="196">
        <v>10</v>
      </c>
      <c r="E22" s="259">
        <v>79.600000000000009</v>
      </c>
      <c r="F22" s="196">
        <v>7</v>
      </c>
      <c r="G22" s="259">
        <v>69.142857142857139</v>
      </c>
      <c r="H22" s="196">
        <v>4</v>
      </c>
      <c r="I22" s="360">
        <v>103</v>
      </c>
      <c r="J22" s="196">
        <v>127</v>
      </c>
      <c r="K22" s="360">
        <v>83.685039370078741</v>
      </c>
      <c r="L22" s="195">
        <v>334</v>
      </c>
      <c r="M22" s="196">
        <v>23</v>
      </c>
      <c r="N22" s="360">
        <v>72.08695652173914</v>
      </c>
      <c r="O22" s="196">
        <v>28</v>
      </c>
      <c r="P22" s="360">
        <v>46.071428571428562</v>
      </c>
      <c r="Q22" s="196">
        <v>0</v>
      </c>
      <c r="R22" s="364" t="s">
        <v>124</v>
      </c>
      <c r="S22" s="196">
        <v>53</v>
      </c>
      <c r="T22" s="360">
        <v>69.698113207547181</v>
      </c>
      <c r="U22" s="196">
        <v>196</v>
      </c>
      <c r="V22" s="360">
        <v>79.647959183673478</v>
      </c>
      <c r="W22" s="196">
        <v>0</v>
      </c>
      <c r="X22" s="364" t="s">
        <v>124</v>
      </c>
      <c r="Y22" s="196">
        <v>2</v>
      </c>
      <c r="Z22" s="360">
        <v>69.5</v>
      </c>
      <c r="AA22" s="196">
        <v>0</v>
      </c>
      <c r="AB22" s="364" t="s">
        <v>124</v>
      </c>
      <c r="AC22" s="196">
        <v>28</v>
      </c>
      <c r="AD22" s="360">
        <v>55.642857142857146</v>
      </c>
      <c r="AE22" s="196">
        <v>0</v>
      </c>
      <c r="AF22" s="364" t="s">
        <v>124</v>
      </c>
      <c r="AG22" s="196">
        <v>1</v>
      </c>
      <c r="AH22" s="360">
        <v>34</v>
      </c>
      <c r="AI22" s="196">
        <v>3</v>
      </c>
      <c r="AJ22" s="361">
        <v>54.333333333333336</v>
      </c>
    </row>
    <row r="23" spans="1:36" ht="14.5">
      <c r="A23" s="208" t="s">
        <v>51</v>
      </c>
      <c r="B23" s="192">
        <v>2319</v>
      </c>
      <c r="C23" s="192">
        <v>884</v>
      </c>
      <c r="D23" s="193">
        <v>229</v>
      </c>
      <c r="E23" s="264">
        <v>96.746724890829697</v>
      </c>
      <c r="F23" s="193">
        <v>0</v>
      </c>
      <c r="G23" s="362" t="s">
        <v>124</v>
      </c>
      <c r="H23" s="193">
        <v>0</v>
      </c>
      <c r="I23" s="362" t="s">
        <v>124</v>
      </c>
      <c r="J23" s="193">
        <v>655</v>
      </c>
      <c r="K23" s="362">
        <v>74.830534351144948</v>
      </c>
      <c r="L23" s="192">
        <v>1435</v>
      </c>
      <c r="M23" s="193">
        <v>180</v>
      </c>
      <c r="N23" s="362">
        <v>90.022222222222183</v>
      </c>
      <c r="O23" s="193">
        <v>413</v>
      </c>
      <c r="P23" s="362">
        <v>94.496368038740925</v>
      </c>
      <c r="Q23" s="193">
        <v>115</v>
      </c>
      <c r="R23" s="362">
        <v>98.365217391304398</v>
      </c>
      <c r="S23" s="193">
        <v>280</v>
      </c>
      <c r="T23" s="362">
        <v>77.203571428571422</v>
      </c>
      <c r="U23" s="193">
        <v>39</v>
      </c>
      <c r="V23" s="362">
        <v>84.282051282051256</v>
      </c>
      <c r="W23" s="193">
        <v>1</v>
      </c>
      <c r="X23" s="362">
        <v>24</v>
      </c>
      <c r="Y23" s="193">
        <v>10</v>
      </c>
      <c r="Z23" s="362">
        <v>58.8</v>
      </c>
      <c r="AA23" s="193">
        <v>0</v>
      </c>
      <c r="AB23" s="365" t="s">
        <v>124</v>
      </c>
      <c r="AC23" s="193">
        <v>334</v>
      </c>
      <c r="AD23" s="362">
        <v>89.820359281437135</v>
      </c>
      <c r="AE23" s="193">
        <v>9</v>
      </c>
      <c r="AF23" s="362">
        <v>44.444444444444443</v>
      </c>
      <c r="AG23" s="193">
        <v>19</v>
      </c>
      <c r="AH23" s="362">
        <v>35.052631578947363</v>
      </c>
      <c r="AI23" s="193">
        <v>35</v>
      </c>
      <c r="AJ23" s="357">
        <v>63.914285714285725</v>
      </c>
    </row>
    <row r="24" spans="1:36" ht="14.5">
      <c r="A24" s="212" t="s">
        <v>52</v>
      </c>
      <c r="B24" s="195">
        <v>1401</v>
      </c>
      <c r="C24" s="195">
        <v>786</v>
      </c>
      <c r="D24" s="196">
        <v>71</v>
      </c>
      <c r="E24" s="259">
        <v>106.60563380281691</v>
      </c>
      <c r="F24" s="196">
        <v>0</v>
      </c>
      <c r="G24" s="360" t="s">
        <v>124</v>
      </c>
      <c r="H24" s="196">
        <v>6</v>
      </c>
      <c r="I24" s="360">
        <v>87.333333333333343</v>
      </c>
      <c r="J24" s="196">
        <v>709</v>
      </c>
      <c r="K24" s="360">
        <v>63.923836389280744</v>
      </c>
      <c r="L24" s="195">
        <v>615</v>
      </c>
      <c r="M24" s="196">
        <v>55</v>
      </c>
      <c r="N24" s="360">
        <v>75.418181818181807</v>
      </c>
      <c r="O24" s="196">
        <v>178</v>
      </c>
      <c r="P24" s="360">
        <v>79.691011235955088</v>
      </c>
      <c r="Q24" s="196">
        <v>26</v>
      </c>
      <c r="R24" s="360">
        <v>73.423076923076934</v>
      </c>
      <c r="S24" s="196">
        <v>147</v>
      </c>
      <c r="T24" s="360">
        <v>73.877551020408191</v>
      </c>
      <c r="U24" s="196">
        <v>32</v>
      </c>
      <c r="V24" s="360">
        <v>63.156250000000014</v>
      </c>
      <c r="W24" s="196">
        <v>0</v>
      </c>
      <c r="X24" s="364" t="s">
        <v>124</v>
      </c>
      <c r="Y24" s="196">
        <v>2</v>
      </c>
      <c r="Z24" s="360">
        <v>34</v>
      </c>
      <c r="AA24" s="196">
        <v>0</v>
      </c>
      <c r="AB24" s="364" t="s">
        <v>124</v>
      </c>
      <c r="AC24" s="196">
        <v>172</v>
      </c>
      <c r="AD24" s="360">
        <v>78.197674418604663</v>
      </c>
      <c r="AE24" s="196">
        <v>0</v>
      </c>
      <c r="AF24" s="364" t="s">
        <v>124</v>
      </c>
      <c r="AG24" s="196">
        <v>1</v>
      </c>
      <c r="AH24" s="360">
        <v>40</v>
      </c>
      <c r="AI24" s="196">
        <v>2</v>
      </c>
      <c r="AJ24" s="361">
        <v>86.5</v>
      </c>
    </row>
    <row r="25" spans="1:36" ht="14.5">
      <c r="A25" s="208" t="s">
        <v>53</v>
      </c>
      <c r="B25" s="192">
        <v>1820</v>
      </c>
      <c r="C25" s="192">
        <v>378</v>
      </c>
      <c r="D25" s="193">
        <v>102</v>
      </c>
      <c r="E25" s="267">
        <v>81.235294117647086</v>
      </c>
      <c r="F25" s="193">
        <v>4</v>
      </c>
      <c r="G25" s="267">
        <v>71.75</v>
      </c>
      <c r="H25" s="193">
        <v>2</v>
      </c>
      <c r="I25" s="366">
        <v>92</v>
      </c>
      <c r="J25" s="193">
        <v>270</v>
      </c>
      <c r="K25" s="366">
        <v>72.23333333333332</v>
      </c>
      <c r="L25" s="192">
        <v>1442</v>
      </c>
      <c r="M25" s="193">
        <v>97</v>
      </c>
      <c r="N25" s="366">
        <v>74.701030927835077</v>
      </c>
      <c r="O25" s="193">
        <v>222</v>
      </c>
      <c r="P25" s="366">
        <v>53.675675675675691</v>
      </c>
      <c r="Q25" s="193">
        <v>113</v>
      </c>
      <c r="R25" s="366">
        <v>69.504424778761049</v>
      </c>
      <c r="S25" s="193">
        <v>577</v>
      </c>
      <c r="T25" s="366">
        <v>67.719237435008694</v>
      </c>
      <c r="U25" s="193">
        <v>24</v>
      </c>
      <c r="V25" s="366">
        <v>64.25</v>
      </c>
      <c r="W25" s="193">
        <v>0</v>
      </c>
      <c r="X25" s="365" t="s">
        <v>124</v>
      </c>
      <c r="Y25" s="193">
        <v>16</v>
      </c>
      <c r="Z25" s="366">
        <v>70</v>
      </c>
      <c r="AA25" s="193">
        <v>1</v>
      </c>
      <c r="AB25" s="366">
        <v>68</v>
      </c>
      <c r="AC25" s="193">
        <v>338</v>
      </c>
      <c r="AD25" s="366">
        <v>47.266272189349124</v>
      </c>
      <c r="AE25" s="193">
        <v>7</v>
      </c>
      <c r="AF25" s="366">
        <v>50.285714285714285</v>
      </c>
      <c r="AG25" s="193">
        <v>12</v>
      </c>
      <c r="AH25" s="366">
        <v>45.916666666666671</v>
      </c>
      <c r="AI25" s="193">
        <v>35</v>
      </c>
      <c r="AJ25" s="368">
        <v>42.2</v>
      </c>
    </row>
    <row r="26" spans="1:36" thickBot="1">
      <c r="A26" s="212" t="s">
        <v>54</v>
      </c>
      <c r="B26" s="395">
        <v>1340</v>
      </c>
      <c r="C26" s="395">
        <v>527</v>
      </c>
      <c r="D26" s="396">
        <v>42</v>
      </c>
      <c r="E26" s="259">
        <v>72.761904761904731</v>
      </c>
      <c r="F26" s="396">
        <v>0</v>
      </c>
      <c r="G26" s="372" t="s">
        <v>124</v>
      </c>
      <c r="H26" s="396">
        <v>8</v>
      </c>
      <c r="I26" s="371">
        <v>63.875</v>
      </c>
      <c r="J26" s="396">
        <v>477</v>
      </c>
      <c r="K26" s="371">
        <v>51.547169811320721</v>
      </c>
      <c r="L26" s="395">
        <v>813</v>
      </c>
      <c r="M26" s="396">
        <v>153</v>
      </c>
      <c r="N26" s="371">
        <v>80.1111111111111</v>
      </c>
      <c r="O26" s="396">
        <v>229</v>
      </c>
      <c r="P26" s="371">
        <v>66.742358078602621</v>
      </c>
      <c r="Q26" s="396">
        <v>93</v>
      </c>
      <c r="R26" s="371">
        <v>52.172043010752695</v>
      </c>
      <c r="S26" s="396">
        <v>191</v>
      </c>
      <c r="T26" s="371">
        <v>63.157068062827236</v>
      </c>
      <c r="U26" s="396">
        <v>69</v>
      </c>
      <c r="V26" s="371">
        <v>62.985507246376777</v>
      </c>
      <c r="W26" s="396">
        <v>0</v>
      </c>
      <c r="X26" s="372" t="s">
        <v>124</v>
      </c>
      <c r="Y26" s="396">
        <v>1</v>
      </c>
      <c r="Z26" s="371">
        <v>42</v>
      </c>
      <c r="AA26" s="396">
        <v>0</v>
      </c>
      <c r="AB26" s="372" t="s">
        <v>124</v>
      </c>
      <c r="AC26" s="396">
        <v>62</v>
      </c>
      <c r="AD26" s="371">
        <v>61.532258064516149</v>
      </c>
      <c r="AE26" s="396">
        <v>6</v>
      </c>
      <c r="AF26" s="371">
        <v>35.5</v>
      </c>
      <c r="AG26" s="396">
        <v>2</v>
      </c>
      <c r="AH26" s="371">
        <v>24.5</v>
      </c>
      <c r="AI26" s="396">
        <v>7</v>
      </c>
      <c r="AJ26" s="373">
        <v>73.285714285714292</v>
      </c>
    </row>
    <row r="27" spans="1:36" ht="14.5">
      <c r="A27" s="217" t="s">
        <v>55</v>
      </c>
      <c r="B27" s="202">
        <v>46525</v>
      </c>
      <c r="C27" s="202">
        <v>15109</v>
      </c>
      <c r="D27" s="203">
        <v>4437</v>
      </c>
      <c r="E27" s="269">
        <v>72.643903538426684</v>
      </c>
      <c r="F27" s="203">
        <v>71</v>
      </c>
      <c r="G27" s="269">
        <v>63.80281690140847</v>
      </c>
      <c r="H27" s="203">
        <v>22</v>
      </c>
      <c r="I27" s="376">
        <v>52.04545454545454</v>
      </c>
      <c r="J27" s="203">
        <v>10579</v>
      </c>
      <c r="K27" s="376">
        <v>60.152849985820808</v>
      </c>
      <c r="L27" s="202">
        <v>31416</v>
      </c>
      <c r="M27" s="203">
        <v>1972</v>
      </c>
      <c r="N27" s="376">
        <v>62.876774847870067</v>
      </c>
      <c r="O27" s="203">
        <v>3344</v>
      </c>
      <c r="P27" s="376">
        <v>49.412978468899453</v>
      </c>
      <c r="Q27" s="203">
        <v>1543</v>
      </c>
      <c r="R27" s="376">
        <v>63.815294880103679</v>
      </c>
      <c r="S27" s="203">
        <v>7927</v>
      </c>
      <c r="T27" s="376">
        <v>61.193011227450526</v>
      </c>
      <c r="U27" s="203">
        <v>8917</v>
      </c>
      <c r="V27" s="376">
        <v>66.431535269710011</v>
      </c>
      <c r="W27" s="203">
        <v>14</v>
      </c>
      <c r="X27" s="376">
        <v>56.500000000000007</v>
      </c>
      <c r="Y27" s="203">
        <v>179</v>
      </c>
      <c r="Z27" s="376">
        <v>58.944134078212272</v>
      </c>
      <c r="AA27" s="203">
        <v>17</v>
      </c>
      <c r="AB27" s="376">
        <v>66.117647058823536</v>
      </c>
      <c r="AC27" s="203">
        <v>5907</v>
      </c>
      <c r="AD27" s="376">
        <v>42.857626544777489</v>
      </c>
      <c r="AE27" s="203">
        <v>122</v>
      </c>
      <c r="AF27" s="376">
        <v>48.237704918032797</v>
      </c>
      <c r="AG27" s="203">
        <v>620</v>
      </c>
      <c r="AH27" s="376">
        <v>39.225806451612861</v>
      </c>
      <c r="AI27" s="203">
        <v>854</v>
      </c>
      <c r="AJ27" s="377">
        <v>42.851288056206087</v>
      </c>
    </row>
    <row r="28" spans="1:36" ht="14.5">
      <c r="A28" s="221" t="s">
        <v>56</v>
      </c>
      <c r="B28" s="202">
        <v>10514</v>
      </c>
      <c r="C28" s="202">
        <v>3412</v>
      </c>
      <c r="D28" s="203">
        <v>624</v>
      </c>
      <c r="E28" s="274">
        <v>103.83814102564105</v>
      </c>
      <c r="F28" s="203">
        <v>0</v>
      </c>
      <c r="G28" s="376" t="s">
        <v>124</v>
      </c>
      <c r="H28" s="203">
        <v>37</v>
      </c>
      <c r="I28" s="376">
        <v>70.540540540540533</v>
      </c>
      <c r="J28" s="203">
        <v>2751</v>
      </c>
      <c r="K28" s="376">
        <v>70.546346782987897</v>
      </c>
      <c r="L28" s="202">
        <v>7102</v>
      </c>
      <c r="M28" s="203">
        <v>611</v>
      </c>
      <c r="N28" s="376">
        <v>87.653027823240592</v>
      </c>
      <c r="O28" s="203">
        <v>1754</v>
      </c>
      <c r="P28" s="376">
        <v>84.436716077536943</v>
      </c>
      <c r="Q28" s="203">
        <v>382</v>
      </c>
      <c r="R28" s="376">
        <v>83.806282722513075</v>
      </c>
      <c r="S28" s="203">
        <v>1156</v>
      </c>
      <c r="T28" s="376">
        <v>71.807093425605402</v>
      </c>
      <c r="U28" s="203">
        <v>238</v>
      </c>
      <c r="V28" s="376">
        <v>63.97478991596644</v>
      </c>
      <c r="W28" s="203">
        <v>5</v>
      </c>
      <c r="X28" s="376">
        <v>72.599999999999994</v>
      </c>
      <c r="Y28" s="203">
        <v>15</v>
      </c>
      <c r="Z28" s="376">
        <v>51.333333333333329</v>
      </c>
      <c r="AA28" s="203">
        <v>3</v>
      </c>
      <c r="AB28" s="376">
        <v>21.333333333333332</v>
      </c>
      <c r="AC28" s="203">
        <v>2734</v>
      </c>
      <c r="AD28" s="376">
        <v>56.378566203364997</v>
      </c>
      <c r="AE28" s="203">
        <v>27</v>
      </c>
      <c r="AF28" s="376">
        <v>47.18518518518519</v>
      </c>
      <c r="AG28" s="203">
        <v>83</v>
      </c>
      <c r="AH28" s="376">
        <v>45.024096385542144</v>
      </c>
      <c r="AI28" s="203">
        <v>94</v>
      </c>
      <c r="AJ28" s="377">
        <v>57.478723404255312</v>
      </c>
    </row>
    <row r="29" spans="1:36" ht="14.5">
      <c r="A29" s="225" t="s">
        <v>57</v>
      </c>
      <c r="B29" s="205">
        <v>57039</v>
      </c>
      <c r="C29" s="205">
        <v>18521</v>
      </c>
      <c r="D29" s="206">
        <v>5061</v>
      </c>
      <c r="E29" s="279">
        <v>76.490021734834698</v>
      </c>
      <c r="F29" s="206">
        <v>71</v>
      </c>
      <c r="G29" s="279">
        <v>63.80281690140847</v>
      </c>
      <c r="H29" s="206">
        <v>59</v>
      </c>
      <c r="I29" s="380">
        <v>63.644067796610173</v>
      </c>
      <c r="J29" s="206">
        <v>13330</v>
      </c>
      <c r="K29" s="380">
        <v>62.297824456113965</v>
      </c>
      <c r="L29" s="205">
        <v>38518</v>
      </c>
      <c r="M29" s="206">
        <v>2583</v>
      </c>
      <c r="N29" s="380">
        <v>68.737514518002257</v>
      </c>
      <c r="O29" s="206">
        <v>5098</v>
      </c>
      <c r="P29" s="380">
        <v>61.463122793252289</v>
      </c>
      <c r="Q29" s="206">
        <v>1925</v>
      </c>
      <c r="R29" s="380">
        <v>67.782337662337639</v>
      </c>
      <c r="S29" s="206">
        <v>9083</v>
      </c>
      <c r="T29" s="380">
        <v>62.543873169657672</v>
      </c>
      <c r="U29" s="206">
        <v>9155</v>
      </c>
      <c r="V29" s="380">
        <v>66.367667941016421</v>
      </c>
      <c r="W29" s="206">
        <v>19</v>
      </c>
      <c r="X29" s="380">
        <v>60.736842105263165</v>
      </c>
      <c r="Y29" s="206">
        <v>194</v>
      </c>
      <c r="Z29" s="380">
        <v>58.35567010309277</v>
      </c>
      <c r="AA29" s="206">
        <v>20</v>
      </c>
      <c r="AB29" s="380">
        <v>59.400000000000006</v>
      </c>
      <c r="AC29" s="206">
        <v>8641</v>
      </c>
      <c r="AD29" s="380">
        <v>47.13563244994792</v>
      </c>
      <c r="AE29" s="206">
        <v>149</v>
      </c>
      <c r="AF29" s="380">
        <v>48.04697986577181</v>
      </c>
      <c r="AG29" s="206">
        <v>703</v>
      </c>
      <c r="AH29" s="380">
        <v>39.910384068278766</v>
      </c>
      <c r="AI29" s="206">
        <v>948</v>
      </c>
      <c r="AJ29" s="381">
        <v>44.301687763713076</v>
      </c>
    </row>
    <row r="30" spans="1:36" ht="14.5">
      <c r="A30" s="483" t="s">
        <v>58</v>
      </c>
      <c r="B30" s="483"/>
      <c r="C30" s="483"/>
      <c r="D30" s="483"/>
      <c r="E30" s="483"/>
      <c r="F30" s="483"/>
      <c r="G30" s="483"/>
      <c r="H30" s="483"/>
      <c r="I30" s="483"/>
      <c r="J30" s="483"/>
      <c r="K30" s="483"/>
      <c r="L30" s="483"/>
      <c r="M30" s="483"/>
      <c r="N30" s="483"/>
      <c r="O30" s="483"/>
      <c r="P30" s="483"/>
      <c r="Q30" s="483"/>
      <c r="R30" s="483"/>
      <c r="S30" s="483"/>
      <c r="T30" s="483"/>
      <c r="U30" s="483"/>
      <c r="V30" s="483"/>
      <c r="W30" s="483"/>
      <c r="X30" s="483"/>
      <c r="Y30" s="483"/>
      <c r="Z30" s="483"/>
      <c r="AA30" s="483"/>
      <c r="AB30" s="483"/>
      <c r="AC30" s="483"/>
      <c r="AD30" s="483"/>
      <c r="AE30" s="483"/>
      <c r="AF30" s="483"/>
      <c r="AG30" s="483"/>
      <c r="AH30" s="483"/>
      <c r="AI30" s="483"/>
      <c r="AJ30" s="483"/>
    </row>
    <row r="31" spans="1:36" ht="14.5">
      <c r="A31" s="526" t="s">
        <v>132</v>
      </c>
      <c r="B31" s="526"/>
      <c r="C31" s="526"/>
      <c r="D31" s="526"/>
      <c r="E31" s="526"/>
      <c r="F31" s="526"/>
      <c r="G31" s="526"/>
      <c r="H31" s="526"/>
      <c r="I31" s="526"/>
      <c r="J31" s="526"/>
      <c r="K31" s="526"/>
      <c r="L31" s="526"/>
      <c r="M31" s="526"/>
      <c r="N31" s="526"/>
      <c r="O31" s="526"/>
      <c r="P31" s="526"/>
      <c r="Q31" s="526"/>
      <c r="R31" s="526"/>
      <c r="S31" s="526"/>
      <c r="T31" s="526"/>
      <c r="U31" s="526"/>
      <c r="V31" s="526"/>
      <c r="W31" s="526"/>
      <c r="X31" s="526"/>
      <c r="Y31" s="526"/>
      <c r="Z31" s="526"/>
      <c r="AA31" s="526"/>
      <c r="AB31" s="526"/>
      <c r="AC31" s="526"/>
      <c r="AD31" s="526"/>
      <c r="AE31" s="526"/>
      <c r="AF31" s="526"/>
      <c r="AG31" s="526"/>
      <c r="AH31" s="526"/>
      <c r="AI31" s="526"/>
      <c r="AJ31" s="526"/>
    </row>
    <row r="32" spans="1:36" ht="14.5">
      <c r="A32" s="484" t="s">
        <v>59</v>
      </c>
      <c r="B32" s="484"/>
      <c r="C32" s="484"/>
      <c r="D32" s="484"/>
      <c r="E32" s="484"/>
      <c r="F32" s="484"/>
      <c r="G32" s="484"/>
      <c r="H32" s="484"/>
      <c r="I32" s="484"/>
      <c r="J32" s="484"/>
      <c r="K32" s="484"/>
      <c r="L32" s="484"/>
      <c r="M32" s="484"/>
      <c r="N32" s="484"/>
      <c r="O32" s="484"/>
      <c r="P32" s="484"/>
      <c r="Q32" s="484"/>
      <c r="R32" s="484"/>
      <c r="S32" s="484"/>
      <c r="T32" s="484"/>
      <c r="U32" s="484"/>
      <c r="V32" s="484"/>
      <c r="W32" s="484"/>
      <c r="X32" s="484"/>
      <c r="Y32" s="484"/>
      <c r="Z32" s="484"/>
      <c r="AA32" s="484"/>
      <c r="AB32" s="484"/>
      <c r="AC32" s="484"/>
      <c r="AD32" s="484"/>
      <c r="AE32" s="484"/>
      <c r="AF32" s="484"/>
      <c r="AG32" s="484"/>
      <c r="AH32" s="484"/>
      <c r="AI32" s="484"/>
      <c r="AJ32" s="484"/>
    </row>
    <row r="33" spans="1:36" ht="14.5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</row>
    <row r="34" spans="1:36" ht="23.5">
      <c r="A34" s="535">
        <v>2024</v>
      </c>
      <c r="B34" s="535"/>
      <c r="C34" s="535"/>
      <c r="D34" s="535"/>
      <c r="E34" s="535"/>
      <c r="F34" s="535"/>
      <c r="G34" s="535"/>
      <c r="H34" s="535"/>
      <c r="I34" s="535"/>
      <c r="J34" s="535"/>
      <c r="K34" s="535"/>
      <c r="L34" s="535"/>
      <c r="M34" s="535"/>
      <c r="N34" s="535"/>
      <c r="O34" s="535"/>
      <c r="P34" s="535"/>
      <c r="Q34" s="535"/>
      <c r="R34" s="535"/>
      <c r="S34" s="535"/>
      <c r="T34" s="535"/>
      <c r="U34" s="535"/>
      <c r="V34" s="535"/>
      <c r="W34" s="535"/>
      <c r="X34" s="535"/>
      <c r="Y34" s="535"/>
      <c r="Z34" s="535"/>
      <c r="AA34" s="535"/>
      <c r="AB34" s="535"/>
      <c r="AC34" s="535"/>
      <c r="AD34" s="535"/>
      <c r="AE34" s="535"/>
      <c r="AF34" s="535"/>
      <c r="AG34" s="535"/>
      <c r="AH34" s="535"/>
      <c r="AI34" s="535"/>
      <c r="AJ34" s="344"/>
    </row>
    <row r="35" spans="1:36" ht="14.5"/>
    <row r="36" spans="1:36" ht="16.5">
      <c r="A36" s="536" t="s">
        <v>133</v>
      </c>
      <c r="B36" s="536"/>
      <c r="C36" s="536"/>
      <c r="D36" s="536"/>
      <c r="E36" s="536"/>
      <c r="F36" s="536"/>
      <c r="G36" s="536"/>
      <c r="H36" s="536"/>
      <c r="I36" s="536"/>
      <c r="J36" s="536"/>
      <c r="K36" s="536"/>
      <c r="L36" s="536"/>
      <c r="M36" s="536"/>
      <c r="N36" s="536"/>
      <c r="O36" s="536"/>
      <c r="P36" s="536"/>
      <c r="Q36" s="536"/>
      <c r="R36" s="536"/>
      <c r="S36" s="536"/>
      <c r="T36" s="536"/>
      <c r="U36" s="536"/>
      <c r="V36" s="536"/>
      <c r="W36" s="536"/>
      <c r="X36" s="536"/>
      <c r="Y36" s="536"/>
      <c r="Z36" s="536"/>
      <c r="AA36" s="536"/>
      <c r="AB36" s="536"/>
      <c r="AC36" s="536"/>
      <c r="AD36" s="536"/>
      <c r="AE36" s="536"/>
      <c r="AF36" s="536"/>
      <c r="AG36" s="536"/>
      <c r="AH36" s="536"/>
      <c r="AI36" s="536"/>
      <c r="AJ36" s="345"/>
    </row>
    <row r="37" spans="1:36" ht="15" customHeight="1">
      <c r="A37" s="537" t="s">
        <v>25</v>
      </c>
      <c r="B37" s="540" t="s">
        <v>26</v>
      </c>
      <c r="C37" s="533" t="s">
        <v>134</v>
      </c>
      <c r="D37" s="543"/>
      <c r="E37" s="543"/>
      <c r="F37" s="543"/>
      <c r="G37" s="543"/>
      <c r="H37" s="543"/>
      <c r="I37" s="543"/>
      <c r="J37" s="543"/>
      <c r="K37" s="534"/>
      <c r="L37" s="533" t="s">
        <v>28</v>
      </c>
      <c r="M37" s="543"/>
      <c r="N37" s="543"/>
      <c r="O37" s="543"/>
      <c r="P37" s="543"/>
      <c r="Q37" s="543"/>
      <c r="R37" s="543"/>
      <c r="S37" s="543"/>
      <c r="T37" s="543"/>
      <c r="U37" s="543"/>
      <c r="V37" s="543"/>
      <c r="W37" s="543"/>
      <c r="X37" s="543"/>
      <c r="Y37" s="543"/>
      <c r="Z37" s="543"/>
      <c r="AA37" s="543"/>
      <c r="AB37" s="543"/>
      <c r="AC37" s="543"/>
      <c r="AD37" s="543"/>
      <c r="AE37" s="543"/>
      <c r="AF37" s="543"/>
      <c r="AG37" s="543"/>
      <c r="AH37" s="543"/>
      <c r="AI37" s="543"/>
      <c r="AJ37" s="550"/>
    </row>
    <row r="38" spans="1:36" ht="15" customHeight="1">
      <c r="A38" s="538"/>
      <c r="B38" s="541"/>
      <c r="C38" s="540" t="s">
        <v>26</v>
      </c>
      <c r="D38" s="533" t="s">
        <v>27</v>
      </c>
      <c r="E38" s="543"/>
      <c r="F38" s="543"/>
      <c r="G38" s="543"/>
      <c r="H38" s="543"/>
      <c r="I38" s="543"/>
      <c r="J38" s="543"/>
      <c r="K38" s="534"/>
      <c r="L38" s="540" t="s">
        <v>26</v>
      </c>
      <c r="M38" s="533" t="s">
        <v>27</v>
      </c>
      <c r="N38" s="543"/>
      <c r="O38" s="543"/>
      <c r="P38" s="543"/>
      <c r="Q38" s="543"/>
      <c r="R38" s="543"/>
      <c r="S38" s="543"/>
      <c r="T38" s="543"/>
      <c r="U38" s="543"/>
      <c r="V38" s="543"/>
      <c r="W38" s="543"/>
      <c r="X38" s="543"/>
      <c r="Y38" s="543"/>
      <c r="Z38" s="543"/>
      <c r="AA38" s="543"/>
      <c r="AB38" s="543"/>
      <c r="AC38" s="543"/>
      <c r="AD38" s="543"/>
      <c r="AE38" s="543"/>
      <c r="AF38" s="543"/>
      <c r="AG38" s="543"/>
      <c r="AH38" s="543"/>
      <c r="AI38" s="543"/>
      <c r="AJ38" s="550"/>
    </row>
    <row r="39" spans="1:36" ht="34.5" customHeight="1">
      <c r="A39" s="538"/>
      <c r="B39" s="541"/>
      <c r="C39" s="541"/>
      <c r="D39" s="544" t="s">
        <v>86</v>
      </c>
      <c r="E39" s="545"/>
      <c r="F39" s="544" t="s">
        <v>87</v>
      </c>
      <c r="G39" s="545"/>
      <c r="H39" s="544" t="s">
        <v>25</v>
      </c>
      <c r="I39" s="545"/>
      <c r="J39" s="544" t="s">
        <v>107</v>
      </c>
      <c r="K39" s="545"/>
      <c r="L39" s="541"/>
      <c r="M39" s="533" t="s">
        <v>89</v>
      </c>
      <c r="N39" s="543"/>
      <c r="O39" s="543"/>
      <c r="P39" s="543"/>
      <c r="Q39" s="543"/>
      <c r="R39" s="543"/>
      <c r="S39" s="543"/>
      <c r="T39" s="543"/>
      <c r="U39" s="543"/>
      <c r="V39" s="543"/>
      <c r="W39" s="543"/>
      <c r="X39" s="543"/>
      <c r="Y39" s="543"/>
      <c r="Z39" s="543"/>
      <c r="AA39" s="543"/>
      <c r="AB39" s="543"/>
      <c r="AC39" s="543"/>
      <c r="AD39" s="534"/>
      <c r="AE39" s="533" t="s">
        <v>90</v>
      </c>
      <c r="AF39" s="543"/>
      <c r="AG39" s="543"/>
      <c r="AH39" s="543"/>
      <c r="AI39" s="543"/>
      <c r="AJ39" s="550"/>
    </row>
    <row r="40" spans="1:36" ht="42.75" customHeight="1">
      <c r="A40" s="538"/>
      <c r="B40" s="542"/>
      <c r="C40" s="542"/>
      <c r="D40" s="546"/>
      <c r="E40" s="547"/>
      <c r="F40" s="546"/>
      <c r="G40" s="547"/>
      <c r="H40" s="546"/>
      <c r="I40" s="547"/>
      <c r="J40" s="546"/>
      <c r="K40" s="547"/>
      <c r="L40" s="542"/>
      <c r="M40" s="533" t="s">
        <v>91</v>
      </c>
      <c r="N40" s="534"/>
      <c r="O40" s="533" t="s">
        <v>92</v>
      </c>
      <c r="P40" s="534"/>
      <c r="Q40" s="533" t="s">
        <v>93</v>
      </c>
      <c r="R40" s="534"/>
      <c r="S40" s="533" t="s">
        <v>94</v>
      </c>
      <c r="T40" s="534"/>
      <c r="U40" s="533" t="s">
        <v>95</v>
      </c>
      <c r="V40" s="534"/>
      <c r="W40" s="533" t="s">
        <v>96</v>
      </c>
      <c r="X40" s="534"/>
      <c r="Y40" s="533" t="s">
        <v>109</v>
      </c>
      <c r="Z40" s="534"/>
      <c r="AA40" s="533" t="s">
        <v>98</v>
      </c>
      <c r="AB40" s="534"/>
      <c r="AC40" s="533" t="s">
        <v>99</v>
      </c>
      <c r="AD40" s="534"/>
      <c r="AE40" s="533" t="s">
        <v>100</v>
      </c>
      <c r="AF40" s="534"/>
      <c r="AG40" s="533" t="s">
        <v>101</v>
      </c>
      <c r="AH40" s="534"/>
      <c r="AI40" s="533" t="s">
        <v>110</v>
      </c>
      <c r="AJ40" s="550"/>
    </row>
    <row r="41" spans="1:36" thickBot="1">
      <c r="A41" s="539"/>
      <c r="B41" s="346" t="s">
        <v>36</v>
      </c>
      <c r="C41" s="347" t="s">
        <v>36</v>
      </c>
      <c r="D41" s="348" t="s">
        <v>36</v>
      </c>
      <c r="E41" s="349" t="s">
        <v>123</v>
      </c>
      <c r="F41" s="348" t="s">
        <v>36</v>
      </c>
      <c r="G41" s="349" t="s">
        <v>123</v>
      </c>
      <c r="H41" s="348" t="s">
        <v>36</v>
      </c>
      <c r="I41" s="349" t="s">
        <v>123</v>
      </c>
      <c r="J41" s="350" t="s">
        <v>36</v>
      </c>
      <c r="K41" s="351" t="s">
        <v>123</v>
      </c>
      <c r="L41" s="348" t="s">
        <v>36</v>
      </c>
      <c r="M41" s="348" t="s">
        <v>36</v>
      </c>
      <c r="N41" s="349" t="s">
        <v>123</v>
      </c>
      <c r="O41" s="350" t="s">
        <v>36</v>
      </c>
      <c r="P41" s="351" t="s">
        <v>123</v>
      </c>
      <c r="Q41" s="348" t="s">
        <v>36</v>
      </c>
      <c r="R41" s="349" t="s">
        <v>123</v>
      </c>
      <c r="S41" s="350" t="s">
        <v>36</v>
      </c>
      <c r="T41" s="349" t="s">
        <v>123</v>
      </c>
      <c r="U41" s="350" t="s">
        <v>36</v>
      </c>
      <c r="V41" s="351" t="s">
        <v>123</v>
      </c>
      <c r="W41" s="350" t="s">
        <v>36</v>
      </c>
      <c r="X41" s="351" t="s">
        <v>123</v>
      </c>
      <c r="Y41" s="348" t="s">
        <v>36</v>
      </c>
      <c r="Z41" s="349" t="s">
        <v>123</v>
      </c>
      <c r="AA41" s="348" t="s">
        <v>36</v>
      </c>
      <c r="AB41" s="349" t="s">
        <v>123</v>
      </c>
      <c r="AC41" s="350" t="s">
        <v>36</v>
      </c>
      <c r="AD41" s="351" t="s">
        <v>123</v>
      </c>
      <c r="AE41" s="348" t="s">
        <v>36</v>
      </c>
      <c r="AF41" s="349" t="s">
        <v>123</v>
      </c>
      <c r="AG41" s="348" t="s">
        <v>36</v>
      </c>
      <c r="AH41" s="349" t="s">
        <v>123</v>
      </c>
      <c r="AI41" s="348" t="s">
        <v>36</v>
      </c>
      <c r="AJ41" s="347" t="s">
        <v>123</v>
      </c>
    </row>
    <row r="42" spans="1:36" ht="14.5">
      <c r="A42" s="384" t="s">
        <v>39</v>
      </c>
      <c r="B42" s="352">
        <f t="shared" ref="B42:B60" si="0">C42+L42</f>
        <v>9556</v>
      </c>
      <c r="C42" s="353">
        <v>4188</v>
      </c>
      <c r="D42" s="354">
        <v>427</v>
      </c>
      <c r="E42" s="355">
        <v>57.550351288056198</v>
      </c>
      <c r="F42" s="354">
        <v>0</v>
      </c>
      <c r="G42" s="356" t="s">
        <v>124</v>
      </c>
      <c r="H42" s="354">
        <v>0</v>
      </c>
      <c r="I42" s="355" t="s">
        <v>124</v>
      </c>
      <c r="J42" s="354">
        <v>3761</v>
      </c>
      <c r="K42" s="355">
        <v>50.86280244615795</v>
      </c>
      <c r="L42" s="353">
        <v>5368</v>
      </c>
      <c r="M42" s="354">
        <v>114</v>
      </c>
      <c r="N42" s="355">
        <v>48.587719298245602</v>
      </c>
      <c r="O42" s="354">
        <v>296</v>
      </c>
      <c r="P42" s="355">
        <v>36.567567567567565</v>
      </c>
      <c r="Q42" s="354">
        <v>20</v>
      </c>
      <c r="R42" s="355">
        <v>59.05</v>
      </c>
      <c r="S42" s="354">
        <v>1605</v>
      </c>
      <c r="T42" s="355">
        <v>48.616199376946994</v>
      </c>
      <c r="U42" s="354">
        <v>1853</v>
      </c>
      <c r="V42" s="355">
        <v>59.211548839719399</v>
      </c>
      <c r="W42" s="354">
        <v>0</v>
      </c>
      <c r="X42" s="356" t="s">
        <v>124</v>
      </c>
      <c r="Y42" s="354">
        <v>37</v>
      </c>
      <c r="Z42" s="355">
        <v>40.756756756756765</v>
      </c>
      <c r="AA42" s="354">
        <v>1</v>
      </c>
      <c r="AB42" s="355">
        <v>9</v>
      </c>
      <c r="AC42" s="354">
        <v>1181</v>
      </c>
      <c r="AD42" s="355">
        <v>32.58848433530904</v>
      </c>
      <c r="AE42" s="354">
        <v>41</v>
      </c>
      <c r="AF42" s="355">
        <v>42.024390243902438</v>
      </c>
      <c r="AG42" s="354">
        <v>169</v>
      </c>
      <c r="AH42" s="355">
        <v>32.047337278106511</v>
      </c>
      <c r="AI42" s="354">
        <v>51</v>
      </c>
      <c r="AJ42" s="357">
        <v>33</v>
      </c>
    </row>
    <row r="43" spans="1:36" ht="14.5">
      <c r="A43" s="385" t="s">
        <v>40</v>
      </c>
      <c r="B43" s="358">
        <f t="shared" si="0"/>
        <v>9501</v>
      </c>
      <c r="C43" s="358">
        <v>2583</v>
      </c>
      <c r="D43" s="359">
        <v>655</v>
      </c>
      <c r="E43" s="360">
        <v>68.334351145038127</v>
      </c>
      <c r="F43" s="359">
        <v>0</v>
      </c>
      <c r="G43" s="360" t="s">
        <v>124</v>
      </c>
      <c r="H43" s="359">
        <v>5</v>
      </c>
      <c r="I43" s="360">
        <v>31.2</v>
      </c>
      <c r="J43" s="359">
        <v>1923</v>
      </c>
      <c r="K43" s="360">
        <v>72.13728549141976</v>
      </c>
      <c r="L43" s="358">
        <v>6918</v>
      </c>
      <c r="M43" s="359">
        <v>395</v>
      </c>
      <c r="N43" s="360">
        <v>62.144303797468389</v>
      </c>
      <c r="O43" s="359">
        <v>375</v>
      </c>
      <c r="P43" s="360">
        <v>47.655999999999999</v>
      </c>
      <c r="Q43" s="359">
        <v>309</v>
      </c>
      <c r="R43" s="360">
        <v>53.375404530744341</v>
      </c>
      <c r="S43" s="359">
        <v>1479</v>
      </c>
      <c r="T43" s="360">
        <v>61.752535496957364</v>
      </c>
      <c r="U43" s="359">
        <v>2608</v>
      </c>
      <c r="V43" s="360">
        <v>72.381518404907922</v>
      </c>
      <c r="W43" s="359">
        <v>1</v>
      </c>
      <c r="X43" s="360">
        <v>108</v>
      </c>
      <c r="Y43" s="359">
        <v>4</v>
      </c>
      <c r="Z43" s="360">
        <v>42</v>
      </c>
      <c r="AA43" s="359">
        <v>9</v>
      </c>
      <c r="AB43" s="360">
        <v>87.1111111111111</v>
      </c>
      <c r="AC43" s="359">
        <v>1164</v>
      </c>
      <c r="AD43" s="360">
        <v>37.464776632302367</v>
      </c>
      <c r="AE43" s="359">
        <v>13</v>
      </c>
      <c r="AF43" s="360">
        <v>45.230769230769226</v>
      </c>
      <c r="AG43" s="359">
        <v>131</v>
      </c>
      <c r="AH43" s="360">
        <v>32.114503816793899</v>
      </c>
      <c r="AI43" s="359">
        <v>430</v>
      </c>
      <c r="AJ43" s="361">
        <v>46.986046511627897</v>
      </c>
    </row>
    <row r="44" spans="1:36" ht="14.5">
      <c r="A44" s="384" t="s">
        <v>75</v>
      </c>
      <c r="B44" s="352">
        <f t="shared" si="0"/>
        <v>2861</v>
      </c>
      <c r="C44" s="352">
        <v>298</v>
      </c>
      <c r="D44" s="354">
        <v>279</v>
      </c>
      <c r="E44" s="362">
        <v>117.27598566308244</v>
      </c>
      <c r="F44" s="354">
        <v>0</v>
      </c>
      <c r="G44" s="362" t="s">
        <v>124</v>
      </c>
      <c r="H44" s="354">
        <v>19</v>
      </c>
      <c r="I44" s="362">
        <v>76.578947368421055</v>
      </c>
      <c r="J44" s="354">
        <v>0</v>
      </c>
      <c r="K44" s="362" t="s">
        <v>124</v>
      </c>
      <c r="L44" s="352">
        <v>2563</v>
      </c>
      <c r="M44" s="354">
        <v>54</v>
      </c>
      <c r="N44" s="362">
        <v>84.203703703703724</v>
      </c>
      <c r="O44" s="354">
        <v>557</v>
      </c>
      <c r="P44" s="362">
        <v>79.664272890484682</v>
      </c>
      <c r="Q44" s="354">
        <v>4</v>
      </c>
      <c r="R44" s="362">
        <v>79.75</v>
      </c>
      <c r="S44" s="354">
        <v>243</v>
      </c>
      <c r="T44" s="362">
        <v>67.004115226337476</v>
      </c>
      <c r="U44" s="354">
        <v>64</v>
      </c>
      <c r="V44" s="362">
        <v>55.859374999999986</v>
      </c>
      <c r="W44" s="354">
        <v>4</v>
      </c>
      <c r="X44" s="362">
        <v>84.5</v>
      </c>
      <c r="Y44" s="354">
        <v>2</v>
      </c>
      <c r="Z44" s="362">
        <v>35.5</v>
      </c>
      <c r="AA44" s="354">
        <v>3</v>
      </c>
      <c r="AB44" s="362">
        <v>18.333333333333332</v>
      </c>
      <c r="AC44" s="354">
        <v>1629</v>
      </c>
      <c r="AD44" s="362">
        <v>40.248618784530478</v>
      </c>
      <c r="AE44" s="354">
        <v>1</v>
      </c>
      <c r="AF44" s="362">
        <v>96</v>
      </c>
      <c r="AG44" s="354">
        <v>2</v>
      </c>
      <c r="AH44" s="362">
        <v>26.5</v>
      </c>
      <c r="AI44" s="354">
        <v>0</v>
      </c>
      <c r="AJ44" s="363" t="s">
        <v>124</v>
      </c>
    </row>
    <row r="45" spans="1:36" ht="14.5">
      <c r="A45" s="385" t="s">
        <v>42</v>
      </c>
      <c r="B45" s="358">
        <f t="shared" si="0"/>
        <v>1623</v>
      </c>
      <c r="C45" s="358">
        <v>797</v>
      </c>
      <c r="D45" s="359">
        <v>7</v>
      </c>
      <c r="E45" s="360">
        <v>66.428571428571431</v>
      </c>
      <c r="F45" s="359">
        <v>0</v>
      </c>
      <c r="G45" s="360" t="s">
        <v>124</v>
      </c>
      <c r="H45" s="359">
        <v>1</v>
      </c>
      <c r="I45" s="360">
        <v>121</v>
      </c>
      <c r="J45" s="359">
        <v>789</v>
      </c>
      <c r="K45" s="360">
        <v>85.190114068441204</v>
      </c>
      <c r="L45" s="358">
        <v>826</v>
      </c>
      <c r="M45" s="359">
        <v>80</v>
      </c>
      <c r="N45" s="360">
        <v>107.48749999999994</v>
      </c>
      <c r="O45" s="359">
        <v>167</v>
      </c>
      <c r="P45" s="360">
        <v>93.34730538922156</v>
      </c>
      <c r="Q45" s="359">
        <v>53</v>
      </c>
      <c r="R45" s="360">
        <v>87.000000000000028</v>
      </c>
      <c r="S45" s="359">
        <v>165</v>
      </c>
      <c r="T45" s="360">
        <v>71.351515151515173</v>
      </c>
      <c r="U45" s="359">
        <v>19</v>
      </c>
      <c r="V45" s="360">
        <v>50.631578947368425</v>
      </c>
      <c r="W45" s="359">
        <v>0</v>
      </c>
      <c r="X45" s="364" t="s">
        <v>124</v>
      </c>
      <c r="Y45" s="359">
        <v>0</v>
      </c>
      <c r="Z45" s="364" t="s">
        <v>124</v>
      </c>
      <c r="AA45" s="359">
        <v>0</v>
      </c>
      <c r="AB45" s="364" t="s">
        <v>124</v>
      </c>
      <c r="AC45" s="359">
        <v>277</v>
      </c>
      <c r="AD45" s="360">
        <v>77.971119133574035</v>
      </c>
      <c r="AE45" s="359">
        <v>11</v>
      </c>
      <c r="AF45" s="360">
        <v>54</v>
      </c>
      <c r="AG45" s="359">
        <v>45</v>
      </c>
      <c r="AH45" s="360">
        <v>33.02222222222224</v>
      </c>
      <c r="AI45" s="359">
        <v>9</v>
      </c>
      <c r="AJ45" s="361">
        <v>69.666666666666657</v>
      </c>
    </row>
    <row r="46" spans="1:36" ht="14.5">
      <c r="A46" s="384" t="s">
        <v>43</v>
      </c>
      <c r="B46" s="352">
        <f t="shared" si="0"/>
        <v>468</v>
      </c>
      <c r="C46" s="352">
        <v>99</v>
      </c>
      <c r="D46" s="354">
        <v>99</v>
      </c>
      <c r="E46" s="362">
        <v>109.49494949494948</v>
      </c>
      <c r="F46" s="354">
        <v>0</v>
      </c>
      <c r="G46" s="362" t="s">
        <v>124</v>
      </c>
      <c r="H46" s="354">
        <v>0</v>
      </c>
      <c r="I46" s="362" t="s">
        <v>124</v>
      </c>
      <c r="J46" s="354">
        <v>0</v>
      </c>
      <c r="K46" s="365" t="s">
        <v>124</v>
      </c>
      <c r="L46" s="352">
        <v>369</v>
      </c>
      <c r="M46" s="354">
        <v>29</v>
      </c>
      <c r="N46" s="362">
        <v>77</v>
      </c>
      <c r="O46" s="354">
        <v>65</v>
      </c>
      <c r="P46" s="362">
        <v>56</v>
      </c>
      <c r="Q46" s="354">
        <v>13</v>
      </c>
      <c r="R46" s="362">
        <v>69.769230769230774</v>
      </c>
      <c r="S46" s="354">
        <v>80</v>
      </c>
      <c r="T46" s="362">
        <v>63.212499999999991</v>
      </c>
      <c r="U46" s="354">
        <v>21</v>
      </c>
      <c r="V46" s="362">
        <v>66.904761904761912</v>
      </c>
      <c r="W46" s="354">
        <v>0</v>
      </c>
      <c r="X46" s="365" t="s">
        <v>124</v>
      </c>
      <c r="Y46" s="354">
        <v>7</v>
      </c>
      <c r="Z46" s="362">
        <v>65</v>
      </c>
      <c r="AA46" s="354">
        <v>1</v>
      </c>
      <c r="AB46" s="362">
        <v>27</v>
      </c>
      <c r="AC46" s="354">
        <v>134</v>
      </c>
      <c r="AD46" s="362">
        <v>28.514925373134336</v>
      </c>
      <c r="AE46" s="354">
        <v>3</v>
      </c>
      <c r="AF46" s="362">
        <v>41.333333333333336</v>
      </c>
      <c r="AG46" s="354">
        <v>1</v>
      </c>
      <c r="AH46" s="362">
        <v>26</v>
      </c>
      <c r="AI46" s="354">
        <v>15</v>
      </c>
      <c r="AJ46" s="357">
        <v>42.199999999999996</v>
      </c>
    </row>
    <row r="47" spans="1:36" ht="14.5">
      <c r="A47" s="385" t="s">
        <v>44</v>
      </c>
      <c r="B47" s="358">
        <f t="shared" si="0"/>
        <v>1169</v>
      </c>
      <c r="C47" s="358">
        <v>10</v>
      </c>
      <c r="D47" s="359">
        <v>7</v>
      </c>
      <c r="E47" s="360">
        <v>59.142857142857146</v>
      </c>
      <c r="F47" s="359">
        <v>0</v>
      </c>
      <c r="G47" s="360" t="s">
        <v>124</v>
      </c>
      <c r="H47" s="359">
        <v>3</v>
      </c>
      <c r="I47" s="360">
        <v>42.333333333333336</v>
      </c>
      <c r="J47" s="359">
        <v>0</v>
      </c>
      <c r="K47" s="364" t="s">
        <v>124</v>
      </c>
      <c r="L47" s="358">
        <v>1159</v>
      </c>
      <c r="M47" s="359">
        <v>26</v>
      </c>
      <c r="N47" s="360">
        <v>70.769230769230759</v>
      </c>
      <c r="O47" s="359">
        <v>263</v>
      </c>
      <c r="P47" s="360">
        <v>68.566539923954409</v>
      </c>
      <c r="Q47" s="359">
        <v>41</v>
      </c>
      <c r="R47" s="360">
        <v>76.024390243902431</v>
      </c>
      <c r="S47" s="359">
        <v>155</v>
      </c>
      <c r="T47" s="360">
        <v>72.554838709677398</v>
      </c>
      <c r="U47" s="359">
        <v>28</v>
      </c>
      <c r="V47" s="360">
        <v>73.821428571428584</v>
      </c>
      <c r="W47" s="359">
        <v>1</v>
      </c>
      <c r="X47" s="360">
        <v>44</v>
      </c>
      <c r="Y47" s="359">
        <v>0</v>
      </c>
      <c r="Z47" s="364" t="s">
        <v>124</v>
      </c>
      <c r="AA47" s="359">
        <v>0</v>
      </c>
      <c r="AB47" s="364" t="s">
        <v>124</v>
      </c>
      <c r="AC47" s="359">
        <v>387</v>
      </c>
      <c r="AD47" s="360">
        <v>86.963824289405665</v>
      </c>
      <c r="AE47" s="359">
        <v>16</v>
      </c>
      <c r="AF47" s="360">
        <v>67</v>
      </c>
      <c r="AG47" s="359">
        <v>180</v>
      </c>
      <c r="AH47" s="360">
        <v>52.744444444444483</v>
      </c>
      <c r="AI47" s="359">
        <v>62</v>
      </c>
      <c r="AJ47" s="361">
        <v>51.935483870967751</v>
      </c>
    </row>
    <row r="48" spans="1:36" ht="14.5">
      <c r="A48" s="384" t="s">
        <v>45</v>
      </c>
      <c r="B48" s="352">
        <f t="shared" si="0"/>
        <v>4342</v>
      </c>
      <c r="C48" s="352">
        <v>1820</v>
      </c>
      <c r="D48" s="354">
        <v>391</v>
      </c>
      <c r="E48" s="362">
        <v>88.483375959079254</v>
      </c>
      <c r="F48" s="354">
        <v>0</v>
      </c>
      <c r="G48" s="362" t="s">
        <v>124</v>
      </c>
      <c r="H48" s="354">
        <v>7</v>
      </c>
      <c r="I48" s="362">
        <v>35.714285714285715</v>
      </c>
      <c r="J48" s="354">
        <v>1422</v>
      </c>
      <c r="K48" s="362">
        <v>68.98874824191266</v>
      </c>
      <c r="L48" s="352">
        <v>2522</v>
      </c>
      <c r="M48" s="354">
        <v>127</v>
      </c>
      <c r="N48" s="362">
        <v>59.181102362204747</v>
      </c>
      <c r="O48" s="354">
        <v>213</v>
      </c>
      <c r="P48" s="362">
        <v>52.516431924882653</v>
      </c>
      <c r="Q48" s="354">
        <v>47</v>
      </c>
      <c r="R48" s="362">
        <v>58.851063829787222</v>
      </c>
      <c r="S48" s="354">
        <v>729</v>
      </c>
      <c r="T48" s="362">
        <v>65.783264746227644</v>
      </c>
      <c r="U48" s="354">
        <v>470</v>
      </c>
      <c r="V48" s="362">
        <v>67.089361702127619</v>
      </c>
      <c r="W48" s="354">
        <v>4</v>
      </c>
      <c r="X48" s="362">
        <v>58.25</v>
      </c>
      <c r="Y48" s="354">
        <v>5</v>
      </c>
      <c r="Z48" s="362">
        <v>68</v>
      </c>
      <c r="AA48" s="354">
        <v>0</v>
      </c>
      <c r="AB48" s="365" t="s">
        <v>124</v>
      </c>
      <c r="AC48" s="354">
        <v>811</v>
      </c>
      <c r="AD48" s="362">
        <v>40.051787916152868</v>
      </c>
      <c r="AE48" s="354">
        <v>8</v>
      </c>
      <c r="AF48" s="362">
        <v>42.25</v>
      </c>
      <c r="AG48" s="354">
        <v>41</v>
      </c>
      <c r="AH48" s="362">
        <v>31.756097560975608</v>
      </c>
      <c r="AI48" s="354">
        <v>67</v>
      </c>
      <c r="AJ48" s="357">
        <v>38.985074626865682</v>
      </c>
    </row>
    <row r="49" spans="1:36" ht="14.5">
      <c r="A49" s="385" t="s">
        <v>46</v>
      </c>
      <c r="B49" s="358">
        <f t="shared" si="0"/>
        <v>964</v>
      </c>
      <c r="C49" s="358">
        <v>124</v>
      </c>
      <c r="D49" s="359">
        <v>1</v>
      </c>
      <c r="E49" s="360">
        <v>33</v>
      </c>
      <c r="F49" s="359">
        <v>0</v>
      </c>
      <c r="G49" s="360" t="s">
        <v>124</v>
      </c>
      <c r="H49" s="359">
        <v>2</v>
      </c>
      <c r="I49" s="360">
        <v>5</v>
      </c>
      <c r="J49" s="359">
        <v>121</v>
      </c>
      <c r="K49" s="360">
        <v>89.685950413223111</v>
      </c>
      <c r="L49" s="358">
        <v>840</v>
      </c>
      <c r="M49" s="359">
        <v>90</v>
      </c>
      <c r="N49" s="360">
        <v>94.722222222222214</v>
      </c>
      <c r="O49" s="359">
        <v>206</v>
      </c>
      <c r="P49" s="360">
        <v>105.87378640776704</v>
      </c>
      <c r="Q49" s="359">
        <v>89</v>
      </c>
      <c r="R49" s="360">
        <v>107.62921348314612</v>
      </c>
      <c r="S49" s="359">
        <v>129</v>
      </c>
      <c r="T49" s="360">
        <v>85.891472868217022</v>
      </c>
      <c r="U49" s="359">
        <v>15</v>
      </c>
      <c r="V49" s="360">
        <v>75.599999999999994</v>
      </c>
      <c r="W49" s="359">
        <v>0</v>
      </c>
      <c r="X49" s="364" t="s">
        <v>124</v>
      </c>
      <c r="Y49" s="359">
        <v>0</v>
      </c>
      <c r="Z49" s="364" t="s">
        <v>124</v>
      </c>
      <c r="AA49" s="359">
        <v>0</v>
      </c>
      <c r="AB49" s="364" t="s">
        <v>124</v>
      </c>
      <c r="AC49" s="359">
        <v>251</v>
      </c>
      <c r="AD49" s="360">
        <v>86.458167330677313</v>
      </c>
      <c r="AE49" s="359">
        <v>0</v>
      </c>
      <c r="AF49" s="364" t="s">
        <v>124</v>
      </c>
      <c r="AG49" s="359">
        <v>15</v>
      </c>
      <c r="AH49" s="360">
        <v>96.066666666666677</v>
      </c>
      <c r="AI49" s="359">
        <v>45</v>
      </c>
      <c r="AJ49" s="361">
        <v>43.511111111111113</v>
      </c>
    </row>
    <row r="50" spans="1:36" ht="14.5">
      <c r="A50" s="384" t="s">
        <v>47</v>
      </c>
      <c r="B50" s="352">
        <f t="shared" si="0"/>
        <v>5439</v>
      </c>
      <c r="C50" s="352">
        <v>1761</v>
      </c>
      <c r="D50" s="354">
        <v>347</v>
      </c>
      <c r="E50" s="362">
        <v>75.069164265129658</v>
      </c>
      <c r="F50" s="354">
        <v>0</v>
      </c>
      <c r="G50" s="362" t="s">
        <v>124</v>
      </c>
      <c r="H50" s="354">
        <v>0</v>
      </c>
      <c r="I50" s="362" t="s">
        <v>124</v>
      </c>
      <c r="J50" s="354">
        <v>1414</v>
      </c>
      <c r="K50" s="362">
        <v>60.983734087694515</v>
      </c>
      <c r="L50" s="352">
        <v>3678</v>
      </c>
      <c r="M50" s="354">
        <v>255</v>
      </c>
      <c r="N50" s="362">
        <v>62.388235294117628</v>
      </c>
      <c r="O50" s="354">
        <v>384</v>
      </c>
      <c r="P50" s="362">
        <v>47.257812499999993</v>
      </c>
      <c r="Q50" s="354">
        <v>464</v>
      </c>
      <c r="R50" s="362">
        <v>65.293103448275829</v>
      </c>
      <c r="S50" s="354">
        <v>1117</v>
      </c>
      <c r="T50" s="362">
        <v>70.485228290062608</v>
      </c>
      <c r="U50" s="354">
        <v>577</v>
      </c>
      <c r="V50" s="362">
        <v>84.608318890814587</v>
      </c>
      <c r="W50" s="354">
        <v>1</v>
      </c>
      <c r="X50" s="362">
        <v>40</v>
      </c>
      <c r="Y50" s="354">
        <v>44</v>
      </c>
      <c r="Z50" s="362">
        <v>50.5</v>
      </c>
      <c r="AA50" s="354">
        <v>1</v>
      </c>
      <c r="AB50" s="362">
        <v>20</v>
      </c>
      <c r="AC50" s="354">
        <v>714</v>
      </c>
      <c r="AD50" s="362">
        <v>33.697478991596647</v>
      </c>
      <c r="AE50" s="354">
        <v>13</v>
      </c>
      <c r="AF50" s="362">
        <v>47.692307692307686</v>
      </c>
      <c r="AG50" s="354">
        <v>24</v>
      </c>
      <c r="AH50" s="362">
        <v>43.458333333333329</v>
      </c>
      <c r="AI50" s="354">
        <v>84</v>
      </c>
      <c r="AJ50" s="357">
        <v>33.452380952380942</v>
      </c>
    </row>
    <row r="51" spans="1:36" ht="14.5">
      <c r="A51" s="385" t="s">
        <v>103</v>
      </c>
      <c r="B51" s="358">
        <f t="shared" si="0"/>
        <v>10731</v>
      </c>
      <c r="C51" s="358">
        <v>2505</v>
      </c>
      <c r="D51" s="359">
        <v>2150</v>
      </c>
      <c r="E51" s="360">
        <v>73.093023255814046</v>
      </c>
      <c r="F51" s="359">
        <v>38</v>
      </c>
      <c r="G51" s="360">
        <v>60.94736842105263</v>
      </c>
      <c r="H51" s="359">
        <v>1</v>
      </c>
      <c r="I51" s="360">
        <v>80</v>
      </c>
      <c r="J51" s="359">
        <v>316</v>
      </c>
      <c r="K51" s="360">
        <v>59.617088607594944</v>
      </c>
      <c r="L51" s="358">
        <v>8226</v>
      </c>
      <c r="M51" s="359">
        <v>884</v>
      </c>
      <c r="N51" s="360">
        <v>63.203619909502294</v>
      </c>
      <c r="O51" s="359">
        <v>1349</v>
      </c>
      <c r="P51" s="360">
        <v>49.182357301705025</v>
      </c>
      <c r="Q51" s="359">
        <v>498</v>
      </c>
      <c r="R51" s="360">
        <v>66.678714859437775</v>
      </c>
      <c r="S51" s="359">
        <v>1686</v>
      </c>
      <c r="T51" s="360">
        <v>62.490510083036725</v>
      </c>
      <c r="U51" s="359">
        <v>2500</v>
      </c>
      <c r="V51" s="360">
        <v>61.279199999999982</v>
      </c>
      <c r="W51" s="359">
        <v>6</v>
      </c>
      <c r="X51" s="360">
        <v>52.666666666666671</v>
      </c>
      <c r="Y51" s="359">
        <v>74</v>
      </c>
      <c r="Z51" s="360">
        <v>64.824324324324323</v>
      </c>
      <c r="AA51" s="359">
        <v>0</v>
      </c>
      <c r="AB51" s="364" t="s">
        <v>124</v>
      </c>
      <c r="AC51" s="359">
        <v>1026</v>
      </c>
      <c r="AD51" s="360">
        <v>54.994152046783633</v>
      </c>
      <c r="AE51" s="359">
        <v>27</v>
      </c>
      <c r="AF51" s="360">
        <v>53.925925925925924</v>
      </c>
      <c r="AG51" s="359">
        <v>72</v>
      </c>
      <c r="AH51" s="360">
        <v>38.374999999999993</v>
      </c>
      <c r="AI51" s="359">
        <v>104</v>
      </c>
      <c r="AJ51" s="361">
        <v>38.240384615384613</v>
      </c>
    </row>
    <row r="52" spans="1:36" ht="14.5">
      <c r="A52" s="384" t="s">
        <v>49</v>
      </c>
      <c r="B52" s="352">
        <f t="shared" si="0"/>
        <v>2597</v>
      </c>
      <c r="C52" s="352">
        <v>1348</v>
      </c>
      <c r="D52" s="354">
        <v>273</v>
      </c>
      <c r="E52" s="362">
        <v>74.677655677655736</v>
      </c>
      <c r="F52" s="354">
        <v>10</v>
      </c>
      <c r="G52" s="362">
        <v>58.400000000000006</v>
      </c>
      <c r="H52" s="354">
        <v>0</v>
      </c>
      <c r="I52" s="362" t="s">
        <v>124</v>
      </c>
      <c r="J52" s="354">
        <v>1065</v>
      </c>
      <c r="K52" s="362">
        <v>63.408450704225295</v>
      </c>
      <c r="L52" s="352">
        <v>1249</v>
      </c>
      <c r="M52" s="354">
        <v>9</v>
      </c>
      <c r="N52" s="362">
        <v>75.333333333333329</v>
      </c>
      <c r="O52" s="354">
        <v>85</v>
      </c>
      <c r="P52" s="362">
        <v>45.92941176470589</v>
      </c>
      <c r="Q52" s="354">
        <v>8</v>
      </c>
      <c r="R52" s="362">
        <v>45.375</v>
      </c>
      <c r="S52" s="354">
        <v>398</v>
      </c>
      <c r="T52" s="362">
        <v>64.57035175879399</v>
      </c>
      <c r="U52" s="354">
        <v>654</v>
      </c>
      <c r="V52" s="362">
        <v>69.1391437308869</v>
      </c>
      <c r="W52" s="354">
        <v>0</v>
      </c>
      <c r="X52" s="365" t="s">
        <v>124</v>
      </c>
      <c r="Y52" s="354">
        <v>14</v>
      </c>
      <c r="Z52" s="362">
        <v>59.428571428571431</v>
      </c>
      <c r="AA52" s="354">
        <v>0</v>
      </c>
      <c r="AB52" s="365" t="s">
        <v>124</v>
      </c>
      <c r="AC52" s="354">
        <v>54</v>
      </c>
      <c r="AD52" s="362">
        <v>39.074074074074062</v>
      </c>
      <c r="AE52" s="354">
        <v>8</v>
      </c>
      <c r="AF52" s="362">
        <v>29.625</v>
      </c>
      <c r="AG52" s="354">
        <v>7</v>
      </c>
      <c r="AH52" s="362">
        <v>22.714285714285712</v>
      </c>
      <c r="AI52" s="354">
        <v>12</v>
      </c>
      <c r="AJ52" s="357">
        <v>44.166666666666671</v>
      </c>
    </row>
    <row r="53" spans="1:36" ht="14.5">
      <c r="A53" s="385" t="s">
        <v>50</v>
      </c>
      <c r="B53" s="358">
        <f t="shared" si="0"/>
        <v>478</v>
      </c>
      <c r="C53" s="358">
        <v>149</v>
      </c>
      <c r="D53" s="359">
        <v>21</v>
      </c>
      <c r="E53" s="360">
        <v>74.285714285714292</v>
      </c>
      <c r="F53" s="359">
        <v>7</v>
      </c>
      <c r="G53" s="360">
        <v>75.285714285714292</v>
      </c>
      <c r="H53" s="359">
        <v>5</v>
      </c>
      <c r="I53" s="360">
        <v>90</v>
      </c>
      <c r="J53" s="359">
        <v>116</v>
      </c>
      <c r="K53" s="360">
        <v>83.974137931034477</v>
      </c>
      <c r="L53" s="358">
        <v>329</v>
      </c>
      <c r="M53" s="359">
        <v>24</v>
      </c>
      <c r="N53" s="360">
        <v>72.458333333333329</v>
      </c>
      <c r="O53" s="359">
        <v>25</v>
      </c>
      <c r="P53" s="360">
        <v>46.44</v>
      </c>
      <c r="Q53" s="359">
        <v>0</v>
      </c>
      <c r="R53" s="364" t="s">
        <v>124</v>
      </c>
      <c r="S53" s="359">
        <v>52</v>
      </c>
      <c r="T53" s="360">
        <v>69.057692307692321</v>
      </c>
      <c r="U53" s="359">
        <v>193</v>
      </c>
      <c r="V53" s="360">
        <v>80.606217616580324</v>
      </c>
      <c r="W53" s="359">
        <v>0</v>
      </c>
      <c r="X53" s="364" t="s">
        <v>124</v>
      </c>
      <c r="Y53" s="359">
        <v>3</v>
      </c>
      <c r="Z53" s="360">
        <v>79.666666666666671</v>
      </c>
      <c r="AA53" s="359">
        <v>0</v>
      </c>
      <c r="AB53" s="364" t="s">
        <v>124</v>
      </c>
      <c r="AC53" s="359">
        <v>25</v>
      </c>
      <c r="AD53" s="360">
        <v>57.4</v>
      </c>
      <c r="AE53" s="359">
        <v>0</v>
      </c>
      <c r="AF53" s="364" t="s">
        <v>124</v>
      </c>
      <c r="AG53" s="359">
        <v>2</v>
      </c>
      <c r="AH53" s="360">
        <v>43</v>
      </c>
      <c r="AI53" s="359">
        <v>5</v>
      </c>
      <c r="AJ53" s="361">
        <v>73.2</v>
      </c>
    </row>
    <row r="54" spans="1:36" ht="14.5">
      <c r="A54" s="384" t="s">
        <v>51</v>
      </c>
      <c r="B54" s="352">
        <f t="shared" si="0"/>
        <v>2347</v>
      </c>
      <c r="C54" s="352">
        <v>902</v>
      </c>
      <c r="D54" s="354">
        <v>230</v>
      </c>
      <c r="E54" s="362">
        <v>100.36521739130431</v>
      </c>
      <c r="F54" s="354">
        <v>0</v>
      </c>
      <c r="G54" s="362" t="s">
        <v>124</v>
      </c>
      <c r="H54" s="354">
        <v>0</v>
      </c>
      <c r="I54" s="362" t="s">
        <v>124</v>
      </c>
      <c r="J54" s="354">
        <v>672</v>
      </c>
      <c r="K54" s="362">
        <v>79.404761904761827</v>
      </c>
      <c r="L54" s="352">
        <v>1445</v>
      </c>
      <c r="M54" s="354">
        <v>180</v>
      </c>
      <c r="N54" s="362">
        <v>94.972222222222243</v>
      </c>
      <c r="O54" s="354">
        <v>425</v>
      </c>
      <c r="P54" s="362">
        <v>94.456470588235234</v>
      </c>
      <c r="Q54" s="354">
        <v>117</v>
      </c>
      <c r="R54" s="362">
        <v>101.29059829059827</v>
      </c>
      <c r="S54" s="354">
        <v>273</v>
      </c>
      <c r="T54" s="362">
        <v>79.904761904761855</v>
      </c>
      <c r="U54" s="354">
        <v>39</v>
      </c>
      <c r="V54" s="362">
        <v>84.641025641025635</v>
      </c>
      <c r="W54" s="354">
        <v>1</v>
      </c>
      <c r="X54" s="362">
        <v>24</v>
      </c>
      <c r="Y54" s="354">
        <v>11</v>
      </c>
      <c r="Z54" s="362">
        <v>67.909090909090907</v>
      </c>
      <c r="AA54" s="354">
        <v>0</v>
      </c>
      <c r="AB54" s="365" t="s">
        <v>124</v>
      </c>
      <c r="AC54" s="354">
        <v>325</v>
      </c>
      <c r="AD54" s="362">
        <v>95.159999999999982</v>
      </c>
      <c r="AE54" s="354">
        <v>9</v>
      </c>
      <c r="AF54" s="362">
        <v>49.555555555555557</v>
      </c>
      <c r="AG54" s="354">
        <v>22</v>
      </c>
      <c r="AH54" s="362">
        <v>33.68181818181818</v>
      </c>
      <c r="AI54" s="354">
        <v>43</v>
      </c>
      <c r="AJ54" s="357">
        <v>65.186046511627907</v>
      </c>
    </row>
    <row r="55" spans="1:36" ht="14.5">
      <c r="A55" s="385" t="s">
        <v>52</v>
      </c>
      <c r="B55" s="358">
        <f t="shared" si="0"/>
        <v>1412</v>
      </c>
      <c r="C55" s="358">
        <v>793</v>
      </c>
      <c r="D55" s="359">
        <v>71</v>
      </c>
      <c r="E55" s="360">
        <v>110.50704225352113</v>
      </c>
      <c r="F55" s="359">
        <v>0</v>
      </c>
      <c r="G55" s="360" t="s">
        <v>124</v>
      </c>
      <c r="H55" s="359">
        <v>6</v>
      </c>
      <c r="I55" s="360">
        <v>89.666666666666671</v>
      </c>
      <c r="J55" s="359">
        <v>716</v>
      </c>
      <c r="K55" s="360">
        <v>66.026536312849146</v>
      </c>
      <c r="L55" s="358">
        <v>619</v>
      </c>
      <c r="M55" s="359">
        <v>56</v>
      </c>
      <c r="N55" s="360">
        <v>78.803571428571473</v>
      </c>
      <c r="O55" s="359">
        <v>179</v>
      </c>
      <c r="P55" s="360">
        <v>82.340782122904983</v>
      </c>
      <c r="Q55" s="359">
        <v>27</v>
      </c>
      <c r="R55" s="360">
        <v>74.925925925925924</v>
      </c>
      <c r="S55" s="359">
        <v>147</v>
      </c>
      <c r="T55" s="360">
        <v>76.224489795918359</v>
      </c>
      <c r="U55" s="359">
        <v>32</v>
      </c>
      <c r="V55" s="360">
        <v>66.343749999999986</v>
      </c>
      <c r="W55" s="359">
        <v>0</v>
      </c>
      <c r="X55" s="364" t="s">
        <v>124</v>
      </c>
      <c r="Y55" s="359">
        <v>2</v>
      </c>
      <c r="Z55" s="360">
        <v>32</v>
      </c>
      <c r="AA55" s="359">
        <v>0</v>
      </c>
      <c r="AB55" s="364" t="s">
        <v>124</v>
      </c>
      <c r="AC55" s="359">
        <v>173</v>
      </c>
      <c r="AD55" s="360">
        <v>80.514450867052034</v>
      </c>
      <c r="AE55" s="359">
        <v>0</v>
      </c>
      <c r="AF55" s="364" t="s">
        <v>124</v>
      </c>
      <c r="AG55" s="359">
        <v>1</v>
      </c>
      <c r="AH55" s="360">
        <v>40</v>
      </c>
      <c r="AI55" s="359">
        <v>2</v>
      </c>
      <c r="AJ55" s="361">
        <v>87</v>
      </c>
    </row>
    <row r="56" spans="1:36" ht="14.5">
      <c r="A56" s="384" t="s">
        <v>53</v>
      </c>
      <c r="B56" s="352">
        <f t="shared" si="0"/>
        <v>1825</v>
      </c>
      <c r="C56" s="352">
        <v>387</v>
      </c>
      <c r="D56" s="354">
        <v>102</v>
      </c>
      <c r="E56" s="366">
        <v>81.911764705882348</v>
      </c>
      <c r="F56" s="354">
        <v>4</v>
      </c>
      <c r="G56" s="366">
        <v>83</v>
      </c>
      <c r="H56" s="354">
        <v>2</v>
      </c>
      <c r="I56" s="366">
        <v>94.5</v>
      </c>
      <c r="J56" s="354">
        <v>279</v>
      </c>
      <c r="K56" s="366">
        <v>71.784946236559165</v>
      </c>
      <c r="L56" s="352">
        <v>1438</v>
      </c>
      <c r="M56" s="354">
        <v>100</v>
      </c>
      <c r="N56" s="366">
        <v>75.270000000000039</v>
      </c>
      <c r="O56" s="354">
        <v>241</v>
      </c>
      <c r="P56" s="366">
        <v>52.099585062240664</v>
      </c>
      <c r="Q56" s="354">
        <v>100</v>
      </c>
      <c r="R56" s="366">
        <v>72.970000000000013</v>
      </c>
      <c r="S56" s="354">
        <v>596</v>
      </c>
      <c r="T56" s="366">
        <v>67.919463087248332</v>
      </c>
      <c r="U56" s="354">
        <v>23</v>
      </c>
      <c r="V56" s="366">
        <v>65.956521739130437</v>
      </c>
      <c r="W56" s="354">
        <v>0</v>
      </c>
      <c r="X56" s="367" t="s">
        <v>124</v>
      </c>
      <c r="Y56" s="354">
        <v>9</v>
      </c>
      <c r="Z56" s="366">
        <v>52.888888888888893</v>
      </c>
      <c r="AA56" s="354">
        <v>0</v>
      </c>
      <c r="AB56" s="367" t="s">
        <v>124</v>
      </c>
      <c r="AC56" s="354">
        <v>321</v>
      </c>
      <c r="AD56" s="366">
        <v>47.679127725856702</v>
      </c>
      <c r="AE56" s="354">
        <v>7</v>
      </c>
      <c r="AF56" s="366">
        <v>45.571428571428569</v>
      </c>
      <c r="AG56" s="354">
        <v>10</v>
      </c>
      <c r="AH56" s="366">
        <v>57.1</v>
      </c>
      <c r="AI56" s="354">
        <v>31</v>
      </c>
      <c r="AJ56" s="368">
        <v>40.22580645161289</v>
      </c>
    </row>
    <row r="57" spans="1:36" thickBot="1">
      <c r="A57" s="385" t="s">
        <v>54</v>
      </c>
      <c r="B57" s="369">
        <f t="shared" si="0"/>
        <v>1351</v>
      </c>
      <c r="C57" s="369">
        <v>530</v>
      </c>
      <c r="D57" s="370">
        <v>42</v>
      </c>
      <c r="E57" s="371">
        <v>77.285714285714292</v>
      </c>
      <c r="F57" s="370">
        <v>0</v>
      </c>
      <c r="G57" s="372" t="s">
        <v>124</v>
      </c>
      <c r="H57" s="370">
        <v>8</v>
      </c>
      <c r="I57" s="371">
        <v>64</v>
      </c>
      <c r="J57" s="370">
        <v>480</v>
      </c>
      <c r="K57" s="371">
        <v>54.850000000000009</v>
      </c>
      <c r="L57" s="369">
        <v>821</v>
      </c>
      <c r="M57" s="370">
        <v>155</v>
      </c>
      <c r="N57" s="371">
        <v>83.612903225806491</v>
      </c>
      <c r="O57" s="370">
        <v>231</v>
      </c>
      <c r="P57" s="371">
        <v>70.18614718614721</v>
      </c>
      <c r="Q57" s="370">
        <v>93</v>
      </c>
      <c r="R57" s="371">
        <v>54.67741935483869</v>
      </c>
      <c r="S57" s="370">
        <v>191</v>
      </c>
      <c r="T57" s="371">
        <v>66.638743455497377</v>
      </c>
      <c r="U57" s="370">
        <v>70</v>
      </c>
      <c r="V57" s="371">
        <v>65.628571428571419</v>
      </c>
      <c r="W57" s="370">
        <v>0</v>
      </c>
      <c r="X57" s="372" t="s">
        <v>124</v>
      </c>
      <c r="Y57" s="370">
        <v>1</v>
      </c>
      <c r="Z57" s="371">
        <v>42</v>
      </c>
      <c r="AA57" s="370">
        <v>0</v>
      </c>
      <c r="AB57" s="372" t="s">
        <v>124</v>
      </c>
      <c r="AC57" s="370">
        <v>64</v>
      </c>
      <c r="AD57" s="371">
        <v>62.531250000000007</v>
      </c>
      <c r="AE57" s="370">
        <v>6</v>
      </c>
      <c r="AF57" s="371">
        <v>37.166666666666664</v>
      </c>
      <c r="AG57" s="370">
        <v>3</v>
      </c>
      <c r="AH57" s="371">
        <v>20.333333333333332</v>
      </c>
      <c r="AI57" s="370">
        <v>7</v>
      </c>
      <c r="AJ57" s="373">
        <v>77.714285714285708</v>
      </c>
    </row>
    <row r="58" spans="1:36" ht="14.5">
      <c r="A58" s="386" t="s">
        <v>55</v>
      </c>
      <c r="B58" s="374">
        <f t="shared" si="0"/>
        <v>46106</v>
      </c>
      <c r="C58" s="374">
        <v>14850</v>
      </c>
      <c r="D58" s="375">
        <v>4472</v>
      </c>
      <c r="E58" s="376">
        <v>73.498434704830103</v>
      </c>
      <c r="F58" s="375">
        <v>59</v>
      </c>
      <c r="G58" s="376">
        <v>63.711864406779647</v>
      </c>
      <c r="H58" s="375">
        <v>23</v>
      </c>
      <c r="I58" s="376">
        <v>54.434782608695649</v>
      </c>
      <c r="J58" s="375">
        <v>10296</v>
      </c>
      <c r="K58" s="376">
        <v>61.2360139860142</v>
      </c>
      <c r="L58" s="374">
        <v>31256</v>
      </c>
      <c r="M58" s="375">
        <v>1963</v>
      </c>
      <c r="N58" s="376">
        <v>62.86296484971988</v>
      </c>
      <c r="O58" s="375">
        <v>3296</v>
      </c>
      <c r="P58" s="376">
        <v>49.656856796116521</v>
      </c>
      <c r="Q58" s="375">
        <v>1500</v>
      </c>
      <c r="R58" s="376">
        <v>63.750666666666717</v>
      </c>
      <c r="S58" s="375">
        <v>7897</v>
      </c>
      <c r="T58" s="376">
        <v>61.7298974294037</v>
      </c>
      <c r="U58" s="375">
        <v>8927</v>
      </c>
      <c r="V58" s="376">
        <v>66.965609947350515</v>
      </c>
      <c r="W58" s="375">
        <v>13</v>
      </c>
      <c r="X58" s="376">
        <v>57</v>
      </c>
      <c r="Y58" s="375">
        <v>197</v>
      </c>
      <c r="Z58" s="376">
        <v>56.02538071065991</v>
      </c>
      <c r="AA58" s="375">
        <v>12</v>
      </c>
      <c r="AB58" s="376">
        <v>69.999999999999986</v>
      </c>
      <c r="AC58" s="375">
        <v>5817</v>
      </c>
      <c r="AD58" s="376">
        <v>43.216090768437248</v>
      </c>
      <c r="AE58" s="375">
        <v>136</v>
      </c>
      <c r="AF58" s="376">
        <v>47.625000000000007</v>
      </c>
      <c r="AG58" s="375">
        <v>637</v>
      </c>
      <c r="AH58" s="376">
        <v>39.35164835164835</v>
      </c>
      <c r="AI58" s="375">
        <v>861</v>
      </c>
      <c r="AJ58" s="377">
        <v>43.300813008130113</v>
      </c>
    </row>
    <row r="59" spans="1:36" ht="14.5">
      <c r="A59" s="387" t="s">
        <v>56</v>
      </c>
      <c r="B59" s="374">
        <f t="shared" si="0"/>
        <v>10558</v>
      </c>
      <c r="C59" s="374">
        <v>3444</v>
      </c>
      <c r="D59" s="375">
        <v>630</v>
      </c>
      <c r="E59" s="376">
        <v>106.9746031746032</v>
      </c>
      <c r="F59" s="375">
        <v>0</v>
      </c>
      <c r="G59" s="376" t="s">
        <v>124</v>
      </c>
      <c r="H59" s="375">
        <v>36</v>
      </c>
      <c r="I59" s="376">
        <v>73.222222222222214</v>
      </c>
      <c r="J59" s="375">
        <v>2778</v>
      </c>
      <c r="K59" s="376">
        <v>73.80489560835133</v>
      </c>
      <c r="L59" s="374">
        <v>7114</v>
      </c>
      <c r="M59" s="375">
        <v>615</v>
      </c>
      <c r="N59" s="376">
        <v>91.282926829268249</v>
      </c>
      <c r="O59" s="375">
        <v>1765</v>
      </c>
      <c r="P59" s="376">
        <v>86.610764872521287</v>
      </c>
      <c r="Q59" s="375">
        <v>383</v>
      </c>
      <c r="R59" s="376">
        <v>87.383812010443918</v>
      </c>
      <c r="S59" s="375">
        <v>1148</v>
      </c>
      <c r="T59" s="376">
        <v>73.939024390243901</v>
      </c>
      <c r="U59" s="375">
        <v>239</v>
      </c>
      <c r="V59" s="376">
        <v>65.644351464435161</v>
      </c>
      <c r="W59" s="375">
        <v>5</v>
      </c>
      <c r="X59" s="376">
        <v>72.400000000000006</v>
      </c>
      <c r="Y59" s="375">
        <v>16</v>
      </c>
      <c r="Z59" s="376">
        <v>57.750000000000007</v>
      </c>
      <c r="AA59" s="375">
        <v>3</v>
      </c>
      <c r="AB59" s="376">
        <v>18.333333333333332</v>
      </c>
      <c r="AC59" s="375">
        <v>2719</v>
      </c>
      <c r="AD59" s="376">
        <v>58.007355645457885</v>
      </c>
      <c r="AE59" s="375">
        <v>27</v>
      </c>
      <c r="AF59" s="376">
        <v>50.333333333333343</v>
      </c>
      <c r="AG59" s="375">
        <v>88</v>
      </c>
      <c r="AH59" s="376">
        <v>43.431818181818194</v>
      </c>
      <c r="AI59" s="375">
        <v>106</v>
      </c>
      <c r="AJ59" s="377">
        <v>57.603773584905667</v>
      </c>
    </row>
    <row r="60" spans="1:36" ht="14.5">
      <c r="A60" s="388" t="s">
        <v>57</v>
      </c>
      <c r="B60" s="378">
        <f t="shared" si="0"/>
        <v>56664</v>
      </c>
      <c r="C60" s="378">
        <v>18294</v>
      </c>
      <c r="D60" s="379">
        <v>5102</v>
      </c>
      <c r="E60" s="380">
        <v>77.632105056840402</v>
      </c>
      <c r="F60" s="379">
        <v>59</v>
      </c>
      <c r="G60" s="380">
        <v>63.711864406779647</v>
      </c>
      <c r="H60" s="379">
        <v>59</v>
      </c>
      <c r="I60" s="380">
        <v>65.898305084745772</v>
      </c>
      <c r="J60" s="379">
        <v>13074</v>
      </c>
      <c r="K60" s="380">
        <v>63.906685023711248</v>
      </c>
      <c r="L60" s="378">
        <v>38370</v>
      </c>
      <c r="M60" s="379">
        <v>2578</v>
      </c>
      <c r="N60" s="380">
        <v>69.642746314972797</v>
      </c>
      <c r="O60" s="379">
        <v>5061</v>
      </c>
      <c r="P60" s="380">
        <v>62.544358822367151</v>
      </c>
      <c r="Q60" s="379">
        <v>1883</v>
      </c>
      <c r="R60" s="380">
        <v>68.557620817843969</v>
      </c>
      <c r="S60" s="379">
        <v>9045</v>
      </c>
      <c r="T60" s="380">
        <v>63.279491431730335</v>
      </c>
      <c r="U60" s="379">
        <v>9166</v>
      </c>
      <c r="V60" s="380">
        <v>66.931158629718254</v>
      </c>
      <c r="W60" s="379">
        <v>18</v>
      </c>
      <c r="X60" s="380">
        <v>61.277777777777779</v>
      </c>
      <c r="Y60" s="379">
        <v>213</v>
      </c>
      <c r="Z60" s="380">
        <v>56.154929577464799</v>
      </c>
      <c r="AA60" s="379">
        <v>15</v>
      </c>
      <c r="AB60" s="380">
        <v>59.666666666666657</v>
      </c>
      <c r="AC60" s="379">
        <v>8536</v>
      </c>
      <c r="AD60" s="380">
        <v>47.927600749765688</v>
      </c>
      <c r="AE60" s="379">
        <v>163</v>
      </c>
      <c r="AF60" s="380">
        <v>48.073619631901849</v>
      </c>
      <c r="AG60" s="379">
        <v>725</v>
      </c>
      <c r="AH60" s="380">
        <v>39.846896551724122</v>
      </c>
      <c r="AI60" s="379">
        <v>967</v>
      </c>
      <c r="AJ60" s="381">
        <v>44.868665977249215</v>
      </c>
    </row>
    <row r="61" spans="1:36" ht="14.5">
      <c r="A61" s="517" t="s">
        <v>135</v>
      </c>
      <c r="B61" s="517"/>
      <c r="C61" s="517"/>
      <c r="D61" s="517"/>
      <c r="E61" s="517"/>
      <c r="F61" s="517"/>
      <c r="G61" s="517"/>
      <c r="H61" s="517"/>
      <c r="I61" s="517"/>
      <c r="J61" s="517"/>
      <c r="K61" s="517"/>
      <c r="L61" s="517"/>
      <c r="M61" s="517"/>
      <c r="N61" s="517"/>
      <c r="O61" s="517"/>
      <c r="P61" s="517"/>
      <c r="Q61" s="517"/>
      <c r="R61" s="517"/>
      <c r="S61" s="517"/>
      <c r="T61" s="517"/>
      <c r="U61" s="517"/>
      <c r="V61" s="517"/>
      <c r="W61" s="517"/>
      <c r="X61" s="517"/>
      <c r="Y61" s="517"/>
      <c r="Z61" s="517"/>
      <c r="AA61" s="517"/>
      <c r="AB61" s="517"/>
      <c r="AC61" s="517"/>
      <c r="AD61" s="517"/>
      <c r="AE61" s="517"/>
      <c r="AF61" s="517"/>
      <c r="AG61" s="517"/>
      <c r="AH61" s="517"/>
      <c r="AI61" s="517"/>
      <c r="AJ61" s="517"/>
    </row>
    <row r="62" spans="1:36" ht="14.5">
      <c r="A62" s="485" t="s">
        <v>130</v>
      </c>
      <c r="B62" s="485"/>
      <c r="C62" s="485"/>
      <c r="D62" s="485"/>
      <c r="E62" s="485"/>
      <c r="F62" s="485"/>
      <c r="G62" s="485"/>
      <c r="H62" s="485"/>
      <c r="I62" s="485"/>
      <c r="J62" s="485"/>
      <c r="K62" s="485"/>
      <c r="L62" s="485"/>
      <c r="M62" s="485"/>
      <c r="N62" s="485"/>
      <c r="O62" s="485"/>
      <c r="P62" s="485"/>
      <c r="Q62" s="485"/>
      <c r="R62" s="485"/>
      <c r="S62" s="485"/>
      <c r="T62" s="485"/>
      <c r="U62" s="485"/>
      <c r="V62" s="485"/>
      <c r="W62" s="485"/>
      <c r="X62" s="485"/>
      <c r="Y62" s="485"/>
      <c r="Z62" s="485"/>
      <c r="AA62" s="485"/>
      <c r="AB62" s="485"/>
      <c r="AC62" s="485"/>
      <c r="AD62" s="485"/>
      <c r="AE62" s="485"/>
      <c r="AF62" s="485"/>
      <c r="AG62" s="485"/>
      <c r="AH62" s="485"/>
      <c r="AI62" s="485"/>
      <c r="AJ62" s="485"/>
    </row>
    <row r="63" spans="1:36" ht="14.5">
      <c r="A63" s="485" t="s">
        <v>61</v>
      </c>
      <c r="B63" s="485"/>
      <c r="C63" s="485"/>
      <c r="D63" s="485"/>
      <c r="E63" s="485"/>
      <c r="F63" s="485"/>
      <c r="G63" s="485"/>
      <c r="H63" s="485"/>
      <c r="I63" s="485"/>
      <c r="J63" s="485"/>
      <c r="K63" s="485"/>
      <c r="L63" s="485"/>
      <c r="M63" s="485"/>
      <c r="N63" s="485"/>
      <c r="O63" s="485"/>
      <c r="P63" s="485"/>
      <c r="Q63" s="485"/>
      <c r="R63" s="485"/>
      <c r="S63" s="485"/>
      <c r="T63" s="485"/>
      <c r="U63" s="485"/>
      <c r="V63" s="485"/>
      <c r="W63" s="485"/>
      <c r="X63" s="485"/>
      <c r="Y63" s="485"/>
      <c r="Z63" s="485"/>
      <c r="AA63" s="485"/>
      <c r="AB63" s="485"/>
      <c r="AC63" s="485"/>
      <c r="AD63" s="485"/>
      <c r="AE63" s="485"/>
      <c r="AF63" s="485"/>
      <c r="AG63" s="485"/>
      <c r="AH63" s="485"/>
      <c r="AI63" s="485"/>
      <c r="AJ63" s="485"/>
    </row>
    <row r="64" spans="1:36" ht="15" customHeight="1">
      <c r="A64" s="382"/>
    </row>
    <row r="65" spans="1:36" ht="23.5">
      <c r="A65" s="535">
        <v>2023</v>
      </c>
      <c r="B65" s="535"/>
      <c r="C65" s="535"/>
      <c r="D65" s="535"/>
      <c r="E65" s="535"/>
      <c r="F65" s="535"/>
      <c r="G65" s="535"/>
      <c r="H65" s="535"/>
      <c r="I65" s="535"/>
      <c r="J65" s="535"/>
      <c r="K65" s="535"/>
      <c r="L65" s="535"/>
      <c r="M65" s="535"/>
      <c r="N65" s="535"/>
      <c r="O65" s="535"/>
      <c r="P65" s="535"/>
      <c r="Q65" s="535"/>
      <c r="R65" s="535"/>
      <c r="S65" s="535"/>
      <c r="T65" s="535"/>
      <c r="U65" s="535"/>
      <c r="V65" s="535"/>
      <c r="W65" s="535"/>
      <c r="X65" s="535"/>
      <c r="Y65" s="535"/>
      <c r="Z65" s="535"/>
      <c r="AA65" s="535"/>
      <c r="AB65" s="535"/>
      <c r="AC65" s="535"/>
      <c r="AD65" s="535"/>
      <c r="AE65" s="535"/>
      <c r="AF65" s="535"/>
      <c r="AG65" s="535"/>
      <c r="AH65" s="535"/>
      <c r="AI65" s="535"/>
      <c r="AJ65" s="344"/>
    </row>
    <row r="67" spans="1:36" ht="16.5">
      <c r="A67" s="536" t="s">
        <v>136</v>
      </c>
      <c r="B67" s="536"/>
      <c r="C67" s="536"/>
      <c r="D67" s="536"/>
      <c r="E67" s="536"/>
      <c r="F67" s="536"/>
      <c r="G67" s="536"/>
      <c r="H67" s="536"/>
      <c r="I67" s="536"/>
      <c r="J67" s="536"/>
      <c r="K67" s="536"/>
      <c r="L67" s="536"/>
      <c r="M67" s="536"/>
      <c r="N67" s="536"/>
      <c r="O67" s="536"/>
      <c r="P67" s="536"/>
      <c r="Q67" s="536"/>
      <c r="R67" s="536"/>
      <c r="S67" s="536"/>
      <c r="T67" s="536"/>
      <c r="U67" s="536"/>
      <c r="V67" s="536"/>
      <c r="W67" s="536"/>
      <c r="X67" s="536"/>
      <c r="Y67" s="536"/>
      <c r="Z67" s="536"/>
      <c r="AA67" s="536"/>
      <c r="AB67" s="536"/>
      <c r="AC67" s="536"/>
      <c r="AD67" s="536"/>
      <c r="AE67" s="536"/>
      <c r="AF67" s="536"/>
      <c r="AG67" s="536"/>
      <c r="AH67" s="536"/>
      <c r="AI67" s="536"/>
      <c r="AJ67" s="345"/>
    </row>
    <row r="68" spans="1:36" ht="15" customHeight="1">
      <c r="A68" s="537" t="s">
        <v>25</v>
      </c>
      <c r="B68" s="540" t="s">
        <v>26</v>
      </c>
      <c r="C68" s="533" t="s">
        <v>134</v>
      </c>
      <c r="D68" s="543"/>
      <c r="E68" s="543"/>
      <c r="F68" s="543"/>
      <c r="G68" s="543"/>
      <c r="H68" s="543"/>
      <c r="I68" s="543"/>
      <c r="J68" s="543"/>
      <c r="K68" s="534"/>
      <c r="L68" s="533" t="s">
        <v>28</v>
      </c>
      <c r="M68" s="543"/>
      <c r="N68" s="543"/>
      <c r="O68" s="543"/>
      <c r="P68" s="543"/>
      <c r="Q68" s="543"/>
      <c r="R68" s="543"/>
      <c r="S68" s="543"/>
      <c r="T68" s="543"/>
      <c r="U68" s="543"/>
      <c r="V68" s="543"/>
      <c r="W68" s="543"/>
      <c r="X68" s="543"/>
      <c r="Y68" s="543"/>
      <c r="Z68" s="543"/>
      <c r="AA68" s="543"/>
      <c r="AB68" s="543"/>
      <c r="AC68" s="543"/>
      <c r="AD68" s="543"/>
      <c r="AE68" s="543"/>
      <c r="AF68" s="543"/>
      <c r="AG68" s="543"/>
      <c r="AH68" s="543"/>
      <c r="AI68" s="543"/>
      <c r="AJ68" s="550"/>
    </row>
    <row r="69" spans="1:36" ht="14.5">
      <c r="A69" s="538"/>
      <c r="B69" s="541"/>
      <c r="C69" s="540" t="s">
        <v>26</v>
      </c>
      <c r="D69" s="533" t="s">
        <v>27</v>
      </c>
      <c r="E69" s="543"/>
      <c r="F69" s="543"/>
      <c r="G69" s="543"/>
      <c r="H69" s="543"/>
      <c r="I69" s="543"/>
      <c r="J69" s="543"/>
      <c r="K69" s="534"/>
      <c r="L69" s="540" t="s">
        <v>26</v>
      </c>
      <c r="M69" s="533" t="s">
        <v>27</v>
      </c>
      <c r="N69" s="543"/>
      <c r="O69" s="543"/>
      <c r="P69" s="543"/>
      <c r="Q69" s="543"/>
      <c r="R69" s="543"/>
      <c r="S69" s="543"/>
      <c r="T69" s="543"/>
      <c r="U69" s="543"/>
      <c r="V69" s="543"/>
      <c r="W69" s="543"/>
      <c r="X69" s="543"/>
      <c r="Y69" s="543"/>
      <c r="Z69" s="543"/>
      <c r="AA69" s="543"/>
      <c r="AB69" s="543"/>
      <c r="AC69" s="543"/>
      <c r="AD69" s="543"/>
      <c r="AE69" s="543"/>
      <c r="AF69" s="543"/>
      <c r="AG69" s="543"/>
      <c r="AH69" s="543"/>
      <c r="AI69" s="543"/>
      <c r="AJ69" s="550"/>
    </row>
    <row r="70" spans="1:36" ht="15" customHeight="1">
      <c r="A70" s="538"/>
      <c r="B70" s="541"/>
      <c r="C70" s="541"/>
      <c r="D70" s="544" t="s">
        <v>86</v>
      </c>
      <c r="E70" s="545"/>
      <c r="F70" s="544" t="s">
        <v>87</v>
      </c>
      <c r="G70" s="545"/>
      <c r="H70" s="544" t="s">
        <v>25</v>
      </c>
      <c r="I70" s="545"/>
      <c r="J70" s="544" t="s">
        <v>107</v>
      </c>
      <c r="K70" s="545"/>
      <c r="L70" s="541"/>
      <c r="M70" s="533" t="s">
        <v>89</v>
      </c>
      <c r="N70" s="543"/>
      <c r="O70" s="543"/>
      <c r="P70" s="543"/>
      <c r="Q70" s="543"/>
      <c r="R70" s="543"/>
      <c r="S70" s="543"/>
      <c r="T70" s="543"/>
      <c r="U70" s="543"/>
      <c r="V70" s="543"/>
      <c r="W70" s="543"/>
      <c r="X70" s="543"/>
      <c r="Y70" s="543"/>
      <c r="Z70" s="543"/>
      <c r="AA70" s="543"/>
      <c r="AB70" s="543"/>
      <c r="AC70" s="543"/>
      <c r="AD70" s="534"/>
      <c r="AE70" s="533" t="s">
        <v>90</v>
      </c>
      <c r="AF70" s="543"/>
      <c r="AG70" s="543"/>
      <c r="AH70" s="543"/>
      <c r="AI70" s="543"/>
      <c r="AJ70" s="550"/>
    </row>
    <row r="71" spans="1:36" ht="42.75" customHeight="1">
      <c r="A71" s="538"/>
      <c r="B71" s="542"/>
      <c r="C71" s="542"/>
      <c r="D71" s="546"/>
      <c r="E71" s="547"/>
      <c r="F71" s="546"/>
      <c r="G71" s="547"/>
      <c r="H71" s="546"/>
      <c r="I71" s="547"/>
      <c r="J71" s="546"/>
      <c r="K71" s="547"/>
      <c r="L71" s="542"/>
      <c r="M71" s="533" t="s">
        <v>91</v>
      </c>
      <c r="N71" s="534"/>
      <c r="O71" s="533" t="s">
        <v>92</v>
      </c>
      <c r="P71" s="534"/>
      <c r="Q71" s="533" t="s">
        <v>93</v>
      </c>
      <c r="R71" s="534"/>
      <c r="S71" s="533" t="s">
        <v>94</v>
      </c>
      <c r="T71" s="534"/>
      <c r="U71" s="533" t="s">
        <v>95</v>
      </c>
      <c r="V71" s="534"/>
      <c r="W71" s="533" t="s">
        <v>96</v>
      </c>
      <c r="X71" s="534"/>
      <c r="Y71" s="533" t="s">
        <v>109</v>
      </c>
      <c r="Z71" s="534"/>
      <c r="AA71" s="533" t="s">
        <v>98</v>
      </c>
      <c r="AB71" s="534"/>
      <c r="AC71" s="533" t="s">
        <v>99</v>
      </c>
      <c r="AD71" s="534"/>
      <c r="AE71" s="533" t="s">
        <v>100</v>
      </c>
      <c r="AF71" s="534"/>
      <c r="AG71" s="533" t="s">
        <v>101</v>
      </c>
      <c r="AH71" s="534"/>
      <c r="AI71" s="533" t="s">
        <v>110</v>
      </c>
      <c r="AJ71" s="550"/>
    </row>
    <row r="72" spans="1:36" thickBot="1">
      <c r="A72" s="539"/>
      <c r="B72" s="346" t="s">
        <v>36</v>
      </c>
      <c r="C72" s="347" t="s">
        <v>36</v>
      </c>
      <c r="D72" s="348" t="s">
        <v>36</v>
      </c>
      <c r="E72" s="349" t="s">
        <v>123</v>
      </c>
      <c r="F72" s="348" t="s">
        <v>36</v>
      </c>
      <c r="G72" s="349" t="s">
        <v>123</v>
      </c>
      <c r="H72" s="348" t="s">
        <v>36</v>
      </c>
      <c r="I72" s="349" t="s">
        <v>123</v>
      </c>
      <c r="J72" s="350" t="s">
        <v>36</v>
      </c>
      <c r="K72" s="351" t="s">
        <v>123</v>
      </c>
      <c r="L72" s="348" t="s">
        <v>36</v>
      </c>
      <c r="M72" s="348" t="s">
        <v>36</v>
      </c>
      <c r="N72" s="349" t="s">
        <v>123</v>
      </c>
      <c r="O72" s="350" t="s">
        <v>36</v>
      </c>
      <c r="P72" s="351" t="s">
        <v>123</v>
      </c>
      <c r="Q72" s="348" t="s">
        <v>36</v>
      </c>
      <c r="R72" s="349" t="s">
        <v>123</v>
      </c>
      <c r="S72" s="350" t="s">
        <v>36</v>
      </c>
      <c r="T72" s="349" t="s">
        <v>123</v>
      </c>
      <c r="U72" s="350" t="s">
        <v>36</v>
      </c>
      <c r="V72" s="351" t="s">
        <v>123</v>
      </c>
      <c r="W72" s="350" t="s">
        <v>36</v>
      </c>
      <c r="X72" s="351" t="s">
        <v>123</v>
      </c>
      <c r="Y72" s="348" t="s">
        <v>36</v>
      </c>
      <c r="Z72" s="349" t="s">
        <v>123</v>
      </c>
      <c r="AA72" s="348" t="s">
        <v>36</v>
      </c>
      <c r="AB72" s="349" t="s">
        <v>123</v>
      </c>
      <c r="AC72" s="350" t="s">
        <v>36</v>
      </c>
      <c r="AD72" s="351" t="s">
        <v>123</v>
      </c>
      <c r="AE72" s="348" t="s">
        <v>36</v>
      </c>
      <c r="AF72" s="349" t="s">
        <v>123</v>
      </c>
      <c r="AG72" s="348" t="s">
        <v>36</v>
      </c>
      <c r="AH72" s="349" t="s">
        <v>123</v>
      </c>
      <c r="AI72" s="348" t="s">
        <v>36</v>
      </c>
      <c r="AJ72" s="347" t="s">
        <v>123</v>
      </c>
    </row>
    <row r="73" spans="1:36" ht="14.5">
      <c r="A73" s="384" t="s">
        <v>39</v>
      </c>
      <c r="B73" s="352">
        <v>9414</v>
      </c>
      <c r="C73" s="353">
        <v>4087</v>
      </c>
      <c r="D73" s="354">
        <v>453</v>
      </c>
      <c r="E73" s="355">
        <v>58.441501103752742</v>
      </c>
      <c r="F73" s="354">
        <v>0</v>
      </c>
      <c r="G73" s="356" t="s">
        <v>124</v>
      </c>
      <c r="H73" s="354">
        <v>0</v>
      </c>
      <c r="I73" s="356" t="s">
        <v>124</v>
      </c>
      <c r="J73" s="354">
        <v>3634</v>
      </c>
      <c r="K73" s="355">
        <v>50.976884975233787</v>
      </c>
      <c r="L73" s="353">
        <v>5327</v>
      </c>
      <c r="M73" s="354">
        <v>110</v>
      </c>
      <c r="N73" s="355">
        <v>48.018181818181816</v>
      </c>
      <c r="O73" s="354">
        <v>290</v>
      </c>
      <c r="P73" s="355">
        <v>36.517241379310306</v>
      </c>
      <c r="Q73" s="354">
        <v>18</v>
      </c>
      <c r="R73" s="355">
        <v>61.222222222222229</v>
      </c>
      <c r="S73" s="354">
        <v>1603</v>
      </c>
      <c r="T73" s="355">
        <v>49.232064878353121</v>
      </c>
      <c r="U73" s="354">
        <v>1855</v>
      </c>
      <c r="V73" s="355">
        <v>60.172506738544485</v>
      </c>
      <c r="W73" s="354">
        <v>0</v>
      </c>
      <c r="X73" s="356" t="s">
        <v>124</v>
      </c>
      <c r="Y73" s="354">
        <v>39</v>
      </c>
      <c r="Z73" s="355">
        <v>40.589743589743591</v>
      </c>
      <c r="AA73" s="354">
        <v>1</v>
      </c>
      <c r="AB73" s="355">
        <v>10</v>
      </c>
      <c r="AC73" s="354">
        <v>1175</v>
      </c>
      <c r="AD73" s="355">
        <v>32.501276595744656</v>
      </c>
      <c r="AE73" s="354">
        <v>30</v>
      </c>
      <c r="AF73" s="355">
        <v>42.600000000000009</v>
      </c>
      <c r="AG73" s="354">
        <v>157</v>
      </c>
      <c r="AH73" s="355">
        <v>33.324840764331206</v>
      </c>
      <c r="AI73" s="354">
        <v>49</v>
      </c>
      <c r="AJ73" s="357">
        <v>32.020408163265309</v>
      </c>
    </row>
    <row r="74" spans="1:36" ht="14.5">
      <c r="A74" s="385" t="s">
        <v>40</v>
      </c>
      <c r="B74" s="358">
        <v>9343</v>
      </c>
      <c r="C74" s="358">
        <v>2541</v>
      </c>
      <c r="D74" s="359">
        <v>655</v>
      </c>
      <c r="E74" s="360">
        <v>68.103816793893188</v>
      </c>
      <c r="F74" s="359">
        <v>0</v>
      </c>
      <c r="G74" s="364" t="s">
        <v>124</v>
      </c>
      <c r="H74" s="359">
        <v>5</v>
      </c>
      <c r="I74" s="360">
        <v>31.4</v>
      </c>
      <c r="J74" s="359">
        <v>1881</v>
      </c>
      <c r="K74" s="360">
        <v>72.153641679957502</v>
      </c>
      <c r="L74" s="358">
        <v>6802</v>
      </c>
      <c r="M74" s="359">
        <v>380</v>
      </c>
      <c r="N74" s="360">
        <v>62.284210526315753</v>
      </c>
      <c r="O74" s="359">
        <v>373</v>
      </c>
      <c r="P74" s="360">
        <v>47.257372654155496</v>
      </c>
      <c r="Q74" s="359">
        <v>288</v>
      </c>
      <c r="R74" s="360">
        <v>52.006944444444457</v>
      </c>
      <c r="S74" s="359">
        <v>1473</v>
      </c>
      <c r="T74" s="360">
        <v>61.841140529531593</v>
      </c>
      <c r="U74" s="359">
        <v>2598</v>
      </c>
      <c r="V74" s="360">
        <v>73.097382602001588</v>
      </c>
      <c r="W74" s="359">
        <v>1</v>
      </c>
      <c r="X74" s="360">
        <v>104</v>
      </c>
      <c r="Y74" s="359">
        <v>4</v>
      </c>
      <c r="Z74" s="360">
        <v>43</v>
      </c>
      <c r="AA74" s="359">
        <v>8</v>
      </c>
      <c r="AB74" s="360">
        <v>89</v>
      </c>
      <c r="AC74" s="359">
        <v>1142</v>
      </c>
      <c r="AD74" s="360">
        <v>37.705779334500868</v>
      </c>
      <c r="AE74" s="359">
        <v>14</v>
      </c>
      <c r="AF74" s="360">
        <v>48.357142857142854</v>
      </c>
      <c r="AG74" s="359">
        <v>127</v>
      </c>
      <c r="AH74" s="360">
        <v>33.826771653543325</v>
      </c>
      <c r="AI74" s="359">
        <v>394</v>
      </c>
      <c r="AJ74" s="361">
        <v>48.002538071065963</v>
      </c>
    </row>
    <row r="75" spans="1:36" ht="14.5">
      <c r="A75" s="384" t="s">
        <v>75</v>
      </c>
      <c r="B75" s="352">
        <v>2832</v>
      </c>
      <c r="C75" s="352">
        <v>299</v>
      </c>
      <c r="D75" s="354">
        <v>280</v>
      </c>
      <c r="E75" s="362">
        <v>121.12500000000007</v>
      </c>
      <c r="F75" s="354">
        <v>0</v>
      </c>
      <c r="G75" s="365" t="s">
        <v>124</v>
      </c>
      <c r="H75" s="354">
        <v>19</v>
      </c>
      <c r="I75" s="362">
        <v>77.368421052631575</v>
      </c>
      <c r="J75" s="354">
        <v>0</v>
      </c>
      <c r="K75" s="365" t="s">
        <v>124</v>
      </c>
      <c r="L75" s="352">
        <v>2533</v>
      </c>
      <c r="M75" s="354">
        <v>54</v>
      </c>
      <c r="N75" s="362">
        <v>84.777777777777771</v>
      </c>
      <c r="O75" s="354">
        <v>547</v>
      </c>
      <c r="P75" s="362">
        <v>81.84643510054849</v>
      </c>
      <c r="Q75" s="354">
        <v>4</v>
      </c>
      <c r="R75" s="362">
        <v>80.25</v>
      </c>
      <c r="S75" s="354">
        <v>246</v>
      </c>
      <c r="T75" s="362">
        <v>67.573170731707322</v>
      </c>
      <c r="U75" s="354">
        <v>65</v>
      </c>
      <c r="V75" s="362">
        <v>55.753846153846148</v>
      </c>
      <c r="W75" s="354">
        <v>5</v>
      </c>
      <c r="X75" s="362">
        <v>65</v>
      </c>
      <c r="Y75" s="354">
        <v>2</v>
      </c>
      <c r="Z75" s="362">
        <v>35.5</v>
      </c>
      <c r="AA75" s="354">
        <v>3</v>
      </c>
      <c r="AB75" s="362">
        <v>17.666666666666668</v>
      </c>
      <c r="AC75" s="354">
        <v>1604</v>
      </c>
      <c r="AD75" s="362">
        <v>41.009975062344211</v>
      </c>
      <c r="AE75" s="354">
        <v>1</v>
      </c>
      <c r="AF75" s="362">
        <v>116</v>
      </c>
      <c r="AG75" s="354">
        <v>2</v>
      </c>
      <c r="AH75" s="362">
        <v>20</v>
      </c>
      <c r="AI75" s="354">
        <v>0</v>
      </c>
      <c r="AJ75" s="363" t="s">
        <v>124</v>
      </c>
    </row>
    <row r="76" spans="1:36" ht="14.5">
      <c r="A76" s="385" t="s">
        <v>42</v>
      </c>
      <c r="B76" s="358">
        <v>1627</v>
      </c>
      <c r="C76" s="358">
        <v>801</v>
      </c>
      <c r="D76" s="359">
        <v>6</v>
      </c>
      <c r="E76" s="360">
        <v>78.333333333333343</v>
      </c>
      <c r="F76" s="359">
        <v>0</v>
      </c>
      <c r="G76" s="364" t="s">
        <v>124</v>
      </c>
      <c r="H76" s="359">
        <v>1</v>
      </c>
      <c r="I76" s="360">
        <v>123</v>
      </c>
      <c r="J76" s="359">
        <v>794</v>
      </c>
      <c r="K76" s="360">
        <v>86.954659949622254</v>
      </c>
      <c r="L76" s="358">
        <v>826</v>
      </c>
      <c r="M76" s="359">
        <v>79</v>
      </c>
      <c r="N76" s="360">
        <v>115.01265822784805</v>
      </c>
      <c r="O76" s="359">
        <v>155</v>
      </c>
      <c r="P76" s="360">
        <v>92.909677419354779</v>
      </c>
      <c r="Q76" s="359">
        <v>54</v>
      </c>
      <c r="R76" s="360">
        <v>88.407407407407391</v>
      </c>
      <c r="S76" s="359">
        <v>165</v>
      </c>
      <c r="T76" s="360">
        <v>71.181818181818159</v>
      </c>
      <c r="U76" s="359">
        <v>19</v>
      </c>
      <c r="V76" s="360">
        <v>50.105263157894747</v>
      </c>
      <c r="W76" s="359">
        <v>0</v>
      </c>
      <c r="X76" s="364" t="s">
        <v>124</v>
      </c>
      <c r="Y76" s="359">
        <v>0</v>
      </c>
      <c r="Z76" s="364" t="s">
        <v>124</v>
      </c>
      <c r="AA76" s="359">
        <v>0</v>
      </c>
      <c r="AB76" s="364" t="s">
        <v>124</v>
      </c>
      <c r="AC76" s="359">
        <v>293</v>
      </c>
      <c r="AD76" s="360">
        <v>78.122866894197941</v>
      </c>
      <c r="AE76" s="359">
        <v>11</v>
      </c>
      <c r="AF76" s="360">
        <v>54.000000000000007</v>
      </c>
      <c r="AG76" s="359">
        <v>47</v>
      </c>
      <c r="AH76" s="360">
        <v>36.021276595744673</v>
      </c>
      <c r="AI76" s="359">
        <v>3</v>
      </c>
      <c r="AJ76" s="361">
        <v>105.66666666666666</v>
      </c>
    </row>
    <row r="77" spans="1:36" ht="14.5">
      <c r="A77" s="384" t="s">
        <v>43</v>
      </c>
      <c r="B77" s="352">
        <v>462</v>
      </c>
      <c r="C77" s="352">
        <v>100</v>
      </c>
      <c r="D77" s="354">
        <v>99</v>
      </c>
      <c r="E77" s="362">
        <v>109.18181818181817</v>
      </c>
      <c r="F77" s="354">
        <v>1</v>
      </c>
      <c r="G77" s="362">
        <v>28</v>
      </c>
      <c r="H77" s="354">
        <v>0</v>
      </c>
      <c r="I77" s="365" t="s">
        <v>124</v>
      </c>
      <c r="J77" s="354">
        <v>0</v>
      </c>
      <c r="K77" s="365" t="s">
        <v>124</v>
      </c>
      <c r="L77" s="352">
        <v>362</v>
      </c>
      <c r="M77" s="354">
        <v>28</v>
      </c>
      <c r="N77" s="362">
        <v>80.785714285714278</v>
      </c>
      <c r="O77" s="354">
        <v>59</v>
      </c>
      <c r="P77" s="362">
        <v>56.067796610169481</v>
      </c>
      <c r="Q77" s="354">
        <v>14</v>
      </c>
      <c r="R77" s="362">
        <v>67.5</v>
      </c>
      <c r="S77" s="354">
        <v>90</v>
      </c>
      <c r="T77" s="362">
        <v>62.44444444444445</v>
      </c>
      <c r="U77" s="354">
        <v>19</v>
      </c>
      <c r="V77" s="362">
        <v>71.526315789473685</v>
      </c>
      <c r="W77" s="354">
        <v>1</v>
      </c>
      <c r="X77" s="362">
        <v>47</v>
      </c>
      <c r="Y77" s="354">
        <v>1</v>
      </c>
      <c r="Z77" s="362">
        <v>46</v>
      </c>
      <c r="AA77" s="354">
        <v>1</v>
      </c>
      <c r="AB77" s="362">
        <v>27</v>
      </c>
      <c r="AC77" s="354">
        <v>133</v>
      </c>
      <c r="AD77" s="362">
        <v>29.233082706766918</v>
      </c>
      <c r="AE77" s="354">
        <v>2</v>
      </c>
      <c r="AF77" s="362">
        <v>35</v>
      </c>
      <c r="AG77" s="354">
        <v>3</v>
      </c>
      <c r="AH77" s="362">
        <v>46</v>
      </c>
      <c r="AI77" s="354">
        <v>11</v>
      </c>
      <c r="AJ77" s="357">
        <v>32.454545454545453</v>
      </c>
    </row>
    <row r="78" spans="1:36" ht="14.5">
      <c r="A78" s="385" t="s">
        <v>44</v>
      </c>
      <c r="B78" s="358">
        <v>1165</v>
      </c>
      <c r="C78" s="358">
        <v>10</v>
      </c>
      <c r="D78" s="359">
        <v>8</v>
      </c>
      <c r="E78" s="360">
        <v>59.375</v>
      </c>
      <c r="F78" s="359">
        <v>0</v>
      </c>
      <c r="G78" s="364" t="s">
        <v>124</v>
      </c>
      <c r="H78" s="359">
        <v>2</v>
      </c>
      <c r="I78" s="360">
        <v>41</v>
      </c>
      <c r="J78" s="359">
        <v>0</v>
      </c>
      <c r="K78" s="364" t="s">
        <v>124</v>
      </c>
      <c r="L78" s="358">
        <v>1155</v>
      </c>
      <c r="M78" s="359">
        <v>25</v>
      </c>
      <c r="N78" s="360">
        <v>76.679999999999993</v>
      </c>
      <c r="O78" s="359">
        <v>259</v>
      </c>
      <c r="P78" s="360">
        <v>69.432432432432435</v>
      </c>
      <c r="Q78" s="359">
        <v>43</v>
      </c>
      <c r="R78" s="360">
        <v>77.069767441860478</v>
      </c>
      <c r="S78" s="359">
        <v>157</v>
      </c>
      <c r="T78" s="360">
        <v>72.464968152866263</v>
      </c>
      <c r="U78" s="359">
        <v>28</v>
      </c>
      <c r="V78" s="360">
        <v>74.75</v>
      </c>
      <c r="W78" s="359">
        <v>1</v>
      </c>
      <c r="X78" s="360">
        <v>41</v>
      </c>
      <c r="Y78" s="359">
        <v>0</v>
      </c>
      <c r="Z78" s="364" t="s">
        <v>124</v>
      </c>
      <c r="AA78" s="359">
        <v>0</v>
      </c>
      <c r="AB78" s="364" t="s">
        <v>124</v>
      </c>
      <c r="AC78" s="359">
        <v>399</v>
      </c>
      <c r="AD78" s="360">
        <v>87.426065162907236</v>
      </c>
      <c r="AE78" s="359">
        <v>17</v>
      </c>
      <c r="AF78" s="360">
        <v>65.529411764705898</v>
      </c>
      <c r="AG78" s="359">
        <v>169</v>
      </c>
      <c r="AH78" s="360">
        <v>52.633136094674555</v>
      </c>
      <c r="AI78" s="359">
        <v>57</v>
      </c>
      <c r="AJ78" s="361">
        <v>52.175438596491219</v>
      </c>
    </row>
    <row r="79" spans="1:36" ht="14.5">
      <c r="A79" s="384" t="s">
        <v>45</v>
      </c>
      <c r="B79" s="352">
        <v>4308</v>
      </c>
      <c r="C79" s="352">
        <v>1795</v>
      </c>
      <c r="D79" s="354">
        <v>392</v>
      </c>
      <c r="E79" s="362">
        <v>89.176020408163382</v>
      </c>
      <c r="F79" s="354">
        <v>0</v>
      </c>
      <c r="G79" s="365" t="s">
        <v>124</v>
      </c>
      <c r="H79" s="354">
        <v>4</v>
      </c>
      <c r="I79" s="362">
        <v>39.75</v>
      </c>
      <c r="J79" s="354">
        <v>1399</v>
      </c>
      <c r="K79" s="362">
        <v>69.400285918513134</v>
      </c>
      <c r="L79" s="352">
        <v>2513</v>
      </c>
      <c r="M79" s="354">
        <v>117</v>
      </c>
      <c r="N79" s="362">
        <v>60.29059829059829</v>
      </c>
      <c r="O79" s="354">
        <v>242</v>
      </c>
      <c r="P79" s="362">
        <v>50.136363636363633</v>
      </c>
      <c r="Q79" s="354">
        <v>43</v>
      </c>
      <c r="R79" s="362">
        <v>61.372093023255815</v>
      </c>
      <c r="S79" s="354">
        <v>711</v>
      </c>
      <c r="T79" s="362">
        <v>65.890295358649823</v>
      </c>
      <c r="U79" s="354">
        <v>465</v>
      </c>
      <c r="V79" s="362">
        <v>69.126881720430077</v>
      </c>
      <c r="W79" s="354">
        <v>4</v>
      </c>
      <c r="X79" s="362">
        <v>60.5</v>
      </c>
      <c r="Y79" s="354">
        <v>35</v>
      </c>
      <c r="Z79" s="362">
        <v>67.628571428571433</v>
      </c>
      <c r="AA79" s="354">
        <v>0</v>
      </c>
      <c r="AB79" s="365" t="s">
        <v>124</v>
      </c>
      <c r="AC79" s="354">
        <v>776</v>
      </c>
      <c r="AD79" s="362">
        <v>40.167525773195862</v>
      </c>
      <c r="AE79" s="354">
        <v>4</v>
      </c>
      <c r="AF79" s="362">
        <v>59</v>
      </c>
      <c r="AG79" s="354">
        <v>39</v>
      </c>
      <c r="AH79" s="362">
        <v>32.794871794871788</v>
      </c>
      <c r="AI79" s="354">
        <v>77</v>
      </c>
      <c r="AJ79" s="357">
        <v>36.428571428571431</v>
      </c>
    </row>
    <row r="80" spans="1:36" ht="14.5">
      <c r="A80" s="385" t="s">
        <v>46</v>
      </c>
      <c r="B80" s="358">
        <v>965</v>
      </c>
      <c r="C80" s="358">
        <v>126</v>
      </c>
      <c r="D80" s="359">
        <v>1</v>
      </c>
      <c r="E80" s="360">
        <v>32</v>
      </c>
      <c r="F80" s="359">
        <v>0</v>
      </c>
      <c r="G80" s="364" t="s">
        <v>124</v>
      </c>
      <c r="H80" s="359">
        <v>2</v>
      </c>
      <c r="I80" s="360">
        <v>5</v>
      </c>
      <c r="J80" s="359">
        <v>123</v>
      </c>
      <c r="K80" s="360">
        <v>91.032520325203265</v>
      </c>
      <c r="L80" s="358">
        <v>839</v>
      </c>
      <c r="M80" s="359">
        <v>89</v>
      </c>
      <c r="N80" s="360">
        <v>96.584269662921344</v>
      </c>
      <c r="O80" s="359">
        <v>257</v>
      </c>
      <c r="P80" s="360">
        <v>107.57198443579772</v>
      </c>
      <c r="Q80" s="359">
        <v>89</v>
      </c>
      <c r="R80" s="360">
        <v>110.41573033707868</v>
      </c>
      <c r="S80" s="359">
        <v>128</v>
      </c>
      <c r="T80" s="360">
        <v>87.281250000000057</v>
      </c>
      <c r="U80" s="359">
        <v>15</v>
      </c>
      <c r="V80" s="360">
        <v>75.86666666666666</v>
      </c>
      <c r="W80" s="359">
        <v>0</v>
      </c>
      <c r="X80" s="364" t="s">
        <v>124</v>
      </c>
      <c r="Y80" s="359">
        <v>0</v>
      </c>
      <c r="Z80" s="364" t="s">
        <v>124</v>
      </c>
      <c r="AA80" s="359">
        <v>0</v>
      </c>
      <c r="AB80" s="364" t="s">
        <v>124</v>
      </c>
      <c r="AC80" s="359">
        <v>201</v>
      </c>
      <c r="AD80" s="360">
        <v>81.676616915422855</v>
      </c>
      <c r="AE80" s="359">
        <v>0</v>
      </c>
      <c r="AF80" s="364" t="s">
        <v>124</v>
      </c>
      <c r="AG80" s="359">
        <v>19</v>
      </c>
      <c r="AH80" s="360">
        <v>86.21052631578948</v>
      </c>
      <c r="AI80" s="359">
        <v>41</v>
      </c>
      <c r="AJ80" s="361">
        <v>44.707317073170742</v>
      </c>
    </row>
    <row r="81" spans="1:36" ht="14.5">
      <c r="A81" s="384" t="s">
        <v>47</v>
      </c>
      <c r="B81" s="352">
        <v>5379</v>
      </c>
      <c r="C81" s="352">
        <v>1744</v>
      </c>
      <c r="D81" s="354">
        <v>297</v>
      </c>
      <c r="E81" s="362">
        <v>77.471380471380513</v>
      </c>
      <c r="F81" s="354">
        <v>1</v>
      </c>
      <c r="G81" s="362">
        <v>171</v>
      </c>
      <c r="H81" s="354">
        <v>0</v>
      </c>
      <c r="I81" s="365" t="s">
        <v>124</v>
      </c>
      <c r="J81" s="354">
        <v>1446</v>
      </c>
      <c r="K81" s="362">
        <v>60.752420470262692</v>
      </c>
      <c r="L81" s="352">
        <v>3635</v>
      </c>
      <c r="M81" s="354">
        <v>249</v>
      </c>
      <c r="N81" s="362">
        <v>61.879518072289194</v>
      </c>
      <c r="O81" s="354">
        <v>400</v>
      </c>
      <c r="P81" s="362">
        <v>46.577500000000008</v>
      </c>
      <c r="Q81" s="354">
        <v>452</v>
      </c>
      <c r="R81" s="362">
        <v>66.2389380530973</v>
      </c>
      <c r="S81" s="354">
        <v>1101</v>
      </c>
      <c r="T81" s="362">
        <v>71.172570390554071</v>
      </c>
      <c r="U81" s="354">
        <v>571</v>
      </c>
      <c r="V81" s="362">
        <v>84.728546409807208</v>
      </c>
      <c r="W81" s="354">
        <v>1</v>
      </c>
      <c r="X81" s="362">
        <v>40</v>
      </c>
      <c r="Y81" s="354">
        <v>37</v>
      </c>
      <c r="Z81" s="362">
        <v>61.000000000000007</v>
      </c>
      <c r="AA81" s="354">
        <v>2</v>
      </c>
      <c r="AB81" s="362">
        <v>10.5</v>
      </c>
      <c r="AC81" s="354">
        <v>693</v>
      </c>
      <c r="AD81" s="362">
        <v>33.901875901875911</v>
      </c>
      <c r="AE81" s="354">
        <v>24</v>
      </c>
      <c r="AF81" s="362">
        <v>44.833333333333336</v>
      </c>
      <c r="AG81" s="354">
        <v>22</v>
      </c>
      <c r="AH81" s="362">
        <v>50</v>
      </c>
      <c r="AI81" s="354">
        <v>83</v>
      </c>
      <c r="AJ81" s="357">
        <v>33.710843373493987</v>
      </c>
    </row>
    <row r="82" spans="1:36" ht="14.5">
      <c r="A82" s="385" t="s">
        <v>103</v>
      </c>
      <c r="B82" s="358">
        <v>10668</v>
      </c>
      <c r="C82" s="358">
        <v>2521</v>
      </c>
      <c r="D82" s="359">
        <v>2172</v>
      </c>
      <c r="E82" s="360">
        <v>73.702117863719991</v>
      </c>
      <c r="F82" s="359">
        <v>0</v>
      </c>
      <c r="G82" s="364" t="s">
        <v>124</v>
      </c>
      <c r="H82" s="359">
        <v>1</v>
      </c>
      <c r="I82" s="360">
        <v>74</v>
      </c>
      <c r="J82" s="359">
        <v>348</v>
      </c>
      <c r="K82" s="360">
        <v>59.321839080459782</v>
      </c>
      <c r="L82" s="358">
        <v>8147</v>
      </c>
      <c r="M82" s="359">
        <v>863</v>
      </c>
      <c r="N82" s="360">
        <v>63.128621089223664</v>
      </c>
      <c r="O82" s="359">
        <v>1355</v>
      </c>
      <c r="P82" s="360">
        <v>48.621402214022162</v>
      </c>
      <c r="Q82" s="359">
        <v>484</v>
      </c>
      <c r="R82" s="360">
        <v>66.638429752066102</v>
      </c>
      <c r="S82" s="359">
        <v>1679</v>
      </c>
      <c r="T82" s="360">
        <v>62.759976176295439</v>
      </c>
      <c r="U82" s="359">
        <v>2515</v>
      </c>
      <c r="V82" s="360">
        <v>61.724453280318166</v>
      </c>
      <c r="W82" s="359">
        <v>6</v>
      </c>
      <c r="X82" s="360">
        <v>55.833333333333336</v>
      </c>
      <c r="Y82" s="359">
        <v>64</v>
      </c>
      <c r="Z82" s="360">
        <v>66.546875000000043</v>
      </c>
      <c r="AA82" s="359">
        <v>0</v>
      </c>
      <c r="AB82" s="364" t="s">
        <v>124</v>
      </c>
      <c r="AC82" s="359">
        <v>988</v>
      </c>
      <c r="AD82" s="360">
        <v>53.558704453441223</v>
      </c>
      <c r="AE82" s="359">
        <v>31</v>
      </c>
      <c r="AF82" s="360">
        <v>61.064516129032256</v>
      </c>
      <c r="AG82" s="359">
        <v>69</v>
      </c>
      <c r="AH82" s="360">
        <v>36.275362318840592</v>
      </c>
      <c r="AI82" s="359">
        <v>93</v>
      </c>
      <c r="AJ82" s="361">
        <v>42.387096774193544</v>
      </c>
    </row>
    <row r="83" spans="1:36" ht="14.5">
      <c r="A83" s="384" t="s">
        <v>49</v>
      </c>
      <c r="B83" s="352">
        <v>2508</v>
      </c>
      <c r="C83" s="352">
        <v>1268</v>
      </c>
      <c r="D83" s="354">
        <v>262</v>
      </c>
      <c r="E83" s="362">
        <v>75.675572519083971</v>
      </c>
      <c r="F83" s="354">
        <v>2</v>
      </c>
      <c r="G83" s="362">
        <v>41.5</v>
      </c>
      <c r="H83" s="354">
        <v>0</v>
      </c>
      <c r="I83" s="365" t="s">
        <v>124</v>
      </c>
      <c r="J83" s="354">
        <v>1004</v>
      </c>
      <c r="K83" s="362">
        <v>66.391434262948266</v>
      </c>
      <c r="L83" s="352">
        <v>1240</v>
      </c>
      <c r="M83" s="354">
        <v>8</v>
      </c>
      <c r="N83" s="362">
        <v>69.750000000000014</v>
      </c>
      <c r="O83" s="354">
        <v>80</v>
      </c>
      <c r="P83" s="362">
        <v>51.500000000000007</v>
      </c>
      <c r="Q83" s="354">
        <v>8</v>
      </c>
      <c r="R83" s="362">
        <v>55.5</v>
      </c>
      <c r="S83" s="354">
        <v>403</v>
      </c>
      <c r="T83" s="362">
        <v>66.129032258064498</v>
      </c>
      <c r="U83" s="354">
        <v>660</v>
      </c>
      <c r="V83" s="362">
        <v>70.957575757575881</v>
      </c>
      <c r="W83" s="354">
        <v>0</v>
      </c>
      <c r="X83" s="365" t="s">
        <v>124</v>
      </c>
      <c r="Y83" s="354">
        <v>0</v>
      </c>
      <c r="Z83" s="365" t="s">
        <v>124</v>
      </c>
      <c r="AA83" s="354">
        <v>0</v>
      </c>
      <c r="AB83" s="365" t="s">
        <v>124</v>
      </c>
      <c r="AC83" s="354">
        <v>62</v>
      </c>
      <c r="AD83" s="362">
        <v>43.564516129032256</v>
      </c>
      <c r="AE83" s="354">
        <v>7</v>
      </c>
      <c r="AF83" s="362">
        <v>35.142857142857139</v>
      </c>
      <c r="AG83" s="354">
        <v>6</v>
      </c>
      <c r="AH83" s="362">
        <v>10.833333333333332</v>
      </c>
      <c r="AI83" s="354">
        <v>6</v>
      </c>
      <c r="AJ83" s="357">
        <v>24.833333333333336</v>
      </c>
    </row>
    <row r="84" spans="1:36" ht="14.5">
      <c r="A84" s="385" t="s">
        <v>50</v>
      </c>
      <c r="B84" s="358">
        <v>474</v>
      </c>
      <c r="C84" s="358">
        <v>146</v>
      </c>
      <c r="D84" s="359">
        <v>18</v>
      </c>
      <c r="E84" s="360">
        <v>71.833333333333357</v>
      </c>
      <c r="F84" s="359">
        <v>10</v>
      </c>
      <c r="G84" s="360">
        <v>72.599999999999994</v>
      </c>
      <c r="H84" s="359">
        <v>4</v>
      </c>
      <c r="I84" s="360">
        <v>86</v>
      </c>
      <c r="J84" s="359">
        <v>114</v>
      </c>
      <c r="K84" s="360">
        <v>86.043859649122794</v>
      </c>
      <c r="L84" s="358">
        <v>328</v>
      </c>
      <c r="M84" s="359">
        <v>24</v>
      </c>
      <c r="N84" s="360">
        <v>72.541666666666657</v>
      </c>
      <c r="O84" s="359">
        <v>25</v>
      </c>
      <c r="P84" s="360">
        <v>47.919999999999995</v>
      </c>
      <c r="Q84" s="359">
        <v>0</v>
      </c>
      <c r="R84" s="364" t="s">
        <v>124</v>
      </c>
      <c r="S84" s="359">
        <v>53</v>
      </c>
      <c r="T84" s="360">
        <v>69.603773584905667</v>
      </c>
      <c r="U84" s="359">
        <v>195</v>
      </c>
      <c r="V84" s="360">
        <v>80.692307692307665</v>
      </c>
      <c r="W84" s="359">
        <v>0</v>
      </c>
      <c r="X84" s="364" t="s">
        <v>124</v>
      </c>
      <c r="Y84" s="359">
        <v>2</v>
      </c>
      <c r="Z84" s="360">
        <v>77.5</v>
      </c>
      <c r="AA84" s="359">
        <v>0</v>
      </c>
      <c r="AB84" s="364" t="s">
        <v>124</v>
      </c>
      <c r="AC84" s="359">
        <v>26</v>
      </c>
      <c r="AD84" s="360">
        <v>56.692307692307686</v>
      </c>
      <c r="AE84" s="359">
        <v>0</v>
      </c>
      <c r="AF84" s="364" t="s">
        <v>124</v>
      </c>
      <c r="AG84" s="359">
        <v>1</v>
      </c>
      <c r="AH84" s="360">
        <v>32</v>
      </c>
      <c r="AI84" s="359">
        <v>2</v>
      </c>
      <c r="AJ84" s="361">
        <v>57.5</v>
      </c>
    </row>
    <row r="85" spans="1:36" ht="14.5">
      <c r="A85" s="384" t="s">
        <v>51</v>
      </c>
      <c r="B85" s="352">
        <v>2348</v>
      </c>
      <c r="C85" s="352">
        <v>895</v>
      </c>
      <c r="D85" s="354">
        <v>232</v>
      </c>
      <c r="E85" s="362">
        <v>104.20689655172416</v>
      </c>
      <c r="F85" s="354">
        <v>0</v>
      </c>
      <c r="G85" s="365" t="s">
        <v>124</v>
      </c>
      <c r="H85" s="354">
        <v>0</v>
      </c>
      <c r="I85" s="365" t="s">
        <v>124</v>
      </c>
      <c r="J85" s="354">
        <v>663</v>
      </c>
      <c r="K85" s="362">
        <v>81.244343891402707</v>
      </c>
      <c r="L85" s="352">
        <v>1453</v>
      </c>
      <c r="M85" s="354">
        <v>184</v>
      </c>
      <c r="N85" s="362">
        <v>96.91304347826086</v>
      </c>
      <c r="O85" s="354">
        <v>422</v>
      </c>
      <c r="P85" s="362">
        <v>97.566350710900423</v>
      </c>
      <c r="Q85" s="354">
        <v>116</v>
      </c>
      <c r="R85" s="362">
        <v>104.60344827586206</v>
      </c>
      <c r="S85" s="354">
        <v>283</v>
      </c>
      <c r="T85" s="362">
        <v>81.02473498233222</v>
      </c>
      <c r="U85" s="354">
        <v>40</v>
      </c>
      <c r="V85" s="362">
        <v>85.3</v>
      </c>
      <c r="W85" s="354">
        <v>1</v>
      </c>
      <c r="X85" s="362">
        <v>24</v>
      </c>
      <c r="Y85" s="354">
        <v>10</v>
      </c>
      <c r="Z85" s="362">
        <v>76.5</v>
      </c>
      <c r="AA85" s="354">
        <v>1</v>
      </c>
      <c r="AB85" s="362">
        <v>120</v>
      </c>
      <c r="AC85" s="354">
        <v>334</v>
      </c>
      <c r="AD85" s="362">
        <v>93.541916167664638</v>
      </c>
      <c r="AE85" s="354">
        <v>9</v>
      </c>
      <c r="AF85" s="362">
        <v>41.666666666666664</v>
      </c>
      <c r="AG85" s="354">
        <v>26</v>
      </c>
      <c r="AH85" s="362">
        <v>39.65384615384616</v>
      </c>
      <c r="AI85" s="354">
        <v>27</v>
      </c>
      <c r="AJ85" s="357">
        <v>82.481481481481481</v>
      </c>
    </row>
    <row r="86" spans="1:36" ht="14.5">
      <c r="A86" s="385" t="s">
        <v>52</v>
      </c>
      <c r="B86" s="358">
        <v>1419</v>
      </c>
      <c r="C86" s="358">
        <v>798</v>
      </c>
      <c r="D86" s="359">
        <v>72</v>
      </c>
      <c r="E86" s="360">
        <v>114.52777777777773</v>
      </c>
      <c r="F86" s="359">
        <v>0</v>
      </c>
      <c r="G86" s="364" t="s">
        <v>124</v>
      </c>
      <c r="H86" s="359">
        <v>6</v>
      </c>
      <c r="I86" s="360">
        <v>88.666666666666657</v>
      </c>
      <c r="J86" s="359">
        <v>720</v>
      </c>
      <c r="K86" s="360">
        <v>67.155555555555623</v>
      </c>
      <c r="L86" s="358">
        <v>621</v>
      </c>
      <c r="M86" s="359">
        <v>57</v>
      </c>
      <c r="N86" s="360">
        <v>78.350877192982452</v>
      </c>
      <c r="O86" s="359">
        <v>182</v>
      </c>
      <c r="P86" s="360">
        <v>84.58241758241752</v>
      </c>
      <c r="Q86" s="359">
        <v>27</v>
      </c>
      <c r="R86" s="360">
        <v>77.296296296296305</v>
      </c>
      <c r="S86" s="359">
        <v>146</v>
      </c>
      <c r="T86" s="360">
        <v>77.191780821917845</v>
      </c>
      <c r="U86" s="359">
        <v>33</v>
      </c>
      <c r="V86" s="360">
        <v>67.393939393939405</v>
      </c>
      <c r="W86" s="359">
        <v>0</v>
      </c>
      <c r="X86" s="364" t="s">
        <v>124</v>
      </c>
      <c r="Y86" s="359">
        <v>2</v>
      </c>
      <c r="Z86" s="360">
        <v>34</v>
      </c>
      <c r="AA86" s="359">
        <v>0</v>
      </c>
      <c r="AB86" s="364" t="s">
        <v>124</v>
      </c>
      <c r="AC86" s="359">
        <v>171</v>
      </c>
      <c r="AD86" s="360">
        <v>81.660818713450297</v>
      </c>
      <c r="AE86" s="359">
        <v>0</v>
      </c>
      <c r="AF86" s="364" t="s">
        <v>124</v>
      </c>
      <c r="AG86" s="359">
        <v>1</v>
      </c>
      <c r="AH86" s="360">
        <v>40</v>
      </c>
      <c r="AI86" s="359">
        <v>2</v>
      </c>
      <c r="AJ86" s="361">
        <v>91</v>
      </c>
    </row>
    <row r="87" spans="1:36" ht="14.5">
      <c r="A87" s="384" t="s">
        <v>53</v>
      </c>
      <c r="B87" s="352">
        <v>1818</v>
      </c>
      <c r="C87" s="352">
        <v>390</v>
      </c>
      <c r="D87" s="354">
        <v>101</v>
      </c>
      <c r="E87" s="366">
        <v>81.712871287128706</v>
      </c>
      <c r="F87" s="354">
        <v>2</v>
      </c>
      <c r="G87" s="366">
        <v>93</v>
      </c>
      <c r="H87" s="354">
        <v>4</v>
      </c>
      <c r="I87" s="366">
        <v>118.25</v>
      </c>
      <c r="J87" s="354">
        <v>283</v>
      </c>
      <c r="K87" s="366">
        <v>71.494699646643127</v>
      </c>
      <c r="L87" s="352">
        <v>1428</v>
      </c>
      <c r="M87" s="354">
        <v>96</v>
      </c>
      <c r="N87" s="366">
        <v>78.322916666666643</v>
      </c>
      <c r="O87" s="354">
        <v>226</v>
      </c>
      <c r="P87" s="366">
        <v>51.522123893805279</v>
      </c>
      <c r="Q87" s="354">
        <v>101</v>
      </c>
      <c r="R87" s="366">
        <v>74.643564356435661</v>
      </c>
      <c r="S87" s="354">
        <v>589</v>
      </c>
      <c r="T87" s="366">
        <v>68.387096774193566</v>
      </c>
      <c r="U87" s="354">
        <v>24</v>
      </c>
      <c r="V87" s="366">
        <v>66.791666666666671</v>
      </c>
      <c r="W87" s="354">
        <v>0</v>
      </c>
      <c r="X87" s="367" t="s">
        <v>124</v>
      </c>
      <c r="Y87" s="354">
        <v>13</v>
      </c>
      <c r="Z87" s="366">
        <v>70.692307692307693</v>
      </c>
      <c r="AA87" s="354">
        <v>0</v>
      </c>
      <c r="AB87" s="367" t="s">
        <v>124</v>
      </c>
      <c r="AC87" s="354">
        <v>330</v>
      </c>
      <c r="AD87" s="366">
        <v>47.645454545454569</v>
      </c>
      <c r="AE87" s="354">
        <v>11</v>
      </c>
      <c r="AF87" s="366">
        <v>44.272727272727273</v>
      </c>
      <c r="AG87" s="354">
        <v>15</v>
      </c>
      <c r="AH87" s="366">
        <v>52.8</v>
      </c>
      <c r="AI87" s="354">
        <v>23</v>
      </c>
      <c r="AJ87" s="368">
        <v>35.739130434782616</v>
      </c>
    </row>
    <row r="88" spans="1:36" thickBot="1">
      <c r="A88" s="385" t="s">
        <v>54</v>
      </c>
      <c r="B88" s="369">
        <v>1347</v>
      </c>
      <c r="C88" s="369">
        <v>521</v>
      </c>
      <c r="D88" s="370">
        <v>42</v>
      </c>
      <c r="E88" s="371">
        <v>80.904761904761884</v>
      </c>
      <c r="F88" s="370">
        <v>0</v>
      </c>
      <c r="G88" s="372" t="s">
        <v>124</v>
      </c>
      <c r="H88" s="370">
        <v>8</v>
      </c>
      <c r="I88" s="371">
        <v>66.875</v>
      </c>
      <c r="J88" s="370">
        <v>471</v>
      </c>
      <c r="K88" s="371">
        <v>57.861995753715505</v>
      </c>
      <c r="L88" s="369">
        <v>826</v>
      </c>
      <c r="M88" s="370">
        <v>155</v>
      </c>
      <c r="N88" s="371">
        <v>86.451612903225808</v>
      </c>
      <c r="O88" s="370">
        <v>236</v>
      </c>
      <c r="P88" s="371">
        <v>71.995762711864401</v>
      </c>
      <c r="Q88" s="370">
        <v>93</v>
      </c>
      <c r="R88" s="371">
        <v>57.516129032258057</v>
      </c>
      <c r="S88" s="370">
        <v>189</v>
      </c>
      <c r="T88" s="371">
        <v>69.084656084656089</v>
      </c>
      <c r="U88" s="370">
        <v>70</v>
      </c>
      <c r="V88" s="371">
        <v>67.785714285714249</v>
      </c>
      <c r="W88" s="370">
        <v>0</v>
      </c>
      <c r="X88" s="372" t="s">
        <v>124</v>
      </c>
      <c r="Y88" s="370">
        <v>1</v>
      </c>
      <c r="Z88" s="371">
        <v>42</v>
      </c>
      <c r="AA88" s="370">
        <v>0</v>
      </c>
      <c r="AB88" s="372" t="s">
        <v>124</v>
      </c>
      <c r="AC88" s="370">
        <v>66</v>
      </c>
      <c r="AD88" s="371">
        <v>64.303030303030326</v>
      </c>
      <c r="AE88" s="370">
        <v>6</v>
      </c>
      <c r="AF88" s="371">
        <v>34.833333333333336</v>
      </c>
      <c r="AG88" s="370">
        <v>3</v>
      </c>
      <c r="AH88" s="371">
        <v>20.666666666666668</v>
      </c>
      <c r="AI88" s="370">
        <v>7</v>
      </c>
      <c r="AJ88" s="373">
        <v>78.857142857142847</v>
      </c>
    </row>
    <row r="89" spans="1:36" ht="14.5">
      <c r="A89" s="386" t="s">
        <v>55</v>
      </c>
      <c r="B89" s="374">
        <v>45539</v>
      </c>
      <c r="C89" s="374">
        <v>14602</v>
      </c>
      <c r="D89" s="375">
        <v>4457</v>
      </c>
      <c r="E89" s="376">
        <v>73.992820282701302</v>
      </c>
      <c r="F89" s="375">
        <v>16</v>
      </c>
      <c r="G89" s="376">
        <v>74.625</v>
      </c>
      <c r="H89" s="375">
        <v>20</v>
      </c>
      <c r="I89" s="376">
        <v>64.449999999999989</v>
      </c>
      <c r="J89" s="375">
        <v>10109</v>
      </c>
      <c r="K89" s="376">
        <v>61.653279256108526</v>
      </c>
      <c r="L89" s="374">
        <v>30937</v>
      </c>
      <c r="M89" s="375">
        <v>1900</v>
      </c>
      <c r="N89" s="376">
        <v>63.099473684210537</v>
      </c>
      <c r="O89" s="375">
        <v>3309</v>
      </c>
      <c r="P89" s="376">
        <v>49.294650951949151</v>
      </c>
      <c r="Q89" s="375">
        <v>1451</v>
      </c>
      <c r="R89" s="376">
        <v>64.199862164024822</v>
      </c>
      <c r="S89" s="375">
        <v>7859</v>
      </c>
      <c r="T89" s="376">
        <v>62.121135004453414</v>
      </c>
      <c r="U89" s="375">
        <v>8930</v>
      </c>
      <c r="V89" s="376">
        <v>67.739081746920519</v>
      </c>
      <c r="W89" s="375">
        <v>14</v>
      </c>
      <c r="X89" s="376">
        <v>57.785714285714292</v>
      </c>
      <c r="Y89" s="375">
        <v>195</v>
      </c>
      <c r="Z89" s="376">
        <v>60.297435897435939</v>
      </c>
      <c r="AA89" s="375">
        <v>12</v>
      </c>
      <c r="AB89" s="376">
        <v>64.166666666666671</v>
      </c>
      <c r="AC89" s="375">
        <v>5724</v>
      </c>
      <c r="AD89" s="376">
        <v>43.238644304682182</v>
      </c>
      <c r="AE89" s="375">
        <v>140</v>
      </c>
      <c r="AF89" s="376">
        <v>50.55</v>
      </c>
      <c r="AG89" s="375">
        <v>608</v>
      </c>
      <c r="AH89" s="376">
        <v>40.01973684210526</v>
      </c>
      <c r="AI89" s="375">
        <v>795</v>
      </c>
      <c r="AJ89" s="377">
        <v>43.325786163521983</v>
      </c>
    </row>
    <row r="90" spans="1:36" ht="14.5">
      <c r="A90" s="387" t="s">
        <v>56</v>
      </c>
      <c r="B90" s="374">
        <v>10538</v>
      </c>
      <c r="C90" s="374">
        <v>3440</v>
      </c>
      <c r="D90" s="375">
        <v>633</v>
      </c>
      <c r="E90" s="376">
        <v>110.95892575039503</v>
      </c>
      <c r="F90" s="375">
        <v>0</v>
      </c>
      <c r="G90" s="383" t="s">
        <v>124</v>
      </c>
      <c r="H90" s="375">
        <v>36</v>
      </c>
      <c r="I90" s="376">
        <v>74.166666666666671</v>
      </c>
      <c r="J90" s="375">
        <v>2771</v>
      </c>
      <c r="K90" s="376">
        <v>75.679898953446454</v>
      </c>
      <c r="L90" s="374">
        <v>7098</v>
      </c>
      <c r="M90" s="375">
        <v>618</v>
      </c>
      <c r="N90" s="376">
        <v>93.783171521035698</v>
      </c>
      <c r="O90" s="375">
        <v>1799</v>
      </c>
      <c r="P90" s="376">
        <v>89.146748193440899</v>
      </c>
      <c r="Q90" s="375">
        <v>383</v>
      </c>
      <c r="R90" s="376">
        <v>90.057441253263718</v>
      </c>
      <c r="S90" s="375">
        <v>1157</v>
      </c>
      <c r="T90" s="376">
        <v>75.019014693171769</v>
      </c>
      <c r="U90" s="375">
        <v>242</v>
      </c>
      <c r="V90" s="376">
        <v>66.508264462809919</v>
      </c>
      <c r="W90" s="375">
        <v>6</v>
      </c>
      <c r="X90" s="376">
        <v>58.166666666666664</v>
      </c>
      <c r="Y90" s="375">
        <v>15</v>
      </c>
      <c r="Z90" s="376">
        <v>63.066666666666663</v>
      </c>
      <c r="AA90" s="375">
        <v>4</v>
      </c>
      <c r="AB90" s="376">
        <v>43.25</v>
      </c>
      <c r="AC90" s="375">
        <v>2669</v>
      </c>
      <c r="AD90" s="376">
        <v>57.901086549269465</v>
      </c>
      <c r="AE90" s="375">
        <v>27</v>
      </c>
      <c r="AF90" s="376">
        <v>47.925925925925931</v>
      </c>
      <c r="AG90" s="375">
        <v>98</v>
      </c>
      <c r="AH90" s="376">
        <v>45.959183673469404</v>
      </c>
      <c r="AI90" s="375">
        <v>80</v>
      </c>
      <c r="AJ90" s="377">
        <v>63.887499999999989</v>
      </c>
    </row>
    <row r="91" spans="1:36" ht="14.5">
      <c r="A91" s="388" t="s">
        <v>57</v>
      </c>
      <c r="B91" s="378">
        <v>56077</v>
      </c>
      <c r="C91" s="378">
        <v>18042</v>
      </c>
      <c r="D91" s="379">
        <v>5090</v>
      </c>
      <c r="E91" s="380">
        <v>78.589980353634516</v>
      </c>
      <c r="F91" s="379">
        <v>16</v>
      </c>
      <c r="G91" s="380">
        <v>74.625</v>
      </c>
      <c r="H91" s="379">
        <v>56</v>
      </c>
      <c r="I91" s="380">
        <v>70.696428571428569</v>
      </c>
      <c r="J91" s="379">
        <v>12880</v>
      </c>
      <c r="K91" s="380">
        <v>64.670962732919534</v>
      </c>
      <c r="L91" s="378">
        <v>38035</v>
      </c>
      <c r="M91" s="379">
        <v>2518</v>
      </c>
      <c r="N91" s="380">
        <v>70.630262112787918</v>
      </c>
      <c r="O91" s="379">
        <v>5108</v>
      </c>
      <c r="P91" s="380">
        <v>63.330266249021207</v>
      </c>
      <c r="Q91" s="379">
        <v>1834</v>
      </c>
      <c r="R91" s="380">
        <v>69.599781897491837</v>
      </c>
      <c r="S91" s="379">
        <v>9016</v>
      </c>
      <c r="T91" s="380">
        <v>63.776286601597135</v>
      </c>
      <c r="U91" s="379">
        <v>9172</v>
      </c>
      <c r="V91" s="380">
        <v>67.706607064980346</v>
      </c>
      <c r="W91" s="379">
        <v>20</v>
      </c>
      <c r="X91" s="380">
        <v>57.900000000000006</v>
      </c>
      <c r="Y91" s="379">
        <v>210</v>
      </c>
      <c r="Z91" s="380">
        <v>60.495238095238136</v>
      </c>
      <c r="AA91" s="379">
        <v>16</v>
      </c>
      <c r="AB91" s="380">
        <v>58.9375</v>
      </c>
      <c r="AC91" s="379">
        <v>8393</v>
      </c>
      <c r="AD91" s="380">
        <v>47.901346360062028</v>
      </c>
      <c r="AE91" s="379">
        <v>167</v>
      </c>
      <c r="AF91" s="380">
        <v>50.125748502994014</v>
      </c>
      <c r="AG91" s="379">
        <v>706</v>
      </c>
      <c r="AH91" s="380">
        <v>40.844192634560919</v>
      </c>
      <c r="AI91" s="379">
        <v>875</v>
      </c>
      <c r="AJ91" s="381">
        <v>45.205714285714258</v>
      </c>
    </row>
    <row r="92" spans="1:36" ht="15" customHeight="1">
      <c r="A92" s="517" t="s">
        <v>135</v>
      </c>
      <c r="B92" s="517"/>
      <c r="C92" s="517"/>
      <c r="D92" s="517"/>
      <c r="E92" s="517"/>
      <c r="F92" s="517"/>
      <c r="G92" s="517"/>
      <c r="H92" s="517"/>
      <c r="I92" s="517"/>
      <c r="J92" s="517"/>
      <c r="K92" s="517"/>
      <c r="L92" s="517"/>
      <c r="M92" s="517"/>
      <c r="N92" s="517"/>
      <c r="O92" s="517"/>
      <c r="P92" s="517"/>
      <c r="Q92" s="517"/>
      <c r="R92" s="517"/>
      <c r="S92" s="517"/>
      <c r="T92" s="517"/>
      <c r="U92" s="517"/>
      <c r="V92" s="517"/>
      <c r="W92" s="517"/>
      <c r="X92" s="517"/>
      <c r="Y92" s="517"/>
      <c r="Z92" s="517"/>
      <c r="AA92" s="517"/>
      <c r="AB92" s="517"/>
      <c r="AC92" s="517"/>
      <c r="AD92" s="517"/>
      <c r="AE92" s="517"/>
      <c r="AF92" s="517"/>
      <c r="AG92" s="517"/>
      <c r="AH92" s="517"/>
      <c r="AI92" s="517"/>
      <c r="AJ92" s="517"/>
    </row>
    <row r="93" spans="1:36" ht="14.5">
      <c r="A93" s="485" t="s">
        <v>130</v>
      </c>
      <c r="B93" s="485"/>
      <c r="C93" s="485"/>
      <c r="D93" s="485"/>
      <c r="E93" s="485"/>
      <c r="F93" s="485"/>
      <c r="G93" s="485"/>
      <c r="H93" s="485"/>
      <c r="I93" s="485"/>
      <c r="J93" s="485"/>
      <c r="K93" s="485"/>
      <c r="L93" s="485"/>
      <c r="M93" s="485"/>
      <c r="N93" s="485"/>
      <c r="O93" s="485"/>
      <c r="P93" s="485"/>
      <c r="Q93" s="485"/>
      <c r="R93" s="485"/>
      <c r="S93" s="485"/>
      <c r="T93" s="485"/>
      <c r="U93" s="485"/>
      <c r="V93" s="485"/>
      <c r="W93" s="485"/>
      <c r="X93" s="485"/>
      <c r="Y93" s="485"/>
      <c r="Z93" s="485"/>
      <c r="AA93" s="485"/>
      <c r="AB93" s="485"/>
      <c r="AC93" s="485"/>
      <c r="AD93" s="485"/>
      <c r="AE93" s="485"/>
      <c r="AF93" s="485"/>
      <c r="AG93" s="485"/>
      <c r="AH93" s="485"/>
      <c r="AI93" s="485"/>
      <c r="AJ93" s="485"/>
    </row>
    <row r="94" spans="1:36" ht="15" customHeight="1">
      <c r="A94" s="485" t="s">
        <v>63</v>
      </c>
      <c r="B94" s="485"/>
      <c r="C94" s="485"/>
      <c r="D94" s="485"/>
      <c r="E94" s="485"/>
      <c r="F94" s="485"/>
      <c r="G94" s="485"/>
      <c r="H94" s="485"/>
      <c r="I94" s="485"/>
      <c r="J94" s="485"/>
      <c r="K94" s="485"/>
      <c r="L94" s="485"/>
      <c r="M94" s="485"/>
      <c r="N94" s="485"/>
      <c r="O94" s="485"/>
      <c r="P94" s="485"/>
      <c r="Q94" s="485"/>
      <c r="R94" s="485"/>
      <c r="S94" s="485"/>
      <c r="T94" s="485"/>
      <c r="U94" s="485"/>
      <c r="V94" s="485"/>
      <c r="W94" s="485"/>
      <c r="X94" s="485"/>
      <c r="Y94" s="485"/>
      <c r="Z94" s="485"/>
      <c r="AA94" s="485"/>
      <c r="AB94" s="485"/>
      <c r="AC94" s="485"/>
      <c r="AD94" s="485"/>
      <c r="AE94" s="485"/>
      <c r="AF94" s="485"/>
      <c r="AG94" s="485"/>
      <c r="AH94" s="485"/>
      <c r="AI94" s="485"/>
      <c r="AJ94" s="485"/>
    </row>
    <row r="95" spans="1:36" ht="14.5"/>
    <row r="96" spans="1:36" ht="23.5">
      <c r="A96" s="535">
        <v>2022</v>
      </c>
      <c r="B96" s="535"/>
      <c r="C96" s="535"/>
      <c r="D96" s="535"/>
      <c r="E96" s="535"/>
      <c r="F96" s="535"/>
      <c r="G96" s="535"/>
      <c r="H96" s="535"/>
      <c r="I96" s="535"/>
      <c r="J96" s="535"/>
      <c r="K96" s="535"/>
      <c r="L96" s="535"/>
      <c r="M96" s="535"/>
      <c r="N96" s="535"/>
      <c r="O96" s="535"/>
      <c r="P96" s="535"/>
      <c r="Q96" s="535"/>
      <c r="R96" s="535"/>
      <c r="S96" s="535"/>
      <c r="T96" s="535"/>
      <c r="U96" s="535"/>
      <c r="V96" s="535"/>
      <c r="W96" s="535"/>
      <c r="X96" s="535"/>
      <c r="Y96" s="535"/>
      <c r="Z96" s="535"/>
      <c r="AA96" s="535"/>
      <c r="AB96" s="535"/>
      <c r="AC96" s="535"/>
      <c r="AD96" s="535"/>
      <c r="AE96" s="535"/>
      <c r="AF96" s="535"/>
      <c r="AG96" s="535"/>
      <c r="AH96" s="535"/>
      <c r="AI96" s="535"/>
      <c r="AJ96" s="344"/>
    </row>
    <row r="98" spans="1:36" ht="16.5">
      <c r="A98" s="536" t="s">
        <v>137</v>
      </c>
      <c r="B98" s="536"/>
      <c r="C98" s="536"/>
      <c r="D98" s="536"/>
      <c r="E98" s="536"/>
      <c r="F98" s="536"/>
      <c r="G98" s="536"/>
      <c r="H98" s="536"/>
      <c r="I98" s="536"/>
      <c r="J98" s="536"/>
      <c r="K98" s="536"/>
      <c r="L98" s="536"/>
      <c r="M98" s="536"/>
      <c r="N98" s="536"/>
      <c r="O98" s="536"/>
      <c r="P98" s="536"/>
      <c r="Q98" s="536"/>
      <c r="R98" s="536"/>
      <c r="S98" s="536"/>
      <c r="T98" s="536"/>
      <c r="U98" s="536"/>
      <c r="V98" s="536"/>
      <c r="W98" s="536"/>
      <c r="X98" s="536"/>
      <c r="Y98" s="536"/>
      <c r="Z98" s="536"/>
      <c r="AA98" s="536"/>
      <c r="AB98" s="536"/>
      <c r="AC98" s="536"/>
      <c r="AD98" s="536"/>
      <c r="AE98" s="536"/>
      <c r="AF98" s="536"/>
      <c r="AG98" s="536"/>
      <c r="AH98" s="536"/>
      <c r="AI98" s="536"/>
      <c r="AJ98" s="345"/>
    </row>
    <row r="99" spans="1:36" ht="14.5">
      <c r="A99" s="537" t="s">
        <v>25</v>
      </c>
      <c r="B99" s="540" t="s">
        <v>26</v>
      </c>
      <c r="C99" s="533" t="s">
        <v>134</v>
      </c>
      <c r="D99" s="543"/>
      <c r="E99" s="543"/>
      <c r="F99" s="543"/>
      <c r="G99" s="543"/>
      <c r="H99" s="543"/>
      <c r="I99" s="543"/>
      <c r="J99" s="543"/>
      <c r="K99" s="534"/>
      <c r="L99" s="533" t="s">
        <v>28</v>
      </c>
      <c r="M99" s="543"/>
      <c r="N99" s="543"/>
      <c r="O99" s="543"/>
      <c r="P99" s="543"/>
      <c r="Q99" s="543"/>
      <c r="R99" s="543"/>
      <c r="S99" s="543"/>
      <c r="T99" s="543"/>
      <c r="U99" s="543"/>
      <c r="V99" s="543"/>
      <c r="W99" s="543"/>
      <c r="X99" s="543"/>
      <c r="Y99" s="543"/>
      <c r="Z99" s="543"/>
      <c r="AA99" s="543"/>
      <c r="AB99" s="543"/>
      <c r="AC99" s="543"/>
      <c r="AD99" s="543"/>
      <c r="AE99" s="543"/>
      <c r="AF99" s="543"/>
      <c r="AG99" s="543"/>
      <c r="AH99" s="543"/>
      <c r="AI99" s="543"/>
      <c r="AJ99" s="550"/>
    </row>
    <row r="100" spans="1:36" ht="14.5">
      <c r="A100" s="538"/>
      <c r="B100" s="541"/>
      <c r="C100" s="540" t="s">
        <v>26</v>
      </c>
      <c r="D100" s="533" t="s">
        <v>27</v>
      </c>
      <c r="E100" s="543"/>
      <c r="F100" s="543"/>
      <c r="G100" s="543"/>
      <c r="H100" s="543"/>
      <c r="I100" s="543"/>
      <c r="J100" s="543"/>
      <c r="K100" s="534"/>
      <c r="L100" s="540" t="s">
        <v>26</v>
      </c>
      <c r="M100" s="533" t="s">
        <v>27</v>
      </c>
      <c r="N100" s="543"/>
      <c r="O100" s="543"/>
      <c r="P100" s="543"/>
      <c r="Q100" s="543"/>
      <c r="R100" s="543"/>
      <c r="S100" s="543"/>
      <c r="T100" s="543"/>
      <c r="U100" s="543"/>
      <c r="V100" s="543"/>
      <c r="W100" s="543"/>
      <c r="X100" s="543"/>
      <c r="Y100" s="543"/>
      <c r="Z100" s="543"/>
      <c r="AA100" s="543"/>
      <c r="AB100" s="543"/>
      <c r="AC100" s="543"/>
      <c r="AD100" s="543"/>
      <c r="AE100" s="543"/>
      <c r="AF100" s="543"/>
      <c r="AG100" s="543"/>
      <c r="AH100" s="543"/>
      <c r="AI100" s="543"/>
      <c r="AJ100" s="550"/>
    </row>
    <row r="101" spans="1:36" ht="15" customHeight="1">
      <c r="A101" s="538"/>
      <c r="B101" s="541"/>
      <c r="C101" s="541"/>
      <c r="D101" s="544" t="s">
        <v>86</v>
      </c>
      <c r="E101" s="545"/>
      <c r="F101" s="544" t="s">
        <v>87</v>
      </c>
      <c r="G101" s="545"/>
      <c r="H101" s="544" t="s">
        <v>25</v>
      </c>
      <c r="I101" s="545"/>
      <c r="J101" s="544" t="s">
        <v>107</v>
      </c>
      <c r="K101" s="545"/>
      <c r="L101" s="541"/>
      <c r="M101" s="533" t="s">
        <v>89</v>
      </c>
      <c r="N101" s="543"/>
      <c r="O101" s="543"/>
      <c r="P101" s="543"/>
      <c r="Q101" s="543"/>
      <c r="R101" s="543"/>
      <c r="S101" s="543"/>
      <c r="T101" s="543"/>
      <c r="U101" s="543"/>
      <c r="V101" s="543"/>
      <c r="W101" s="543"/>
      <c r="X101" s="543"/>
      <c r="Y101" s="543"/>
      <c r="Z101" s="543"/>
      <c r="AA101" s="543"/>
      <c r="AB101" s="543"/>
      <c r="AC101" s="543"/>
      <c r="AD101" s="534"/>
      <c r="AE101" s="533" t="s">
        <v>90</v>
      </c>
      <c r="AF101" s="543"/>
      <c r="AG101" s="543"/>
      <c r="AH101" s="543"/>
      <c r="AI101" s="543"/>
      <c r="AJ101" s="550"/>
    </row>
    <row r="102" spans="1:36" ht="42.75" customHeight="1">
      <c r="A102" s="538"/>
      <c r="B102" s="542"/>
      <c r="C102" s="542"/>
      <c r="D102" s="546"/>
      <c r="E102" s="547"/>
      <c r="F102" s="546"/>
      <c r="G102" s="547"/>
      <c r="H102" s="546"/>
      <c r="I102" s="547"/>
      <c r="J102" s="546"/>
      <c r="K102" s="547"/>
      <c r="L102" s="542"/>
      <c r="M102" s="533" t="s">
        <v>91</v>
      </c>
      <c r="N102" s="534"/>
      <c r="O102" s="533" t="s">
        <v>92</v>
      </c>
      <c r="P102" s="534"/>
      <c r="Q102" s="533" t="s">
        <v>93</v>
      </c>
      <c r="R102" s="534"/>
      <c r="S102" s="533" t="s">
        <v>94</v>
      </c>
      <c r="T102" s="534"/>
      <c r="U102" s="533" t="s">
        <v>95</v>
      </c>
      <c r="V102" s="534"/>
      <c r="W102" s="533" t="s">
        <v>96</v>
      </c>
      <c r="X102" s="534"/>
      <c r="Y102" s="533" t="s">
        <v>109</v>
      </c>
      <c r="Z102" s="534"/>
      <c r="AA102" s="533" t="s">
        <v>98</v>
      </c>
      <c r="AB102" s="534"/>
      <c r="AC102" s="533" t="s">
        <v>99</v>
      </c>
      <c r="AD102" s="534"/>
      <c r="AE102" s="533" t="s">
        <v>100</v>
      </c>
      <c r="AF102" s="534"/>
      <c r="AG102" s="533" t="s">
        <v>101</v>
      </c>
      <c r="AH102" s="534"/>
      <c r="AI102" s="533" t="s">
        <v>110</v>
      </c>
      <c r="AJ102" s="550"/>
    </row>
    <row r="103" spans="1:36" thickBot="1">
      <c r="A103" s="539"/>
      <c r="B103" s="346" t="s">
        <v>36</v>
      </c>
      <c r="C103" s="347" t="s">
        <v>36</v>
      </c>
      <c r="D103" s="348" t="s">
        <v>36</v>
      </c>
      <c r="E103" s="349" t="s">
        <v>123</v>
      </c>
      <c r="F103" s="348" t="s">
        <v>36</v>
      </c>
      <c r="G103" s="349" t="s">
        <v>123</v>
      </c>
      <c r="H103" s="348" t="s">
        <v>36</v>
      </c>
      <c r="I103" s="349" t="s">
        <v>123</v>
      </c>
      <c r="J103" s="350" t="s">
        <v>36</v>
      </c>
      <c r="K103" s="351" t="s">
        <v>123</v>
      </c>
      <c r="L103" s="348" t="s">
        <v>36</v>
      </c>
      <c r="M103" s="348" t="s">
        <v>36</v>
      </c>
      <c r="N103" s="349" t="s">
        <v>123</v>
      </c>
      <c r="O103" s="350" t="s">
        <v>36</v>
      </c>
      <c r="P103" s="351" t="s">
        <v>123</v>
      </c>
      <c r="Q103" s="348" t="s">
        <v>36</v>
      </c>
      <c r="R103" s="349" t="s">
        <v>123</v>
      </c>
      <c r="S103" s="350" t="s">
        <v>36</v>
      </c>
      <c r="T103" s="349" t="s">
        <v>123</v>
      </c>
      <c r="U103" s="350" t="s">
        <v>36</v>
      </c>
      <c r="V103" s="351" t="s">
        <v>123</v>
      </c>
      <c r="W103" s="350" t="s">
        <v>36</v>
      </c>
      <c r="X103" s="351" t="s">
        <v>123</v>
      </c>
      <c r="Y103" s="348" t="s">
        <v>36</v>
      </c>
      <c r="Z103" s="349" t="s">
        <v>123</v>
      </c>
      <c r="AA103" s="348" t="s">
        <v>36</v>
      </c>
      <c r="AB103" s="349" t="s">
        <v>123</v>
      </c>
      <c r="AC103" s="350" t="s">
        <v>36</v>
      </c>
      <c r="AD103" s="351" t="s">
        <v>123</v>
      </c>
      <c r="AE103" s="348" t="s">
        <v>36</v>
      </c>
      <c r="AF103" s="349" t="s">
        <v>123</v>
      </c>
      <c r="AG103" s="348" t="s">
        <v>36</v>
      </c>
      <c r="AH103" s="349" t="s">
        <v>123</v>
      </c>
      <c r="AI103" s="348" t="s">
        <v>36</v>
      </c>
      <c r="AJ103" s="347" t="s">
        <v>123</v>
      </c>
    </row>
    <row r="104" spans="1:36" ht="14.5">
      <c r="A104" s="384" t="s">
        <v>39</v>
      </c>
      <c r="B104" s="352">
        <v>9245</v>
      </c>
      <c r="C104" s="353">
        <v>3982</v>
      </c>
      <c r="D104" s="354">
        <v>448</v>
      </c>
      <c r="E104" s="355">
        <v>57.881696428571452</v>
      </c>
      <c r="F104" s="354">
        <v>0</v>
      </c>
      <c r="G104" s="356" t="s">
        <v>124</v>
      </c>
      <c r="H104" s="354">
        <v>0</v>
      </c>
      <c r="I104" s="356" t="s">
        <v>124</v>
      </c>
      <c r="J104" s="354">
        <v>3534</v>
      </c>
      <c r="K104" s="355">
        <v>50.387945670628149</v>
      </c>
      <c r="L104" s="353">
        <v>5263</v>
      </c>
      <c r="M104" s="354">
        <v>105</v>
      </c>
      <c r="N104" s="355">
        <v>46.676190476190484</v>
      </c>
      <c r="O104" s="354">
        <v>292</v>
      </c>
      <c r="P104" s="355">
        <v>36.109589041095894</v>
      </c>
      <c r="Q104" s="354">
        <v>17</v>
      </c>
      <c r="R104" s="355">
        <v>60</v>
      </c>
      <c r="S104" s="354">
        <v>1589</v>
      </c>
      <c r="T104" s="355">
        <v>48.640025173064785</v>
      </c>
      <c r="U104" s="354">
        <v>1857</v>
      </c>
      <c r="V104" s="355">
        <v>59.293484114162737</v>
      </c>
      <c r="W104" s="354">
        <v>0</v>
      </c>
      <c r="X104" s="356" t="s">
        <v>124</v>
      </c>
      <c r="Y104" s="354">
        <v>39</v>
      </c>
      <c r="Z104" s="355">
        <v>39.974358974358971</v>
      </c>
      <c r="AA104" s="354">
        <v>1</v>
      </c>
      <c r="AB104" s="355">
        <v>10</v>
      </c>
      <c r="AC104" s="354">
        <v>1141</v>
      </c>
      <c r="AD104" s="355">
        <v>32.19368974583702</v>
      </c>
      <c r="AE104" s="354">
        <v>30</v>
      </c>
      <c r="AF104" s="355">
        <v>36.900000000000006</v>
      </c>
      <c r="AG104" s="354">
        <v>144</v>
      </c>
      <c r="AH104" s="355">
        <v>32.895833333333329</v>
      </c>
      <c r="AI104" s="354">
        <v>48</v>
      </c>
      <c r="AJ104" s="357">
        <v>29.812500000000004</v>
      </c>
    </row>
    <row r="105" spans="1:36" ht="14.5">
      <c r="A105" s="385" t="s">
        <v>40</v>
      </c>
      <c r="B105" s="358">
        <v>9193</v>
      </c>
      <c r="C105" s="358">
        <v>2503</v>
      </c>
      <c r="D105" s="359">
        <v>645</v>
      </c>
      <c r="E105" s="360">
        <v>69.293023255813992</v>
      </c>
      <c r="F105" s="359">
        <v>0</v>
      </c>
      <c r="G105" s="364" t="s">
        <v>124</v>
      </c>
      <c r="H105" s="359">
        <v>6</v>
      </c>
      <c r="I105" s="360">
        <v>32.666666666666664</v>
      </c>
      <c r="J105" s="359">
        <v>1852</v>
      </c>
      <c r="K105" s="360">
        <v>70.793736501080048</v>
      </c>
      <c r="L105" s="358">
        <v>6690</v>
      </c>
      <c r="M105" s="359">
        <v>372</v>
      </c>
      <c r="N105" s="360">
        <v>62.868279569892451</v>
      </c>
      <c r="O105" s="359">
        <v>363</v>
      </c>
      <c r="P105" s="360">
        <v>47.74104683195592</v>
      </c>
      <c r="Q105" s="359">
        <v>261</v>
      </c>
      <c r="R105" s="360">
        <v>51.417624521072796</v>
      </c>
      <c r="S105" s="359">
        <v>1443</v>
      </c>
      <c r="T105" s="360">
        <v>61.451143451143452</v>
      </c>
      <c r="U105" s="359">
        <v>2603</v>
      </c>
      <c r="V105" s="360">
        <v>72.598924318094589</v>
      </c>
      <c r="W105" s="359">
        <v>1</v>
      </c>
      <c r="X105" s="360">
        <v>95</v>
      </c>
      <c r="Y105" s="359">
        <v>4</v>
      </c>
      <c r="Z105" s="360">
        <v>42</v>
      </c>
      <c r="AA105" s="359">
        <v>8</v>
      </c>
      <c r="AB105" s="360">
        <v>88.75</v>
      </c>
      <c r="AC105" s="359">
        <v>1128</v>
      </c>
      <c r="AD105" s="360">
        <v>37.630319148936223</v>
      </c>
      <c r="AE105" s="359">
        <v>17</v>
      </c>
      <c r="AF105" s="360">
        <v>44.000000000000007</v>
      </c>
      <c r="AG105" s="359">
        <v>123</v>
      </c>
      <c r="AH105" s="360">
        <v>33.349593495934954</v>
      </c>
      <c r="AI105" s="359">
        <v>367</v>
      </c>
      <c r="AJ105" s="361">
        <v>47.332425068119896</v>
      </c>
    </row>
    <row r="106" spans="1:36" ht="14.5">
      <c r="A106" s="384" t="s">
        <v>75</v>
      </c>
      <c r="B106" s="352">
        <v>2787</v>
      </c>
      <c r="C106" s="352">
        <v>299</v>
      </c>
      <c r="D106" s="354">
        <v>280</v>
      </c>
      <c r="E106" s="362">
        <v>122.40357142857151</v>
      </c>
      <c r="F106" s="354">
        <v>0</v>
      </c>
      <c r="G106" s="365" t="s">
        <v>124</v>
      </c>
      <c r="H106" s="354">
        <v>19</v>
      </c>
      <c r="I106" s="362">
        <v>78.05263157894737</v>
      </c>
      <c r="J106" s="354">
        <v>0</v>
      </c>
      <c r="K106" s="365" t="s">
        <v>124</v>
      </c>
      <c r="L106" s="352">
        <v>2488</v>
      </c>
      <c r="M106" s="354">
        <v>52</v>
      </c>
      <c r="N106" s="362">
        <v>88.173076923076934</v>
      </c>
      <c r="O106" s="354">
        <v>545</v>
      </c>
      <c r="P106" s="362">
        <v>82.324770642201756</v>
      </c>
      <c r="Q106" s="354">
        <v>4</v>
      </c>
      <c r="R106" s="362">
        <v>78.25</v>
      </c>
      <c r="S106" s="354">
        <v>248</v>
      </c>
      <c r="T106" s="362">
        <v>67.745967741935459</v>
      </c>
      <c r="U106" s="354">
        <v>65</v>
      </c>
      <c r="V106" s="362">
        <v>56.000000000000014</v>
      </c>
      <c r="W106" s="354">
        <v>5</v>
      </c>
      <c r="X106" s="362">
        <v>62.8</v>
      </c>
      <c r="Y106" s="354">
        <v>2</v>
      </c>
      <c r="Z106" s="362">
        <v>36</v>
      </c>
      <c r="AA106" s="354">
        <v>3</v>
      </c>
      <c r="AB106" s="362">
        <v>17</v>
      </c>
      <c r="AC106" s="354">
        <v>1561</v>
      </c>
      <c r="AD106" s="362">
        <v>41.07238949391413</v>
      </c>
      <c r="AE106" s="354">
        <v>1</v>
      </c>
      <c r="AF106" s="362">
        <v>125</v>
      </c>
      <c r="AG106" s="354">
        <v>1</v>
      </c>
      <c r="AH106" s="362">
        <v>25</v>
      </c>
      <c r="AI106" s="354">
        <v>1</v>
      </c>
      <c r="AJ106" s="357">
        <v>24</v>
      </c>
    </row>
    <row r="107" spans="1:36" ht="14.5">
      <c r="A107" s="385" t="s">
        <v>42</v>
      </c>
      <c r="B107" s="358">
        <v>1598</v>
      </c>
      <c r="C107" s="358">
        <v>788</v>
      </c>
      <c r="D107" s="359">
        <v>6</v>
      </c>
      <c r="E107" s="360">
        <v>78.333333333333329</v>
      </c>
      <c r="F107" s="359">
        <v>0</v>
      </c>
      <c r="G107" s="364" t="s">
        <v>124</v>
      </c>
      <c r="H107" s="359">
        <v>1</v>
      </c>
      <c r="I107" s="360">
        <v>124</v>
      </c>
      <c r="J107" s="359">
        <v>781</v>
      </c>
      <c r="K107" s="360">
        <v>88.2163892445583</v>
      </c>
      <c r="L107" s="358">
        <v>810</v>
      </c>
      <c r="M107" s="359">
        <v>79</v>
      </c>
      <c r="N107" s="360">
        <v>115.25316455696201</v>
      </c>
      <c r="O107" s="359">
        <v>147</v>
      </c>
      <c r="P107" s="360">
        <v>92.952380952380977</v>
      </c>
      <c r="Q107" s="359">
        <v>52</v>
      </c>
      <c r="R107" s="360">
        <v>88.173076923076948</v>
      </c>
      <c r="S107" s="359">
        <v>160</v>
      </c>
      <c r="T107" s="360">
        <v>70.918750000000031</v>
      </c>
      <c r="U107" s="359">
        <v>17</v>
      </c>
      <c r="V107" s="360">
        <v>51.117647058823522</v>
      </c>
      <c r="W107" s="359">
        <v>0</v>
      </c>
      <c r="X107" s="364" t="s">
        <v>124</v>
      </c>
      <c r="Y107" s="359">
        <v>0</v>
      </c>
      <c r="Z107" s="364" t="s">
        <v>124</v>
      </c>
      <c r="AA107" s="359">
        <v>0</v>
      </c>
      <c r="AB107" s="364" t="s">
        <v>124</v>
      </c>
      <c r="AC107" s="359">
        <v>291</v>
      </c>
      <c r="AD107" s="360">
        <v>77.869415807560131</v>
      </c>
      <c r="AE107" s="359">
        <v>12</v>
      </c>
      <c r="AF107" s="360">
        <v>51.083333333333336</v>
      </c>
      <c r="AG107" s="359">
        <v>49</v>
      </c>
      <c r="AH107" s="360">
        <v>36.469387755102041</v>
      </c>
      <c r="AI107" s="359">
        <v>3</v>
      </c>
      <c r="AJ107" s="361">
        <v>111</v>
      </c>
    </row>
    <row r="108" spans="1:36" ht="14.5">
      <c r="A108" s="384" t="s">
        <v>43</v>
      </c>
      <c r="B108" s="352">
        <v>456</v>
      </c>
      <c r="C108" s="352">
        <v>99</v>
      </c>
      <c r="D108" s="354">
        <v>99</v>
      </c>
      <c r="E108" s="362">
        <v>109.06060606060605</v>
      </c>
      <c r="F108" s="354">
        <v>0</v>
      </c>
      <c r="G108" s="365" t="s">
        <v>124</v>
      </c>
      <c r="H108" s="354">
        <v>0</v>
      </c>
      <c r="I108" s="365" t="s">
        <v>124</v>
      </c>
      <c r="J108" s="354">
        <v>0</v>
      </c>
      <c r="K108" s="365" t="s">
        <v>124</v>
      </c>
      <c r="L108" s="352">
        <v>357</v>
      </c>
      <c r="M108" s="354">
        <v>28</v>
      </c>
      <c r="N108" s="362">
        <v>77.285714285714263</v>
      </c>
      <c r="O108" s="354">
        <v>44</v>
      </c>
      <c r="P108" s="362">
        <v>54.295454545454554</v>
      </c>
      <c r="Q108" s="354">
        <v>13</v>
      </c>
      <c r="R108" s="362">
        <v>70</v>
      </c>
      <c r="S108" s="354">
        <v>88</v>
      </c>
      <c r="T108" s="362">
        <v>62.874999999999979</v>
      </c>
      <c r="U108" s="354">
        <v>20</v>
      </c>
      <c r="V108" s="362">
        <v>68.650000000000006</v>
      </c>
      <c r="W108" s="354">
        <v>1</v>
      </c>
      <c r="X108" s="362">
        <v>52</v>
      </c>
      <c r="Y108" s="354">
        <v>1</v>
      </c>
      <c r="Z108" s="362">
        <v>42</v>
      </c>
      <c r="AA108" s="354">
        <v>1</v>
      </c>
      <c r="AB108" s="362">
        <v>26</v>
      </c>
      <c r="AC108" s="354">
        <v>129</v>
      </c>
      <c r="AD108" s="362">
        <v>28.015503875968996</v>
      </c>
      <c r="AE108" s="354">
        <v>3</v>
      </c>
      <c r="AF108" s="362">
        <v>46.666666666666671</v>
      </c>
      <c r="AG108" s="354">
        <v>9</v>
      </c>
      <c r="AH108" s="362">
        <v>56.333333333333336</v>
      </c>
      <c r="AI108" s="354">
        <v>20</v>
      </c>
      <c r="AJ108" s="357">
        <v>43.400000000000006</v>
      </c>
    </row>
    <row r="109" spans="1:36" ht="14.5">
      <c r="A109" s="385" t="s">
        <v>44</v>
      </c>
      <c r="B109" s="358">
        <v>1157</v>
      </c>
      <c r="C109" s="358">
        <v>10</v>
      </c>
      <c r="D109" s="359">
        <v>8</v>
      </c>
      <c r="E109" s="360">
        <v>60.75</v>
      </c>
      <c r="F109" s="359">
        <v>0</v>
      </c>
      <c r="G109" s="364" t="s">
        <v>124</v>
      </c>
      <c r="H109" s="359">
        <v>2</v>
      </c>
      <c r="I109" s="360">
        <v>42</v>
      </c>
      <c r="J109" s="359">
        <v>0</v>
      </c>
      <c r="K109" s="364" t="s">
        <v>124</v>
      </c>
      <c r="L109" s="358">
        <v>1147</v>
      </c>
      <c r="M109" s="359">
        <v>25</v>
      </c>
      <c r="N109" s="360">
        <v>74.959999999999994</v>
      </c>
      <c r="O109" s="359">
        <v>256</v>
      </c>
      <c r="P109" s="360">
        <v>69.925781250000014</v>
      </c>
      <c r="Q109" s="359">
        <v>41</v>
      </c>
      <c r="R109" s="360">
        <v>77.780487804878035</v>
      </c>
      <c r="S109" s="359">
        <v>152</v>
      </c>
      <c r="T109" s="360">
        <v>73.269736842105274</v>
      </c>
      <c r="U109" s="359">
        <v>28</v>
      </c>
      <c r="V109" s="360">
        <v>77.464285714285708</v>
      </c>
      <c r="W109" s="359">
        <v>1</v>
      </c>
      <c r="X109" s="360">
        <v>51</v>
      </c>
      <c r="Y109" s="359">
        <v>2</v>
      </c>
      <c r="Z109" s="360">
        <v>39</v>
      </c>
      <c r="AA109" s="359">
        <v>0</v>
      </c>
      <c r="AB109" s="364" t="s">
        <v>124</v>
      </c>
      <c r="AC109" s="359">
        <v>392</v>
      </c>
      <c r="AD109" s="360">
        <v>88.234693877550924</v>
      </c>
      <c r="AE109" s="359">
        <v>15</v>
      </c>
      <c r="AF109" s="360">
        <v>65.533333333333331</v>
      </c>
      <c r="AG109" s="359">
        <v>177</v>
      </c>
      <c r="AH109" s="360">
        <v>53.740112994350291</v>
      </c>
      <c r="AI109" s="359">
        <v>58</v>
      </c>
      <c r="AJ109" s="361">
        <v>54.431034482758626</v>
      </c>
    </row>
    <row r="110" spans="1:36" ht="14.5">
      <c r="A110" s="384" t="s">
        <v>45</v>
      </c>
      <c r="B110" s="352">
        <v>4270</v>
      </c>
      <c r="C110" s="352">
        <v>1766</v>
      </c>
      <c r="D110" s="354">
        <v>388</v>
      </c>
      <c r="E110" s="362">
        <v>89.363402061855666</v>
      </c>
      <c r="F110" s="354">
        <v>0</v>
      </c>
      <c r="G110" s="365" t="s">
        <v>124</v>
      </c>
      <c r="H110" s="354">
        <v>1</v>
      </c>
      <c r="I110" s="362">
        <v>43</v>
      </c>
      <c r="J110" s="354">
        <v>1377</v>
      </c>
      <c r="K110" s="362">
        <v>69.156136528685465</v>
      </c>
      <c r="L110" s="352">
        <v>2504</v>
      </c>
      <c r="M110" s="354">
        <v>112</v>
      </c>
      <c r="N110" s="362">
        <v>60.410714285714292</v>
      </c>
      <c r="O110" s="354">
        <v>229</v>
      </c>
      <c r="P110" s="362">
        <v>50.91266375545851</v>
      </c>
      <c r="Q110" s="354">
        <v>43</v>
      </c>
      <c r="R110" s="362">
        <v>62.279069767441882</v>
      </c>
      <c r="S110" s="354">
        <v>717</v>
      </c>
      <c r="T110" s="362">
        <v>66.284518828451866</v>
      </c>
      <c r="U110" s="354">
        <v>469</v>
      </c>
      <c r="V110" s="362">
        <v>69.671641791044777</v>
      </c>
      <c r="W110" s="354">
        <v>5</v>
      </c>
      <c r="X110" s="362">
        <v>70.400000000000006</v>
      </c>
      <c r="Y110" s="354">
        <v>23</v>
      </c>
      <c r="Z110" s="362">
        <v>60.999999999999986</v>
      </c>
      <c r="AA110" s="354">
        <v>0</v>
      </c>
      <c r="AB110" s="365" t="s">
        <v>124</v>
      </c>
      <c r="AC110" s="354">
        <v>803</v>
      </c>
      <c r="AD110" s="362">
        <v>39.206724782067255</v>
      </c>
      <c r="AE110" s="354">
        <v>4</v>
      </c>
      <c r="AF110" s="362">
        <v>55</v>
      </c>
      <c r="AG110" s="354">
        <v>45</v>
      </c>
      <c r="AH110" s="362">
        <v>32.31111111111111</v>
      </c>
      <c r="AI110" s="354">
        <v>54</v>
      </c>
      <c r="AJ110" s="357">
        <v>39.185185185185205</v>
      </c>
    </row>
    <row r="111" spans="1:36" ht="14.5">
      <c r="A111" s="385" t="s">
        <v>46</v>
      </c>
      <c r="B111" s="358">
        <v>964</v>
      </c>
      <c r="C111" s="358">
        <v>126</v>
      </c>
      <c r="D111" s="359">
        <v>1</v>
      </c>
      <c r="E111" s="360">
        <v>32</v>
      </c>
      <c r="F111" s="359">
        <v>0</v>
      </c>
      <c r="G111" s="364" t="s">
        <v>124</v>
      </c>
      <c r="H111" s="359">
        <v>2</v>
      </c>
      <c r="I111" s="360">
        <v>4.5</v>
      </c>
      <c r="J111" s="359">
        <v>123</v>
      </c>
      <c r="K111" s="360">
        <v>90.154471544715463</v>
      </c>
      <c r="L111" s="358">
        <v>838</v>
      </c>
      <c r="M111" s="359">
        <v>89</v>
      </c>
      <c r="N111" s="360">
        <v>96.988764044943835</v>
      </c>
      <c r="O111" s="359">
        <v>256</v>
      </c>
      <c r="P111" s="360">
        <v>105.60156250000003</v>
      </c>
      <c r="Q111" s="359">
        <v>86</v>
      </c>
      <c r="R111" s="360">
        <v>112.08139534883718</v>
      </c>
      <c r="S111" s="359">
        <v>124</v>
      </c>
      <c r="T111" s="360">
        <v>88.467741935483843</v>
      </c>
      <c r="U111" s="359">
        <v>15</v>
      </c>
      <c r="V111" s="360">
        <v>77.066666666666663</v>
      </c>
      <c r="W111" s="359">
        <v>0</v>
      </c>
      <c r="X111" s="364" t="s">
        <v>124</v>
      </c>
      <c r="Y111" s="359">
        <v>0</v>
      </c>
      <c r="Z111" s="364" t="s">
        <v>124</v>
      </c>
      <c r="AA111" s="359">
        <v>0</v>
      </c>
      <c r="AB111" s="364" t="s">
        <v>124</v>
      </c>
      <c r="AC111" s="359">
        <v>204</v>
      </c>
      <c r="AD111" s="360">
        <v>81.642156862745082</v>
      </c>
      <c r="AE111" s="359">
        <v>0</v>
      </c>
      <c r="AF111" s="364" t="s">
        <v>124</v>
      </c>
      <c r="AG111" s="359">
        <v>19</v>
      </c>
      <c r="AH111" s="360">
        <v>87.78947368421052</v>
      </c>
      <c r="AI111" s="359">
        <v>45</v>
      </c>
      <c r="AJ111" s="361">
        <v>42.599999999999987</v>
      </c>
    </row>
    <row r="112" spans="1:36" ht="14.5">
      <c r="A112" s="384" t="s">
        <v>47</v>
      </c>
      <c r="B112" s="352">
        <v>5258</v>
      </c>
      <c r="C112" s="352">
        <v>1707</v>
      </c>
      <c r="D112" s="354">
        <v>307</v>
      </c>
      <c r="E112" s="362">
        <v>75.127035830618865</v>
      </c>
      <c r="F112" s="354">
        <v>1</v>
      </c>
      <c r="G112" s="362">
        <v>178</v>
      </c>
      <c r="H112" s="354">
        <v>0</v>
      </c>
      <c r="I112" s="365" t="s">
        <v>124</v>
      </c>
      <c r="J112" s="354">
        <v>1399</v>
      </c>
      <c r="K112" s="362">
        <v>60.611150822015688</v>
      </c>
      <c r="L112" s="352">
        <v>3551</v>
      </c>
      <c r="M112" s="354">
        <v>233</v>
      </c>
      <c r="N112" s="362">
        <v>63.154506437768219</v>
      </c>
      <c r="O112" s="354">
        <v>380</v>
      </c>
      <c r="P112" s="362">
        <v>46.978947368421018</v>
      </c>
      <c r="Q112" s="354">
        <v>434</v>
      </c>
      <c r="R112" s="362">
        <v>67.142857142857125</v>
      </c>
      <c r="S112" s="354">
        <v>1083</v>
      </c>
      <c r="T112" s="362">
        <v>71.450600184672169</v>
      </c>
      <c r="U112" s="354">
        <v>562</v>
      </c>
      <c r="V112" s="362">
        <v>84.978647686832787</v>
      </c>
      <c r="W112" s="354">
        <v>1</v>
      </c>
      <c r="X112" s="362">
        <v>40</v>
      </c>
      <c r="Y112" s="354">
        <v>34</v>
      </c>
      <c r="Z112" s="362">
        <v>53.470588235294109</v>
      </c>
      <c r="AA112" s="354">
        <v>0</v>
      </c>
      <c r="AB112" s="365" t="s">
        <v>124</v>
      </c>
      <c r="AC112" s="354">
        <v>697</v>
      </c>
      <c r="AD112" s="362">
        <v>33.856527977044458</v>
      </c>
      <c r="AE112" s="354">
        <v>13</v>
      </c>
      <c r="AF112" s="362">
        <v>38.07692307692308</v>
      </c>
      <c r="AG112" s="354">
        <v>19</v>
      </c>
      <c r="AH112" s="362">
        <v>50.368421052631582</v>
      </c>
      <c r="AI112" s="354">
        <v>95</v>
      </c>
      <c r="AJ112" s="357">
        <v>34.105263157894733</v>
      </c>
    </row>
    <row r="113" spans="1:36" ht="14.5">
      <c r="A113" s="385" t="s">
        <v>103</v>
      </c>
      <c r="B113" s="358">
        <v>10600</v>
      </c>
      <c r="C113" s="358">
        <v>2494</v>
      </c>
      <c r="D113" s="359">
        <v>2185</v>
      </c>
      <c r="E113" s="360">
        <v>73.919450800915328</v>
      </c>
      <c r="F113" s="359">
        <v>1</v>
      </c>
      <c r="G113" s="360">
        <v>20</v>
      </c>
      <c r="H113" s="359">
        <v>2</v>
      </c>
      <c r="I113" s="360">
        <v>84.5</v>
      </c>
      <c r="J113" s="359">
        <v>306</v>
      </c>
      <c r="K113" s="360">
        <v>58.921568627450974</v>
      </c>
      <c r="L113" s="358">
        <v>8106</v>
      </c>
      <c r="M113" s="359">
        <v>867</v>
      </c>
      <c r="N113" s="360">
        <v>62.995386389850069</v>
      </c>
      <c r="O113" s="359">
        <v>1339</v>
      </c>
      <c r="P113" s="360">
        <v>48.207617625093341</v>
      </c>
      <c r="Q113" s="359">
        <v>473</v>
      </c>
      <c r="R113" s="360">
        <v>66.175475687103642</v>
      </c>
      <c r="S113" s="359">
        <v>1676</v>
      </c>
      <c r="T113" s="360">
        <v>62.572195704057279</v>
      </c>
      <c r="U113" s="359">
        <v>2530</v>
      </c>
      <c r="V113" s="360">
        <v>61.696837944664054</v>
      </c>
      <c r="W113" s="359">
        <v>6</v>
      </c>
      <c r="X113" s="360">
        <v>55</v>
      </c>
      <c r="Y113" s="359">
        <v>69</v>
      </c>
      <c r="Z113" s="360">
        <v>64.971014492753639</v>
      </c>
      <c r="AA113" s="359">
        <v>0</v>
      </c>
      <c r="AB113" s="364" t="s">
        <v>124</v>
      </c>
      <c r="AC113" s="359">
        <v>939</v>
      </c>
      <c r="AD113" s="360">
        <v>51.191693290734811</v>
      </c>
      <c r="AE113" s="359">
        <v>28</v>
      </c>
      <c r="AF113" s="360">
        <v>59.321428571428569</v>
      </c>
      <c r="AG113" s="359">
        <v>73</v>
      </c>
      <c r="AH113" s="360">
        <v>34.657534246575352</v>
      </c>
      <c r="AI113" s="359">
        <v>106</v>
      </c>
      <c r="AJ113" s="361">
        <v>41.820754716981135</v>
      </c>
    </row>
    <row r="114" spans="1:36" ht="14.5">
      <c r="A114" s="384" t="s">
        <v>49</v>
      </c>
      <c r="B114" s="352">
        <v>2499</v>
      </c>
      <c r="C114" s="352">
        <v>1260</v>
      </c>
      <c r="D114" s="354">
        <v>390</v>
      </c>
      <c r="E114" s="362">
        <v>75.074358974358944</v>
      </c>
      <c r="F114" s="354">
        <v>2</v>
      </c>
      <c r="G114" s="362">
        <v>41.5</v>
      </c>
      <c r="H114" s="354">
        <v>0</v>
      </c>
      <c r="I114" s="365" t="s">
        <v>124</v>
      </c>
      <c r="J114" s="354">
        <v>868</v>
      </c>
      <c r="K114" s="362">
        <v>64.319124423963174</v>
      </c>
      <c r="L114" s="352">
        <v>1239</v>
      </c>
      <c r="M114" s="354">
        <v>8</v>
      </c>
      <c r="N114" s="362">
        <v>66.874999999999986</v>
      </c>
      <c r="O114" s="354">
        <v>87</v>
      </c>
      <c r="P114" s="362">
        <v>49.793103448275872</v>
      </c>
      <c r="Q114" s="354">
        <v>8</v>
      </c>
      <c r="R114" s="362">
        <v>45.125</v>
      </c>
      <c r="S114" s="354">
        <v>396</v>
      </c>
      <c r="T114" s="362">
        <v>65.560606060606034</v>
      </c>
      <c r="U114" s="354">
        <v>662</v>
      </c>
      <c r="V114" s="362">
        <v>70.397280966767369</v>
      </c>
      <c r="W114" s="354">
        <v>0</v>
      </c>
      <c r="X114" s="365" t="s">
        <v>124</v>
      </c>
      <c r="Y114" s="354">
        <v>3</v>
      </c>
      <c r="Z114" s="362">
        <v>67.333333333333329</v>
      </c>
      <c r="AA114" s="354">
        <v>0</v>
      </c>
      <c r="AB114" s="365" t="s">
        <v>124</v>
      </c>
      <c r="AC114" s="354">
        <v>49</v>
      </c>
      <c r="AD114" s="362">
        <v>45.081632653061206</v>
      </c>
      <c r="AE114" s="354">
        <v>7</v>
      </c>
      <c r="AF114" s="362">
        <v>32.714285714285715</v>
      </c>
      <c r="AG114" s="354">
        <v>4</v>
      </c>
      <c r="AH114" s="362">
        <v>11.75</v>
      </c>
      <c r="AI114" s="354">
        <v>15</v>
      </c>
      <c r="AJ114" s="357">
        <v>28.133333333333336</v>
      </c>
    </row>
    <row r="115" spans="1:36" ht="14.5">
      <c r="A115" s="385" t="s">
        <v>50</v>
      </c>
      <c r="B115" s="358">
        <v>472</v>
      </c>
      <c r="C115" s="358">
        <v>145</v>
      </c>
      <c r="D115" s="359">
        <v>10</v>
      </c>
      <c r="E115" s="360">
        <v>61.4</v>
      </c>
      <c r="F115" s="359">
        <v>11</v>
      </c>
      <c r="G115" s="360">
        <v>85.545454545454547</v>
      </c>
      <c r="H115" s="359">
        <v>0</v>
      </c>
      <c r="I115" s="364" t="s">
        <v>124</v>
      </c>
      <c r="J115" s="359">
        <v>124</v>
      </c>
      <c r="K115" s="360">
        <v>83.008064516129025</v>
      </c>
      <c r="L115" s="358">
        <v>327</v>
      </c>
      <c r="M115" s="359">
        <v>23</v>
      </c>
      <c r="N115" s="360">
        <v>73.000000000000014</v>
      </c>
      <c r="O115" s="359">
        <v>28</v>
      </c>
      <c r="P115" s="360">
        <v>49.071428571428562</v>
      </c>
      <c r="Q115" s="359">
        <v>0</v>
      </c>
      <c r="R115" s="364" t="s">
        <v>124</v>
      </c>
      <c r="S115" s="359">
        <v>54</v>
      </c>
      <c r="T115" s="360">
        <v>69.666666666666686</v>
      </c>
      <c r="U115" s="359">
        <v>194</v>
      </c>
      <c r="V115" s="360">
        <v>79.587628865979369</v>
      </c>
      <c r="W115" s="359">
        <v>0</v>
      </c>
      <c r="X115" s="364" t="s">
        <v>124</v>
      </c>
      <c r="Y115" s="359">
        <v>2</v>
      </c>
      <c r="Z115" s="360">
        <v>85.5</v>
      </c>
      <c r="AA115" s="359">
        <v>0</v>
      </c>
      <c r="AB115" s="364" t="s">
        <v>124</v>
      </c>
      <c r="AC115" s="359">
        <v>24</v>
      </c>
      <c r="AD115" s="360">
        <v>55.874999999999993</v>
      </c>
      <c r="AE115" s="359">
        <v>0</v>
      </c>
      <c r="AF115" s="364" t="s">
        <v>124</v>
      </c>
      <c r="AG115" s="359">
        <v>0</v>
      </c>
      <c r="AH115" s="364" t="s">
        <v>124</v>
      </c>
      <c r="AI115" s="359">
        <v>2</v>
      </c>
      <c r="AJ115" s="361">
        <v>59.5</v>
      </c>
    </row>
    <row r="116" spans="1:36" ht="14.5">
      <c r="A116" s="384" t="s">
        <v>51</v>
      </c>
      <c r="B116" s="352">
        <v>2371</v>
      </c>
      <c r="C116" s="352">
        <v>896</v>
      </c>
      <c r="D116" s="354">
        <v>231</v>
      </c>
      <c r="E116" s="362">
        <v>106.44588744588745</v>
      </c>
      <c r="F116" s="354">
        <v>0</v>
      </c>
      <c r="G116" s="365" t="s">
        <v>124</v>
      </c>
      <c r="H116" s="354">
        <v>0</v>
      </c>
      <c r="I116" s="365" t="s">
        <v>124</v>
      </c>
      <c r="J116" s="354">
        <v>665</v>
      </c>
      <c r="K116" s="362">
        <v>82.845112781954882</v>
      </c>
      <c r="L116" s="352">
        <v>1475</v>
      </c>
      <c r="M116" s="354">
        <v>187</v>
      </c>
      <c r="N116" s="362">
        <v>96.144385026737979</v>
      </c>
      <c r="O116" s="354">
        <v>424</v>
      </c>
      <c r="P116" s="362">
        <v>96.257075471698158</v>
      </c>
      <c r="Q116" s="354">
        <v>115</v>
      </c>
      <c r="R116" s="362">
        <v>102.41739130434782</v>
      </c>
      <c r="S116" s="354">
        <v>277</v>
      </c>
      <c r="T116" s="362">
        <v>80.10469314079424</v>
      </c>
      <c r="U116" s="354">
        <v>50</v>
      </c>
      <c r="V116" s="362">
        <v>87.460000000000008</v>
      </c>
      <c r="W116" s="354">
        <v>1</v>
      </c>
      <c r="X116" s="362">
        <v>18</v>
      </c>
      <c r="Y116" s="354">
        <v>13</v>
      </c>
      <c r="Z116" s="362">
        <v>78.84615384615384</v>
      </c>
      <c r="AA116" s="354">
        <v>1</v>
      </c>
      <c r="AB116" s="362">
        <v>75</v>
      </c>
      <c r="AC116" s="354">
        <v>344</v>
      </c>
      <c r="AD116" s="362">
        <v>93.636627906976727</v>
      </c>
      <c r="AE116" s="354">
        <v>14</v>
      </c>
      <c r="AF116" s="362">
        <v>46.071428571428569</v>
      </c>
      <c r="AG116" s="354">
        <v>27</v>
      </c>
      <c r="AH116" s="362">
        <v>38.074074074074069</v>
      </c>
      <c r="AI116" s="354">
        <v>22</v>
      </c>
      <c r="AJ116" s="357">
        <v>94.909090909090892</v>
      </c>
    </row>
    <row r="117" spans="1:36" ht="14.5">
      <c r="A117" s="385" t="s">
        <v>52</v>
      </c>
      <c r="B117" s="358">
        <v>1418</v>
      </c>
      <c r="C117" s="358">
        <v>797</v>
      </c>
      <c r="D117" s="359">
        <v>71</v>
      </c>
      <c r="E117" s="360">
        <v>114.43661971830986</v>
      </c>
      <c r="F117" s="359">
        <v>0</v>
      </c>
      <c r="G117" s="364" t="s">
        <v>124</v>
      </c>
      <c r="H117" s="359">
        <v>6</v>
      </c>
      <c r="I117" s="360">
        <v>89</v>
      </c>
      <c r="J117" s="359">
        <v>720</v>
      </c>
      <c r="K117" s="360">
        <v>66.697222222222351</v>
      </c>
      <c r="L117" s="358">
        <v>621</v>
      </c>
      <c r="M117" s="359">
        <v>55</v>
      </c>
      <c r="N117" s="360">
        <v>81.763636363636394</v>
      </c>
      <c r="O117" s="359">
        <v>183</v>
      </c>
      <c r="P117" s="360">
        <v>84.191256830601077</v>
      </c>
      <c r="Q117" s="359">
        <v>27</v>
      </c>
      <c r="R117" s="360">
        <v>76.8888888888889</v>
      </c>
      <c r="S117" s="359">
        <v>145</v>
      </c>
      <c r="T117" s="360">
        <v>77.172413793103388</v>
      </c>
      <c r="U117" s="359">
        <v>32</v>
      </c>
      <c r="V117" s="360">
        <v>67.093750000000014</v>
      </c>
      <c r="W117" s="359">
        <v>0</v>
      </c>
      <c r="X117" s="364" t="s">
        <v>124</v>
      </c>
      <c r="Y117" s="359">
        <v>2</v>
      </c>
      <c r="Z117" s="360">
        <v>32</v>
      </c>
      <c r="AA117" s="359">
        <v>0</v>
      </c>
      <c r="AB117" s="364" t="s">
        <v>124</v>
      </c>
      <c r="AC117" s="359">
        <v>174</v>
      </c>
      <c r="AD117" s="360">
        <v>80.494252873563212</v>
      </c>
      <c r="AE117" s="359">
        <v>0</v>
      </c>
      <c r="AF117" s="364" t="s">
        <v>124</v>
      </c>
      <c r="AG117" s="359">
        <v>1</v>
      </c>
      <c r="AH117" s="360">
        <v>40</v>
      </c>
      <c r="AI117" s="359">
        <v>2</v>
      </c>
      <c r="AJ117" s="361">
        <v>93</v>
      </c>
    </row>
    <row r="118" spans="1:36" ht="14.5">
      <c r="A118" s="384" t="s">
        <v>53</v>
      </c>
      <c r="B118" s="352">
        <v>1792</v>
      </c>
      <c r="C118" s="352">
        <v>393</v>
      </c>
      <c r="D118" s="354">
        <v>104</v>
      </c>
      <c r="E118" s="366">
        <v>79.874999999999972</v>
      </c>
      <c r="F118" s="354">
        <v>2</v>
      </c>
      <c r="G118" s="366">
        <v>91</v>
      </c>
      <c r="H118" s="354">
        <v>9</v>
      </c>
      <c r="I118" s="366">
        <v>87.555555555555557</v>
      </c>
      <c r="J118" s="354">
        <v>278</v>
      </c>
      <c r="K118" s="366">
        <v>70.312949640287755</v>
      </c>
      <c r="L118" s="352">
        <v>1399</v>
      </c>
      <c r="M118" s="354">
        <v>96</v>
      </c>
      <c r="N118" s="366">
        <v>78.010416666666657</v>
      </c>
      <c r="O118" s="354">
        <v>214</v>
      </c>
      <c r="P118" s="366">
        <v>52.733644859813118</v>
      </c>
      <c r="Q118" s="354">
        <v>94</v>
      </c>
      <c r="R118" s="366">
        <v>73.90425531914893</v>
      </c>
      <c r="S118" s="354">
        <v>576</v>
      </c>
      <c r="T118" s="366">
        <v>68.133680555555657</v>
      </c>
      <c r="U118" s="354">
        <v>25</v>
      </c>
      <c r="V118" s="366">
        <v>67.52</v>
      </c>
      <c r="W118" s="354">
        <v>0</v>
      </c>
      <c r="X118" s="367" t="s">
        <v>124</v>
      </c>
      <c r="Y118" s="354">
        <v>18</v>
      </c>
      <c r="Z118" s="366">
        <v>73</v>
      </c>
      <c r="AA118" s="354">
        <v>1</v>
      </c>
      <c r="AB118" s="366">
        <v>99</v>
      </c>
      <c r="AC118" s="354">
        <v>329</v>
      </c>
      <c r="AD118" s="366">
        <v>47.224924012158063</v>
      </c>
      <c r="AE118" s="354">
        <v>7</v>
      </c>
      <c r="AF118" s="366">
        <v>48.857142857142854</v>
      </c>
      <c r="AG118" s="354">
        <v>17</v>
      </c>
      <c r="AH118" s="366">
        <v>44.764705882352935</v>
      </c>
      <c r="AI118" s="354">
        <v>22</v>
      </c>
      <c r="AJ118" s="368">
        <v>38.13636363636364</v>
      </c>
    </row>
    <row r="119" spans="1:36" thickBot="1">
      <c r="A119" s="385" t="s">
        <v>54</v>
      </c>
      <c r="B119" s="369">
        <v>1342</v>
      </c>
      <c r="C119" s="369">
        <v>517</v>
      </c>
      <c r="D119" s="370">
        <v>42</v>
      </c>
      <c r="E119" s="371">
        <v>83.285714285714278</v>
      </c>
      <c r="F119" s="370">
        <v>0</v>
      </c>
      <c r="G119" s="372" t="s">
        <v>124</v>
      </c>
      <c r="H119" s="370">
        <v>8</v>
      </c>
      <c r="I119" s="371">
        <v>68.625</v>
      </c>
      <c r="J119" s="370">
        <v>467</v>
      </c>
      <c r="K119" s="371">
        <v>59.137044967880094</v>
      </c>
      <c r="L119" s="369">
        <v>825</v>
      </c>
      <c r="M119" s="370">
        <v>154</v>
      </c>
      <c r="N119" s="371">
        <v>87.519480519480524</v>
      </c>
      <c r="O119" s="370">
        <v>235</v>
      </c>
      <c r="P119" s="371">
        <v>72.740425531914852</v>
      </c>
      <c r="Q119" s="370">
        <v>93</v>
      </c>
      <c r="R119" s="371">
        <v>58.623655913978503</v>
      </c>
      <c r="S119" s="370">
        <v>187</v>
      </c>
      <c r="T119" s="371">
        <v>69.802139037433165</v>
      </c>
      <c r="U119" s="370">
        <v>72</v>
      </c>
      <c r="V119" s="371">
        <v>68.75</v>
      </c>
      <c r="W119" s="370">
        <v>0</v>
      </c>
      <c r="X119" s="372" t="s">
        <v>124</v>
      </c>
      <c r="Y119" s="370">
        <v>1</v>
      </c>
      <c r="Z119" s="371">
        <v>42</v>
      </c>
      <c r="AA119" s="370">
        <v>0</v>
      </c>
      <c r="AB119" s="372" t="s">
        <v>124</v>
      </c>
      <c r="AC119" s="370">
        <v>67</v>
      </c>
      <c r="AD119" s="371">
        <v>65.283582089552255</v>
      </c>
      <c r="AE119" s="370">
        <v>5</v>
      </c>
      <c r="AF119" s="371">
        <v>39.6</v>
      </c>
      <c r="AG119" s="370">
        <v>4</v>
      </c>
      <c r="AH119" s="371">
        <v>20</v>
      </c>
      <c r="AI119" s="370">
        <v>7</v>
      </c>
      <c r="AJ119" s="373">
        <v>77.571428571428569</v>
      </c>
    </row>
    <row r="120" spans="1:36" ht="14.5">
      <c r="A120" s="386" t="s">
        <v>55</v>
      </c>
      <c r="B120" s="374">
        <v>44942</v>
      </c>
      <c r="C120" s="374">
        <v>14359</v>
      </c>
      <c r="D120" s="375">
        <v>4584</v>
      </c>
      <c r="E120" s="376">
        <v>74.031195462478067</v>
      </c>
      <c r="F120" s="375">
        <v>17</v>
      </c>
      <c r="G120" s="376">
        <v>82.588235294117666</v>
      </c>
      <c r="H120" s="375">
        <v>20</v>
      </c>
      <c r="I120" s="376">
        <v>64</v>
      </c>
      <c r="J120" s="375">
        <v>9738</v>
      </c>
      <c r="K120" s="376">
        <v>60.885500102690528</v>
      </c>
      <c r="L120" s="374">
        <v>30583</v>
      </c>
      <c r="M120" s="375">
        <v>1869</v>
      </c>
      <c r="N120" s="376">
        <v>63.203317281968992</v>
      </c>
      <c r="O120" s="375">
        <v>3232</v>
      </c>
      <c r="P120" s="376">
        <v>49.262376237623741</v>
      </c>
      <c r="Q120" s="375">
        <v>1384</v>
      </c>
      <c r="R120" s="376">
        <v>64.281791907514474</v>
      </c>
      <c r="S120" s="375">
        <v>7774</v>
      </c>
      <c r="T120" s="376">
        <v>61.921790583997968</v>
      </c>
      <c r="U120" s="375">
        <v>8950</v>
      </c>
      <c r="V120" s="376">
        <v>67.361229050279078</v>
      </c>
      <c r="W120" s="375">
        <v>15</v>
      </c>
      <c r="X120" s="376">
        <v>61.333333333333329</v>
      </c>
      <c r="Y120" s="375">
        <v>195</v>
      </c>
      <c r="Z120" s="376">
        <v>57.630769230769239</v>
      </c>
      <c r="AA120" s="375">
        <v>11</v>
      </c>
      <c r="AB120" s="376">
        <v>76.818181818181813</v>
      </c>
      <c r="AC120" s="375">
        <v>5631</v>
      </c>
      <c r="AD120" s="376">
        <v>42.553542887586509</v>
      </c>
      <c r="AE120" s="375">
        <v>124</v>
      </c>
      <c r="AF120" s="376">
        <v>47.782258064516128</v>
      </c>
      <c r="AG120" s="375">
        <v>611</v>
      </c>
      <c r="AH120" s="376">
        <v>40.273322422258616</v>
      </c>
      <c r="AI120" s="375">
        <v>787</v>
      </c>
      <c r="AJ120" s="377">
        <v>43.19695044472676</v>
      </c>
    </row>
    <row r="121" spans="1:36" ht="14.5">
      <c r="A121" s="387" t="s">
        <v>56</v>
      </c>
      <c r="B121" s="374">
        <v>10480</v>
      </c>
      <c r="C121" s="374">
        <v>3423</v>
      </c>
      <c r="D121" s="375">
        <v>631</v>
      </c>
      <c r="E121" s="376">
        <v>112.49920760697307</v>
      </c>
      <c r="F121" s="375">
        <v>0</v>
      </c>
      <c r="G121" s="383" t="s">
        <v>124</v>
      </c>
      <c r="H121" s="375">
        <v>36</v>
      </c>
      <c r="I121" s="376">
        <v>74.972222222222186</v>
      </c>
      <c r="J121" s="375">
        <v>2756</v>
      </c>
      <c r="K121" s="376">
        <v>76.457547169811349</v>
      </c>
      <c r="L121" s="374">
        <v>7057</v>
      </c>
      <c r="M121" s="375">
        <v>616</v>
      </c>
      <c r="N121" s="376">
        <v>94.603896103895991</v>
      </c>
      <c r="O121" s="375">
        <v>1790</v>
      </c>
      <c r="P121" s="376">
        <v>88.759217877094883</v>
      </c>
      <c r="Q121" s="375">
        <v>377</v>
      </c>
      <c r="R121" s="376">
        <v>89.76923076923083</v>
      </c>
      <c r="S121" s="375">
        <v>1141</v>
      </c>
      <c r="T121" s="376">
        <v>74.978089395267304</v>
      </c>
      <c r="U121" s="375">
        <v>251</v>
      </c>
      <c r="V121" s="376">
        <v>68.266932270916357</v>
      </c>
      <c r="W121" s="375">
        <v>6</v>
      </c>
      <c r="X121" s="376">
        <v>55.333333333333329</v>
      </c>
      <c r="Y121" s="375">
        <v>18</v>
      </c>
      <c r="Z121" s="376">
        <v>66.833333333333343</v>
      </c>
      <c r="AA121" s="375">
        <v>4</v>
      </c>
      <c r="AB121" s="376">
        <v>31.5</v>
      </c>
      <c r="AC121" s="375">
        <v>2641</v>
      </c>
      <c r="AD121" s="376">
        <v>58.31881862930706</v>
      </c>
      <c r="AE121" s="375">
        <v>32</v>
      </c>
      <c r="AF121" s="376">
        <v>49.40625</v>
      </c>
      <c r="AG121" s="375">
        <v>101</v>
      </c>
      <c r="AH121" s="376">
        <v>45.821782178217831</v>
      </c>
      <c r="AI121" s="375">
        <v>80</v>
      </c>
      <c r="AJ121" s="377">
        <v>63.637500000000031</v>
      </c>
    </row>
    <row r="122" spans="1:36" ht="15" customHeight="1">
      <c r="A122" s="388" t="s">
        <v>57</v>
      </c>
      <c r="B122" s="378">
        <v>55422</v>
      </c>
      <c r="C122" s="378">
        <v>17782</v>
      </c>
      <c r="D122" s="379">
        <v>5215</v>
      </c>
      <c r="E122" s="380">
        <v>78.685714285714141</v>
      </c>
      <c r="F122" s="379">
        <v>17</v>
      </c>
      <c r="G122" s="380">
        <v>82.588235294117666</v>
      </c>
      <c r="H122" s="379">
        <v>56</v>
      </c>
      <c r="I122" s="380">
        <v>71.053571428571416</v>
      </c>
      <c r="J122" s="379">
        <v>12494</v>
      </c>
      <c r="K122" s="380">
        <v>64.32047382743707</v>
      </c>
      <c r="L122" s="378">
        <v>37640</v>
      </c>
      <c r="M122" s="379">
        <v>2485</v>
      </c>
      <c r="N122" s="380">
        <v>70.987122736418627</v>
      </c>
      <c r="O122" s="379">
        <v>5022</v>
      </c>
      <c r="P122" s="380">
        <v>63.340302668259611</v>
      </c>
      <c r="Q122" s="379">
        <v>1761</v>
      </c>
      <c r="R122" s="380">
        <v>69.738216922203293</v>
      </c>
      <c r="S122" s="379">
        <v>8915</v>
      </c>
      <c r="T122" s="380">
        <v>63.592821088053874</v>
      </c>
      <c r="U122" s="379">
        <v>9201</v>
      </c>
      <c r="V122" s="380">
        <v>67.385936311270299</v>
      </c>
      <c r="W122" s="379">
        <v>21</v>
      </c>
      <c r="X122" s="380">
        <v>59.619047619047606</v>
      </c>
      <c r="Y122" s="379">
        <v>213</v>
      </c>
      <c r="Z122" s="380">
        <v>58.408450704225366</v>
      </c>
      <c r="AA122" s="379">
        <v>15</v>
      </c>
      <c r="AB122" s="380">
        <v>64.733333333333334</v>
      </c>
      <c r="AC122" s="379">
        <v>8272</v>
      </c>
      <c r="AD122" s="380">
        <v>47.586919729206919</v>
      </c>
      <c r="AE122" s="379">
        <v>156</v>
      </c>
      <c r="AF122" s="380">
        <v>48.115384615384613</v>
      </c>
      <c r="AG122" s="379">
        <v>712</v>
      </c>
      <c r="AH122" s="380">
        <v>41.060393258426977</v>
      </c>
      <c r="AI122" s="379">
        <v>867</v>
      </c>
      <c r="AJ122" s="381">
        <v>45.083044982698887</v>
      </c>
    </row>
    <row r="123" spans="1:36" ht="14.5">
      <c r="A123" s="517" t="s">
        <v>135</v>
      </c>
      <c r="B123" s="517"/>
      <c r="C123" s="517"/>
      <c r="D123" s="517"/>
      <c r="E123" s="517"/>
      <c r="F123" s="517"/>
      <c r="G123" s="517"/>
      <c r="H123" s="517"/>
      <c r="I123" s="517"/>
      <c r="J123" s="517"/>
      <c r="K123" s="517"/>
      <c r="L123" s="517"/>
      <c r="M123" s="517"/>
      <c r="N123" s="517"/>
      <c r="O123" s="517"/>
      <c r="P123" s="517"/>
      <c r="Q123" s="517"/>
      <c r="R123" s="517"/>
      <c r="S123" s="517"/>
      <c r="T123" s="517"/>
      <c r="U123" s="517"/>
      <c r="V123" s="517"/>
      <c r="W123" s="517"/>
      <c r="X123" s="517"/>
      <c r="Y123" s="517"/>
      <c r="Z123" s="517"/>
      <c r="AA123" s="517"/>
      <c r="AB123" s="517"/>
      <c r="AC123" s="517"/>
      <c r="AD123" s="517"/>
      <c r="AE123" s="517"/>
      <c r="AF123" s="517"/>
      <c r="AG123" s="517"/>
      <c r="AH123" s="517"/>
      <c r="AI123" s="517"/>
      <c r="AJ123" s="517"/>
    </row>
    <row r="124" spans="1:36" ht="15" customHeight="1">
      <c r="A124" s="485" t="s">
        <v>130</v>
      </c>
      <c r="B124" s="485"/>
      <c r="C124" s="485"/>
      <c r="D124" s="485"/>
      <c r="E124" s="485"/>
      <c r="F124" s="485"/>
      <c r="G124" s="485"/>
      <c r="H124" s="485"/>
      <c r="I124" s="485"/>
      <c r="J124" s="485"/>
      <c r="K124" s="485"/>
      <c r="L124" s="485"/>
      <c r="M124" s="485"/>
      <c r="N124" s="485"/>
      <c r="O124" s="485"/>
      <c r="P124" s="485"/>
      <c r="Q124" s="485"/>
      <c r="R124" s="485"/>
      <c r="S124" s="485"/>
      <c r="T124" s="485"/>
      <c r="U124" s="485"/>
      <c r="V124" s="485"/>
      <c r="W124" s="485"/>
      <c r="X124" s="485"/>
      <c r="Y124" s="485"/>
      <c r="Z124" s="485"/>
      <c r="AA124" s="485"/>
      <c r="AB124" s="485"/>
      <c r="AC124" s="485"/>
      <c r="AD124" s="485"/>
      <c r="AE124" s="485"/>
      <c r="AF124" s="485"/>
      <c r="AG124" s="485"/>
      <c r="AH124" s="485"/>
      <c r="AI124" s="485"/>
      <c r="AJ124" s="485"/>
    </row>
    <row r="125" spans="1:36" ht="14.5">
      <c r="A125" s="485" t="s">
        <v>65</v>
      </c>
      <c r="B125" s="485"/>
      <c r="C125" s="485"/>
      <c r="D125" s="485"/>
      <c r="E125" s="485"/>
      <c r="F125" s="485"/>
      <c r="G125" s="485"/>
      <c r="H125" s="485"/>
      <c r="I125" s="485"/>
      <c r="J125" s="485"/>
      <c r="K125" s="485"/>
      <c r="L125" s="485"/>
      <c r="M125" s="485"/>
      <c r="N125" s="485"/>
      <c r="O125" s="485"/>
      <c r="P125" s="485"/>
      <c r="Q125" s="485"/>
      <c r="R125" s="485"/>
      <c r="S125" s="485"/>
      <c r="T125" s="485"/>
      <c r="U125" s="485"/>
      <c r="V125" s="485"/>
      <c r="W125" s="485"/>
      <c r="X125" s="485"/>
      <c r="Y125" s="485"/>
      <c r="Z125" s="485"/>
      <c r="AA125" s="485"/>
      <c r="AB125" s="485"/>
      <c r="AC125" s="485"/>
      <c r="AD125" s="485"/>
      <c r="AE125" s="485"/>
      <c r="AF125" s="485"/>
      <c r="AG125" s="485"/>
      <c r="AH125" s="485"/>
      <c r="AI125" s="485"/>
      <c r="AJ125" s="485"/>
    </row>
    <row r="126" spans="1:36" ht="15.75" customHeight="1"/>
    <row r="127" spans="1:36" ht="23.5">
      <c r="A127" s="535">
        <v>2021</v>
      </c>
      <c r="B127" s="535"/>
      <c r="C127" s="535"/>
      <c r="D127" s="535"/>
      <c r="E127" s="535"/>
      <c r="F127" s="535"/>
      <c r="G127" s="535"/>
      <c r="H127" s="535"/>
      <c r="I127" s="535"/>
      <c r="J127" s="535"/>
      <c r="K127" s="535"/>
      <c r="L127" s="535"/>
      <c r="M127" s="535"/>
      <c r="N127" s="535"/>
      <c r="O127" s="535"/>
      <c r="P127" s="535"/>
      <c r="Q127" s="535"/>
      <c r="R127" s="535"/>
      <c r="S127" s="535"/>
      <c r="T127" s="535"/>
      <c r="U127" s="535"/>
      <c r="V127" s="535"/>
      <c r="W127" s="535"/>
      <c r="X127" s="535"/>
      <c r="Y127" s="535"/>
      <c r="Z127" s="535"/>
      <c r="AA127" s="535"/>
      <c r="AB127" s="535"/>
      <c r="AC127" s="535"/>
      <c r="AD127" s="535"/>
      <c r="AE127" s="535"/>
      <c r="AF127" s="535"/>
      <c r="AG127" s="535"/>
      <c r="AH127" s="535"/>
      <c r="AI127" s="535"/>
      <c r="AJ127" s="344"/>
    </row>
    <row r="128" spans="1:36" ht="15.75" customHeight="1"/>
    <row r="129" spans="1:36" ht="16.5">
      <c r="A129" s="536" t="s">
        <v>138</v>
      </c>
      <c r="B129" s="536"/>
      <c r="C129" s="536"/>
      <c r="D129" s="536"/>
      <c r="E129" s="536"/>
      <c r="F129" s="536"/>
      <c r="G129" s="536"/>
      <c r="H129" s="536"/>
      <c r="I129" s="536"/>
      <c r="J129" s="536"/>
      <c r="K129" s="536"/>
      <c r="L129" s="536"/>
      <c r="M129" s="536"/>
      <c r="N129" s="536"/>
      <c r="O129" s="536"/>
      <c r="P129" s="536"/>
      <c r="Q129" s="536"/>
      <c r="R129" s="536"/>
      <c r="S129" s="536"/>
      <c r="T129" s="536"/>
      <c r="U129" s="536"/>
      <c r="V129" s="536"/>
      <c r="W129" s="536"/>
      <c r="X129" s="536"/>
      <c r="Y129" s="536"/>
      <c r="Z129" s="536"/>
      <c r="AA129" s="536"/>
      <c r="AB129" s="536"/>
      <c r="AC129" s="536"/>
      <c r="AD129" s="536"/>
      <c r="AE129" s="536"/>
      <c r="AF129" s="536"/>
      <c r="AG129" s="536"/>
      <c r="AH129" s="536"/>
      <c r="AI129" s="536"/>
      <c r="AJ129" s="345"/>
    </row>
    <row r="130" spans="1:36" ht="14.25" customHeight="1">
      <c r="A130" s="537" t="s">
        <v>25</v>
      </c>
      <c r="B130" s="540" t="s">
        <v>26</v>
      </c>
      <c r="C130" s="533" t="s">
        <v>134</v>
      </c>
      <c r="D130" s="543"/>
      <c r="E130" s="543"/>
      <c r="F130" s="543"/>
      <c r="G130" s="543"/>
      <c r="H130" s="543"/>
      <c r="I130" s="543"/>
      <c r="J130" s="543"/>
      <c r="K130" s="534"/>
      <c r="L130" s="533" t="s">
        <v>28</v>
      </c>
      <c r="M130" s="543"/>
      <c r="N130" s="543"/>
      <c r="O130" s="543"/>
      <c r="P130" s="543"/>
      <c r="Q130" s="543"/>
      <c r="R130" s="543"/>
      <c r="S130" s="543"/>
      <c r="T130" s="543"/>
      <c r="U130" s="543"/>
      <c r="V130" s="543"/>
      <c r="W130" s="543"/>
      <c r="X130" s="543"/>
      <c r="Y130" s="543"/>
      <c r="Z130" s="543"/>
      <c r="AA130" s="543"/>
      <c r="AB130" s="543"/>
      <c r="AC130" s="543"/>
      <c r="AD130" s="543"/>
      <c r="AE130" s="543"/>
      <c r="AF130" s="543"/>
      <c r="AG130" s="543"/>
      <c r="AH130" s="543"/>
      <c r="AI130" s="543"/>
      <c r="AJ130" s="550"/>
    </row>
    <row r="131" spans="1:36" ht="14.5">
      <c r="A131" s="538"/>
      <c r="B131" s="541"/>
      <c r="C131" s="540" t="s">
        <v>26</v>
      </c>
      <c r="D131" s="533" t="s">
        <v>27</v>
      </c>
      <c r="E131" s="543"/>
      <c r="F131" s="543"/>
      <c r="G131" s="543"/>
      <c r="H131" s="543"/>
      <c r="I131" s="543"/>
      <c r="J131" s="543"/>
      <c r="K131" s="534"/>
      <c r="L131" s="540" t="s">
        <v>26</v>
      </c>
      <c r="M131" s="533" t="s">
        <v>27</v>
      </c>
      <c r="N131" s="543"/>
      <c r="O131" s="543"/>
      <c r="P131" s="543"/>
      <c r="Q131" s="543"/>
      <c r="R131" s="543"/>
      <c r="S131" s="543"/>
      <c r="T131" s="543"/>
      <c r="U131" s="543"/>
      <c r="V131" s="543"/>
      <c r="W131" s="543"/>
      <c r="X131" s="543"/>
      <c r="Y131" s="543"/>
      <c r="Z131" s="543"/>
      <c r="AA131" s="543"/>
      <c r="AB131" s="543"/>
      <c r="AC131" s="543"/>
      <c r="AD131" s="543"/>
      <c r="AE131" s="543"/>
      <c r="AF131" s="543"/>
      <c r="AG131" s="543"/>
      <c r="AH131" s="543"/>
      <c r="AI131" s="543"/>
      <c r="AJ131" s="550"/>
    </row>
    <row r="132" spans="1:36" ht="15" customHeight="1">
      <c r="A132" s="538"/>
      <c r="B132" s="541"/>
      <c r="C132" s="541"/>
      <c r="D132" s="544" t="s">
        <v>86</v>
      </c>
      <c r="E132" s="545"/>
      <c r="F132" s="544" t="s">
        <v>87</v>
      </c>
      <c r="G132" s="545"/>
      <c r="H132" s="544" t="s">
        <v>25</v>
      </c>
      <c r="I132" s="545"/>
      <c r="J132" s="544" t="s">
        <v>107</v>
      </c>
      <c r="K132" s="545"/>
      <c r="L132" s="541"/>
      <c r="M132" s="533" t="s">
        <v>89</v>
      </c>
      <c r="N132" s="543"/>
      <c r="O132" s="543"/>
      <c r="P132" s="543"/>
      <c r="Q132" s="543"/>
      <c r="R132" s="543"/>
      <c r="S132" s="543"/>
      <c r="T132" s="543"/>
      <c r="U132" s="543"/>
      <c r="V132" s="543"/>
      <c r="W132" s="543"/>
      <c r="X132" s="543"/>
      <c r="Y132" s="543"/>
      <c r="Z132" s="543"/>
      <c r="AA132" s="543"/>
      <c r="AB132" s="543"/>
      <c r="AC132" s="543"/>
      <c r="AD132" s="534"/>
      <c r="AE132" s="533" t="s">
        <v>90</v>
      </c>
      <c r="AF132" s="543"/>
      <c r="AG132" s="543"/>
      <c r="AH132" s="543"/>
      <c r="AI132" s="543"/>
      <c r="AJ132" s="550"/>
    </row>
    <row r="133" spans="1:36" ht="42.75" customHeight="1">
      <c r="A133" s="538"/>
      <c r="B133" s="542"/>
      <c r="C133" s="542"/>
      <c r="D133" s="546"/>
      <c r="E133" s="547"/>
      <c r="F133" s="546"/>
      <c r="G133" s="547"/>
      <c r="H133" s="546"/>
      <c r="I133" s="547"/>
      <c r="J133" s="546"/>
      <c r="K133" s="547"/>
      <c r="L133" s="542"/>
      <c r="M133" s="533" t="s">
        <v>91</v>
      </c>
      <c r="N133" s="534"/>
      <c r="O133" s="533" t="s">
        <v>92</v>
      </c>
      <c r="P133" s="534"/>
      <c r="Q133" s="533" t="s">
        <v>93</v>
      </c>
      <c r="R133" s="534"/>
      <c r="S133" s="533" t="s">
        <v>94</v>
      </c>
      <c r="T133" s="534"/>
      <c r="U133" s="533" t="s">
        <v>95</v>
      </c>
      <c r="V133" s="534"/>
      <c r="W133" s="533" t="s">
        <v>96</v>
      </c>
      <c r="X133" s="534"/>
      <c r="Y133" s="533" t="s">
        <v>109</v>
      </c>
      <c r="Z133" s="534"/>
      <c r="AA133" s="533" t="s">
        <v>98</v>
      </c>
      <c r="AB133" s="534"/>
      <c r="AC133" s="533" t="s">
        <v>99</v>
      </c>
      <c r="AD133" s="534"/>
      <c r="AE133" s="533" t="s">
        <v>100</v>
      </c>
      <c r="AF133" s="534"/>
      <c r="AG133" s="533" t="s">
        <v>101</v>
      </c>
      <c r="AH133" s="534"/>
      <c r="AI133" s="533" t="s">
        <v>110</v>
      </c>
      <c r="AJ133" s="550"/>
    </row>
    <row r="134" spans="1:36" thickBot="1">
      <c r="A134" s="539"/>
      <c r="B134" s="346" t="s">
        <v>36</v>
      </c>
      <c r="C134" s="347" t="s">
        <v>36</v>
      </c>
      <c r="D134" s="348" t="s">
        <v>36</v>
      </c>
      <c r="E134" s="349" t="s">
        <v>123</v>
      </c>
      <c r="F134" s="348" t="s">
        <v>36</v>
      </c>
      <c r="G134" s="349" t="s">
        <v>123</v>
      </c>
      <c r="H134" s="348" t="s">
        <v>36</v>
      </c>
      <c r="I134" s="349" t="s">
        <v>123</v>
      </c>
      <c r="J134" s="350" t="s">
        <v>36</v>
      </c>
      <c r="K134" s="351" t="s">
        <v>123</v>
      </c>
      <c r="L134" s="348" t="s">
        <v>36</v>
      </c>
      <c r="M134" s="348" t="s">
        <v>36</v>
      </c>
      <c r="N134" s="349" t="s">
        <v>123</v>
      </c>
      <c r="O134" s="350" t="s">
        <v>36</v>
      </c>
      <c r="P134" s="351" t="s">
        <v>123</v>
      </c>
      <c r="Q134" s="348" t="s">
        <v>36</v>
      </c>
      <c r="R134" s="349" t="s">
        <v>123</v>
      </c>
      <c r="S134" s="350" t="s">
        <v>36</v>
      </c>
      <c r="T134" s="349" t="s">
        <v>123</v>
      </c>
      <c r="U134" s="350" t="s">
        <v>36</v>
      </c>
      <c r="V134" s="351" t="s">
        <v>123</v>
      </c>
      <c r="W134" s="350" t="s">
        <v>36</v>
      </c>
      <c r="X134" s="351" t="s">
        <v>123</v>
      </c>
      <c r="Y134" s="348" t="s">
        <v>36</v>
      </c>
      <c r="Z134" s="349" t="s">
        <v>123</v>
      </c>
      <c r="AA134" s="348" t="s">
        <v>36</v>
      </c>
      <c r="AB134" s="349" t="s">
        <v>123</v>
      </c>
      <c r="AC134" s="350" t="s">
        <v>36</v>
      </c>
      <c r="AD134" s="351" t="s">
        <v>123</v>
      </c>
      <c r="AE134" s="348" t="s">
        <v>36</v>
      </c>
      <c r="AF134" s="349" t="s">
        <v>123</v>
      </c>
      <c r="AG134" s="348" t="s">
        <v>36</v>
      </c>
      <c r="AH134" s="349" t="s">
        <v>123</v>
      </c>
      <c r="AI134" s="348" t="s">
        <v>36</v>
      </c>
      <c r="AJ134" s="347" t="s">
        <v>123</v>
      </c>
    </row>
    <row r="135" spans="1:36" ht="14.5">
      <c r="A135" s="384" t="s">
        <v>39</v>
      </c>
      <c r="B135" s="352">
        <v>9081</v>
      </c>
      <c r="C135" s="353">
        <v>3880</v>
      </c>
      <c r="D135" s="354">
        <v>448</v>
      </c>
      <c r="E135" s="355">
        <v>57.455357142857189</v>
      </c>
      <c r="F135" s="354">
        <v>0</v>
      </c>
      <c r="G135" s="356" t="s">
        <v>124</v>
      </c>
      <c r="H135" s="354">
        <v>0</v>
      </c>
      <c r="I135" s="356" t="s">
        <v>124</v>
      </c>
      <c r="J135" s="354">
        <v>3432</v>
      </c>
      <c r="K135" s="355">
        <v>49.421911421911354</v>
      </c>
      <c r="L135" s="353">
        <v>5201</v>
      </c>
      <c r="M135" s="354">
        <v>103</v>
      </c>
      <c r="N135" s="355">
        <v>47.271844660194169</v>
      </c>
      <c r="O135" s="354">
        <v>275</v>
      </c>
      <c r="P135" s="355">
        <v>35.843636363636371</v>
      </c>
      <c r="Q135" s="354">
        <v>18</v>
      </c>
      <c r="R135" s="355">
        <v>52.055555555555557</v>
      </c>
      <c r="S135" s="354">
        <v>1584</v>
      </c>
      <c r="T135" s="355">
        <v>47.773989898989853</v>
      </c>
      <c r="U135" s="354">
        <v>1847</v>
      </c>
      <c r="V135" s="355">
        <v>58.2523010286952</v>
      </c>
      <c r="W135" s="354">
        <v>0</v>
      </c>
      <c r="X135" s="356" t="s">
        <v>124</v>
      </c>
      <c r="Y135" s="354">
        <v>40</v>
      </c>
      <c r="Z135" s="355">
        <v>41.424999999999997</v>
      </c>
      <c r="AA135" s="354">
        <v>1</v>
      </c>
      <c r="AB135" s="355">
        <v>9</v>
      </c>
      <c r="AC135" s="354">
        <v>1143</v>
      </c>
      <c r="AD135" s="355">
        <v>32.255468066491673</v>
      </c>
      <c r="AE135" s="354">
        <v>23</v>
      </c>
      <c r="AF135" s="355">
        <v>38.652173913043484</v>
      </c>
      <c r="AG135" s="354">
        <v>123</v>
      </c>
      <c r="AH135" s="355">
        <v>31.414634146341474</v>
      </c>
      <c r="AI135" s="354">
        <v>44</v>
      </c>
      <c r="AJ135" s="357">
        <v>30.136363636363637</v>
      </c>
    </row>
    <row r="136" spans="1:36" ht="14.5">
      <c r="A136" s="385" t="s">
        <v>40</v>
      </c>
      <c r="B136" s="358">
        <v>8960</v>
      </c>
      <c r="C136" s="358">
        <v>2429</v>
      </c>
      <c r="D136" s="359">
        <v>627</v>
      </c>
      <c r="E136" s="360">
        <v>68.452950558213743</v>
      </c>
      <c r="F136" s="359">
        <v>0</v>
      </c>
      <c r="G136" s="364" t="s">
        <v>124</v>
      </c>
      <c r="H136" s="359">
        <v>7</v>
      </c>
      <c r="I136" s="360">
        <v>28</v>
      </c>
      <c r="J136" s="359">
        <v>1795</v>
      </c>
      <c r="K136" s="360">
        <v>69.788857938718621</v>
      </c>
      <c r="L136" s="358">
        <v>6531</v>
      </c>
      <c r="M136" s="359">
        <v>362</v>
      </c>
      <c r="N136" s="360">
        <v>63.428176795580086</v>
      </c>
      <c r="O136" s="359">
        <v>341</v>
      </c>
      <c r="P136" s="360">
        <v>48.554252199413504</v>
      </c>
      <c r="Q136" s="359">
        <v>226</v>
      </c>
      <c r="R136" s="360">
        <v>51.261061946902679</v>
      </c>
      <c r="S136" s="359">
        <v>1403</v>
      </c>
      <c r="T136" s="360">
        <v>60.756236635780468</v>
      </c>
      <c r="U136" s="359">
        <v>2615</v>
      </c>
      <c r="V136" s="360">
        <v>72.106309751434083</v>
      </c>
      <c r="W136" s="359">
        <v>1</v>
      </c>
      <c r="X136" s="360">
        <v>98</v>
      </c>
      <c r="Y136" s="359">
        <v>4</v>
      </c>
      <c r="Z136" s="360">
        <v>34.5</v>
      </c>
      <c r="AA136" s="359">
        <v>8</v>
      </c>
      <c r="AB136" s="360">
        <v>90</v>
      </c>
      <c r="AC136" s="359">
        <v>1118</v>
      </c>
      <c r="AD136" s="360">
        <v>37.783542039355986</v>
      </c>
      <c r="AE136" s="359">
        <v>19</v>
      </c>
      <c r="AF136" s="360">
        <v>40.157894736842103</v>
      </c>
      <c r="AG136" s="359">
        <v>121</v>
      </c>
      <c r="AH136" s="360">
        <v>34.165289256198356</v>
      </c>
      <c r="AI136" s="359">
        <v>313</v>
      </c>
      <c r="AJ136" s="361">
        <v>50.415335463258778</v>
      </c>
    </row>
    <row r="137" spans="1:36" ht="14.5">
      <c r="A137" s="384" t="s">
        <v>75</v>
      </c>
      <c r="B137" s="352">
        <v>2718</v>
      </c>
      <c r="C137" s="352">
        <v>295</v>
      </c>
      <c r="D137" s="354">
        <v>276</v>
      </c>
      <c r="E137" s="362">
        <v>123.47826086956528</v>
      </c>
      <c r="F137" s="354">
        <v>0</v>
      </c>
      <c r="G137" s="365" t="s">
        <v>124</v>
      </c>
      <c r="H137" s="354">
        <v>19</v>
      </c>
      <c r="I137" s="362">
        <v>80.84210526315789</v>
      </c>
      <c r="J137" s="354">
        <v>0</v>
      </c>
      <c r="K137" s="365" t="s">
        <v>124</v>
      </c>
      <c r="L137" s="352">
        <v>2423</v>
      </c>
      <c r="M137" s="354">
        <v>51</v>
      </c>
      <c r="N137" s="362">
        <v>90.352941176470566</v>
      </c>
      <c r="O137" s="354">
        <v>537</v>
      </c>
      <c r="P137" s="362">
        <v>83.428305400372466</v>
      </c>
      <c r="Q137" s="354">
        <v>4</v>
      </c>
      <c r="R137" s="362">
        <v>73</v>
      </c>
      <c r="S137" s="354">
        <v>250</v>
      </c>
      <c r="T137" s="362">
        <v>67.892000000000053</v>
      </c>
      <c r="U137" s="354">
        <v>65</v>
      </c>
      <c r="V137" s="362">
        <v>57.138461538461549</v>
      </c>
      <c r="W137" s="354">
        <v>5</v>
      </c>
      <c r="X137" s="362">
        <v>66.2</v>
      </c>
      <c r="Y137" s="354">
        <v>3</v>
      </c>
      <c r="Z137" s="362">
        <v>31.333333333333332</v>
      </c>
      <c r="AA137" s="354">
        <v>3</v>
      </c>
      <c r="AB137" s="362">
        <v>19</v>
      </c>
      <c r="AC137" s="354">
        <v>1502</v>
      </c>
      <c r="AD137" s="362">
        <v>41.136484687083886</v>
      </c>
      <c r="AE137" s="354">
        <v>1</v>
      </c>
      <c r="AF137" s="362">
        <v>146</v>
      </c>
      <c r="AG137" s="354">
        <v>1</v>
      </c>
      <c r="AH137" s="362">
        <v>25</v>
      </c>
      <c r="AI137" s="354">
        <v>1</v>
      </c>
      <c r="AJ137" s="357">
        <v>26</v>
      </c>
    </row>
    <row r="138" spans="1:36" ht="14.5">
      <c r="A138" s="385" t="s">
        <v>42</v>
      </c>
      <c r="B138" s="358">
        <v>1578</v>
      </c>
      <c r="C138" s="358">
        <v>782</v>
      </c>
      <c r="D138" s="359">
        <v>6</v>
      </c>
      <c r="E138" s="360">
        <v>79</v>
      </c>
      <c r="F138" s="359">
        <v>0</v>
      </c>
      <c r="G138" s="364" t="s">
        <v>124</v>
      </c>
      <c r="H138" s="359">
        <v>1</v>
      </c>
      <c r="I138" s="360">
        <v>125</v>
      </c>
      <c r="J138" s="359">
        <v>775</v>
      </c>
      <c r="K138" s="360">
        <v>89.067096774193601</v>
      </c>
      <c r="L138" s="358">
        <v>796</v>
      </c>
      <c r="M138" s="359">
        <v>78</v>
      </c>
      <c r="N138" s="360">
        <v>113.8205128205128</v>
      </c>
      <c r="O138" s="359">
        <v>142</v>
      </c>
      <c r="P138" s="360">
        <v>94.75352112676056</v>
      </c>
      <c r="Q138" s="359">
        <v>53</v>
      </c>
      <c r="R138" s="360">
        <v>91.584905660377387</v>
      </c>
      <c r="S138" s="359">
        <v>157</v>
      </c>
      <c r="T138" s="360">
        <v>72.859872611464965</v>
      </c>
      <c r="U138" s="359">
        <v>17</v>
      </c>
      <c r="V138" s="360">
        <v>51.529411764705884</v>
      </c>
      <c r="W138" s="359">
        <v>0</v>
      </c>
      <c r="X138" s="364" t="s">
        <v>124</v>
      </c>
      <c r="Y138" s="359">
        <v>0</v>
      </c>
      <c r="Z138" s="364" t="s">
        <v>124</v>
      </c>
      <c r="AA138" s="359">
        <v>0</v>
      </c>
      <c r="AB138" s="364" t="s">
        <v>124</v>
      </c>
      <c r="AC138" s="359">
        <v>284</v>
      </c>
      <c r="AD138" s="360">
        <v>78.658450704225388</v>
      </c>
      <c r="AE138" s="359">
        <v>12</v>
      </c>
      <c r="AF138" s="360">
        <v>51.083333333333336</v>
      </c>
      <c r="AG138" s="359">
        <v>50</v>
      </c>
      <c r="AH138" s="360">
        <v>36.279999999999994</v>
      </c>
      <c r="AI138" s="359">
        <v>3</v>
      </c>
      <c r="AJ138" s="361">
        <v>110.66666666666666</v>
      </c>
    </row>
    <row r="139" spans="1:36" ht="14.5">
      <c r="A139" s="384" t="s">
        <v>43</v>
      </c>
      <c r="B139" s="352">
        <v>448</v>
      </c>
      <c r="C139" s="352">
        <v>97</v>
      </c>
      <c r="D139" s="354">
        <v>97</v>
      </c>
      <c r="E139" s="362">
        <v>109.67010309278352</v>
      </c>
      <c r="F139" s="354">
        <v>0</v>
      </c>
      <c r="G139" s="365" t="s">
        <v>124</v>
      </c>
      <c r="H139" s="354">
        <v>0</v>
      </c>
      <c r="I139" s="365" t="s">
        <v>124</v>
      </c>
      <c r="J139" s="354">
        <v>0</v>
      </c>
      <c r="K139" s="365" t="s">
        <v>124</v>
      </c>
      <c r="L139" s="352">
        <v>351</v>
      </c>
      <c r="M139" s="354">
        <v>28</v>
      </c>
      <c r="N139" s="362">
        <v>72.571428571428569</v>
      </c>
      <c r="O139" s="354">
        <v>55</v>
      </c>
      <c r="P139" s="362">
        <v>50.290909090909089</v>
      </c>
      <c r="Q139" s="354">
        <v>14</v>
      </c>
      <c r="R139" s="362">
        <v>60.071428571428577</v>
      </c>
      <c r="S139" s="354">
        <v>86</v>
      </c>
      <c r="T139" s="362">
        <v>65.151162790697683</v>
      </c>
      <c r="U139" s="354">
        <v>19</v>
      </c>
      <c r="V139" s="362">
        <v>69.578947368421055</v>
      </c>
      <c r="W139" s="354">
        <v>0</v>
      </c>
      <c r="X139" s="365" t="s">
        <v>124</v>
      </c>
      <c r="Y139" s="354">
        <v>2</v>
      </c>
      <c r="Z139" s="362">
        <v>44.5</v>
      </c>
      <c r="AA139" s="354">
        <v>1</v>
      </c>
      <c r="AB139" s="362">
        <v>27</v>
      </c>
      <c r="AC139" s="354">
        <v>117</v>
      </c>
      <c r="AD139" s="362">
        <v>30.179487179487179</v>
      </c>
      <c r="AE139" s="354">
        <v>2</v>
      </c>
      <c r="AF139" s="362">
        <v>55</v>
      </c>
      <c r="AG139" s="354">
        <v>7</v>
      </c>
      <c r="AH139" s="362">
        <v>44.714285714285715</v>
      </c>
      <c r="AI139" s="354">
        <v>20</v>
      </c>
      <c r="AJ139" s="357">
        <v>29.599999999999998</v>
      </c>
    </row>
    <row r="140" spans="1:36" ht="14.5">
      <c r="A140" s="385" t="s">
        <v>44</v>
      </c>
      <c r="B140" s="358">
        <v>1143</v>
      </c>
      <c r="C140" s="358">
        <v>10</v>
      </c>
      <c r="D140" s="359">
        <v>8</v>
      </c>
      <c r="E140" s="360">
        <v>63.625</v>
      </c>
      <c r="F140" s="359">
        <v>0</v>
      </c>
      <c r="G140" s="364" t="s">
        <v>124</v>
      </c>
      <c r="H140" s="359">
        <v>2</v>
      </c>
      <c r="I140" s="360">
        <v>43.5</v>
      </c>
      <c r="J140" s="359">
        <v>0</v>
      </c>
      <c r="K140" s="364" t="s">
        <v>124</v>
      </c>
      <c r="L140" s="358">
        <v>1133</v>
      </c>
      <c r="M140" s="359">
        <v>26</v>
      </c>
      <c r="N140" s="360">
        <v>76.269230769230788</v>
      </c>
      <c r="O140" s="359">
        <v>258</v>
      </c>
      <c r="P140" s="360">
        <v>68.093023255813918</v>
      </c>
      <c r="Q140" s="359">
        <v>44</v>
      </c>
      <c r="R140" s="360">
        <v>74.181818181818173</v>
      </c>
      <c r="S140" s="359">
        <v>158</v>
      </c>
      <c r="T140" s="360">
        <v>72.329113924050645</v>
      </c>
      <c r="U140" s="359">
        <v>28</v>
      </c>
      <c r="V140" s="360">
        <v>77.999999999999986</v>
      </c>
      <c r="W140" s="359">
        <v>1</v>
      </c>
      <c r="X140" s="360">
        <v>65</v>
      </c>
      <c r="Y140" s="359">
        <v>2</v>
      </c>
      <c r="Z140" s="360">
        <v>38</v>
      </c>
      <c r="AA140" s="359">
        <v>0</v>
      </c>
      <c r="AB140" s="364" t="s">
        <v>124</v>
      </c>
      <c r="AC140" s="359">
        <v>377</v>
      </c>
      <c r="AD140" s="360">
        <v>89.387267904509329</v>
      </c>
      <c r="AE140" s="359">
        <v>15</v>
      </c>
      <c r="AF140" s="360">
        <v>64.666666666666643</v>
      </c>
      <c r="AG140" s="359">
        <v>164</v>
      </c>
      <c r="AH140" s="360">
        <v>52.384146341463406</v>
      </c>
      <c r="AI140" s="359">
        <v>60</v>
      </c>
      <c r="AJ140" s="361">
        <v>56.666666666666671</v>
      </c>
    </row>
    <row r="141" spans="1:36" ht="14.5">
      <c r="A141" s="384" t="s">
        <v>45</v>
      </c>
      <c r="B141" s="352">
        <v>4210</v>
      </c>
      <c r="C141" s="352">
        <v>1726</v>
      </c>
      <c r="D141" s="354">
        <v>381</v>
      </c>
      <c r="E141" s="362">
        <v>89.687664041994807</v>
      </c>
      <c r="F141" s="354">
        <v>0</v>
      </c>
      <c r="G141" s="365" t="s">
        <v>124</v>
      </c>
      <c r="H141" s="354">
        <v>1</v>
      </c>
      <c r="I141" s="362">
        <v>45</v>
      </c>
      <c r="J141" s="354">
        <v>1344</v>
      </c>
      <c r="K141" s="362">
        <v>68.808035714285623</v>
      </c>
      <c r="L141" s="352">
        <v>2484</v>
      </c>
      <c r="M141" s="354">
        <v>109</v>
      </c>
      <c r="N141" s="362">
        <v>60.605504587155963</v>
      </c>
      <c r="O141" s="354">
        <v>246</v>
      </c>
      <c r="P141" s="362">
        <v>51.434959349593477</v>
      </c>
      <c r="Q141" s="354">
        <v>38</v>
      </c>
      <c r="R141" s="362">
        <v>60.052631578947363</v>
      </c>
      <c r="S141" s="354">
        <v>714</v>
      </c>
      <c r="T141" s="362">
        <v>66.056022408963685</v>
      </c>
      <c r="U141" s="354">
        <v>462</v>
      </c>
      <c r="V141" s="362">
        <v>69.831168831168824</v>
      </c>
      <c r="W141" s="354">
        <v>4</v>
      </c>
      <c r="X141" s="362">
        <v>56.5</v>
      </c>
      <c r="Y141" s="354">
        <v>30</v>
      </c>
      <c r="Z141" s="362">
        <v>63.033333333333324</v>
      </c>
      <c r="AA141" s="354">
        <v>0</v>
      </c>
      <c r="AB141" s="365" t="s">
        <v>124</v>
      </c>
      <c r="AC141" s="354">
        <v>789</v>
      </c>
      <c r="AD141" s="362">
        <v>39.185044359949281</v>
      </c>
      <c r="AE141" s="354">
        <v>5</v>
      </c>
      <c r="AF141" s="362">
        <v>51.2</v>
      </c>
      <c r="AG141" s="354">
        <v>38</v>
      </c>
      <c r="AH141" s="362">
        <v>30.736842105263147</v>
      </c>
      <c r="AI141" s="354">
        <v>49</v>
      </c>
      <c r="AJ141" s="357">
        <v>33.020408163265323</v>
      </c>
    </row>
    <row r="142" spans="1:36" ht="14.5">
      <c r="A142" s="385" t="s">
        <v>46</v>
      </c>
      <c r="B142" s="358">
        <v>956</v>
      </c>
      <c r="C142" s="358">
        <v>126</v>
      </c>
      <c r="D142" s="359">
        <v>1</v>
      </c>
      <c r="E142" s="360">
        <v>30</v>
      </c>
      <c r="F142" s="359">
        <v>0</v>
      </c>
      <c r="G142" s="364" t="s">
        <v>124</v>
      </c>
      <c r="H142" s="359">
        <v>2</v>
      </c>
      <c r="I142" s="360">
        <v>5.5</v>
      </c>
      <c r="J142" s="359">
        <v>123</v>
      </c>
      <c r="K142" s="360">
        <v>90.105691056910572</v>
      </c>
      <c r="L142" s="358">
        <v>830</v>
      </c>
      <c r="M142" s="359">
        <v>89</v>
      </c>
      <c r="N142" s="360">
        <v>96.764044943820224</v>
      </c>
      <c r="O142" s="359">
        <v>254</v>
      </c>
      <c r="P142" s="360">
        <v>105.61023622047243</v>
      </c>
      <c r="Q142" s="359">
        <v>84</v>
      </c>
      <c r="R142" s="360">
        <v>119.95238095238101</v>
      </c>
      <c r="S142" s="359">
        <v>120</v>
      </c>
      <c r="T142" s="360">
        <v>89.600000000000009</v>
      </c>
      <c r="U142" s="359">
        <v>16</v>
      </c>
      <c r="V142" s="360">
        <v>73.25</v>
      </c>
      <c r="W142" s="359">
        <v>0</v>
      </c>
      <c r="X142" s="364" t="s">
        <v>124</v>
      </c>
      <c r="Y142" s="359">
        <v>0</v>
      </c>
      <c r="Z142" s="364" t="s">
        <v>124</v>
      </c>
      <c r="AA142" s="359">
        <v>0</v>
      </c>
      <c r="AB142" s="364" t="s">
        <v>124</v>
      </c>
      <c r="AC142" s="359">
        <v>205</v>
      </c>
      <c r="AD142" s="360">
        <v>82.936585365853659</v>
      </c>
      <c r="AE142" s="359">
        <v>0</v>
      </c>
      <c r="AF142" s="364" t="s">
        <v>124</v>
      </c>
      <c r="AG142" s="359">
        <v>19</v>
      </c>
      <c r="AH142" s="360">
        <v>88.631578947368411</v>
      </c>
      <c r="AI142" s="359">
        <v>43</v>
      </c>
      <c r="AJ142" s="361">
        <v>43.534883720930239</v>
      </c>
    </row>
    <row r="143" spans="1:36" ht="14.5">
      <c r="A143" s="384" t="s">
        <v>47</v>
      </c>
      <c r="B143" s="352">
        <v>5139</v>
      </c>
      <c r="C143" s="352">
        <v>1654</v>
      </c>
      <c r="D143" s="354">
        <v>253</v>
      </c>
      <c r="E143" s="362">
        <v>78.758893280632435</v>
      </c>
      <c r="F143" s="354">
        <v>1</v>
      </c>
      <c r="G143" s="362">
        <v>172</v>
      </c>
      <c r="H143" s="354">
        <v>0</v>
      </c>
      <c r="I143" s="365" t="s">
        <v>124</v>
      </c>
      <c r="J143" s="354">
        <v>1400</v>
      </c>
      <c r="K143" s="362">
        <v>59.683571428571405</v>
      </c>
      <c r="L143" s="352">
        <v>3485</v>
      </c>
      <c r="M143" s="354">
        <v>214</v>
      </c>
      <c r="N143" s="362">
        <v>63.392523364485946</v>
      </c>
      <c r="O143" s="354">
        <v>379</v>
      </c>
      <c r="P143" s="362">
        <v>45.765171503957788</v>
      </c>
      <c r="Q143" s="354">
        <v>413</v>
      </c>
      <c r="R143" s="362">
        <v>67.37046004842621</v>
      </c>
      <c r="S143" s="354">
        <v>1070</v>
      </c>
      <c r="T143" s="362">
        <v>71.222429906542018</v>
      </c>
      <c r="U143" s="354">
        <v>551</v>
      </c>
      <c r="V143" s="362">
        <v>83.856624319419211</v>
      </c>
      <c r="W143" s="354">
        <v>1</v>
      </c>
      <c r="X143" s="362">
        <v>40</v>
      </c>
      <c r="Y143" s="354">
        <v>40</v>
      </c>
      <c r="Z143" s="362">
        <v>58.725000000000009</v>
      </c>
      <c r="AA143" s="354">
        <v>1</v>
      </c>
      <c r="AB143" s="362">
        <v>12</v>
      </c>
      <c r="AC143" s="354">
        <v>717</v>
      </c>
      <c r="AD143" s="362">
        <v>32.694560669456031</v>
      </c>
      <c r="AE143" s="354">
        <v>14</v>
      </c>
      <c r="AF143" s="362">
        <v>49.571428571428569</v>
      </c>
      <c r="AG143" s="354">
        <v>17</v>
      </c>
      <c r="AH143" s="362">
        <v>46.647058823529413</v>
      </c>
      <c r="AI143" s="354">
        <v>68</v>
      </c>
      <c r="AJ143" s="357">
        <v>34.617647058823536</v>
      </c>
    </row>
    <row r="144" spans="1:36" ht="14.5">
      <c r="A144" s="385" t="s">
        <v>103</v>
      </c>
      <c r="B144" s="358">
        <v>10538</v>
      </c>
      <c r="C144" s="358">
        <v>2488</v>
      </c>
      <c r="D144" s="359">
        <v>2163</v>
      </c>
      <c r="E144" s="360">
        <v>73.369856680536046</v>
      </c>
      <c r="F144" s="359">
        <v>1</v>
      </c>
      <c r="G144" s="360">
        <v>20</v>
      </c>
      <c r="H144" s="359">
        <v>2</v>
      </c>
      <c r="I144" s="360">
        <v>81.5</v>
      </c>
      <c r="J144" s="359">
        <v>322</v>
      </c>
      <c r="K144" s="360">
        <v>60.310559006211172</v>
      </c>
      <c r="L144" s="358">
        <v>8050</v>
      </c>
      <c r="M144" s="359">
        <v>862</v>
      </c>
      <c r="N144" s="360">
        <v>62.054524361948978</v>
      </c>
      <c r="O144" s="359">
        <v>1341</v>
      </c>
      <c r="P144" s="360">
        <v>47.33258762117822</v>
      </c>
      <c r="Q144" s="359">
        <v>460</v>
      </c>
      <c r="R144" s="360">
        <v>64.784782608695622</v>
      </c>
      <c r="S144" s="359">
        <v>1664</v>
      </c>
      <c r="T144" s="360">
        <v>62.256610576923073</v>
      </c>
      <c r="U144" s="359">
        <v>2544</v>
      </c>
      <c r="V144" s="360">
        <v>61.681603773584918</v>
      </c>
      <c r="W144" s="359">
        <v>6</v>
      </c>
      <c r="X144" s="360">
        <v>58.333333333333329</v>
      </c>
      <c r="Y144" s="359">
        <v>61</v>
      </c>
      <c r="Z144" s="360">
        <v>65.426229508196727</v>
      </c>
      <c r="AA144" s="359">
        <v>2</v>
      </c>
      <c r="AB144" s="360">
        <v>34.5</v>
      </c>
      <c r="AC144" s="359">
        <v>891</v>
      </c>
      <c r="AD144" s="360">
        <v>50.860830527497136</v>
      </c>
      <c r="AE144" s="359">
        <v>26</v>
      </c>
      <c r="AF144" s="360">
        <v>60.884615384615373</v>
      </c>
      <c r="AG144" s="359">
        <v>81</v>
      </c>
      <c r="AH144" s="360">
        <v>31.716049382716076</v>
      </c>
      <c r="AI144" s="359">
        <v>112</v>
      </c>
      <c r="AJ144" s="361">
        <v>37.696428571428569</v>
      </c>
    </row>
    <row r="145" spans="1:36" ht="14.5">
      <c r="A145" s="384" t="s">
        <v>49</v>
      </c>
      <c r="B145" s="352">
        <v>2492</v>
      </c>
      <c r="C145" s="352">
        <v>1227</v>
      </c>
      <c r="D145" s="354">
        <v>260</v>
      </c>
      <c r="E145" s="362">
        <v>74.526923076923111</v>
      </c>
      <c r="F145" s="354">
        <v>2</v>
      </c>
      <c r="G145" s="362">
        <v>41</v>
      </c>
      <c r="H145" s="354">
        <v>0</v>
      </c>
      <c r="I145" s="365" t="s">
        <v>124</v>
      </c>
      <c r="J145" s="354">
        <v>965</v>
      </c>
      <c r="K145" s="362">
        <v>64.353367875647578</v>
      </c>
      <c r="L145" s="352">
        <v>1265</v>
      </c>
      <c r="M145" s="354">
        <v>7</v>
      </c>
      <c r="N145" s="362">
        <v>67</v>
      </c>
      <c r="O145" s="354">
        <v>70</v>
      </c>
      <c r="P145" s="362">
        <v>50.171428571428578</v>
      </c>
      <c r="Q145" s="354">
        <v>11</v>
      </c>
      <c r="R145" s="362">
        <v>48.000000000000007</v>
      </c>
      <c r="S145" s="354">
        <v>402</v>
      </c>
      <c r="T145" s="362">
        <v>64.144278606965187</v>
      </c>
      <c r="U145" s="354">
        <v>644</v>
      </c>
      <c r="V145" s="362">
        <v>70.031055900621226</v>
      </c>
      <c r="W145" s="354">
        <v>0</v>
      </c>
      <c r="X145" s="365" t="s">
        <v>124</v>
      </c>
      <c r="Y145" s="354">
        <v>1</v>
      </c>
      <c r="Z145" s="362">
        <v>46</v>
      </c>
      <c r="AA145" s="354">
        <v>0</v>
      </c>
      <c r="AB145" s="365" t="s">
        <v>124</v>
      </c>
      <c r="AC145" s="354">
        <v>96</v>
      </c>
      <c r="AD145" s="362">
        <v>53.416666666666664</v>
      </c>
      <c r="AE145" s="354">
        <v>8</v>
      </c>
      <c r="AF145" s="362">
        <v>32.375</v>
      </c>
      <c r="AG145" s="354">
        <v>11</v>
      </c>
      <c r="AH145" s="362">
        <v>19.09090909090909</v>
      </c>
      <c r="AI145" s="354">
        <v>15</v>
      </c>
      <c r="AJ145" s="357">
        <v>45.133333333333333</v>
      </c>
    </row>
    <row r="146" spans="1:36" ht="14.5">
      <c r="A146" s="385" t="s">
        <v>50</v>
      </c>
      <c r="B146" s="358">
        <v>471</v>
      </c>
      <c r="C146" s="358">
        <v>135</v>
      </c>
      <c r="D146" s="359">
        <v>8</v>
      </c>
      <c r="E146" s="360">
        <v>68</v>
      </c>
      <c r="F146" s="359">
        <v>4</v>
      </c>
      <c r="G146" s="360">
        <v>77.75</v>
      </c>
      <c r="H146" s="359">
        <v>0</v>
      </c>
      <c r="I146" s="364" t="s">
        <v>124</v>
      </c>
      <c r="J146" s="359">
        <v>123</v>
      </c>
      <c r="K146" s="360">
        <v>80.056910569105682</v>
      </c>
      <c r="L146" s="358">
        <v>336</v>
      </c>
      <c r="M146" s="359">
        <v>23</v>
      </c>
      <c r="N146" s="360">
        <v>72.869565217391312</v>
      </c>
      <c r="O146" s="359">
        <v>33</v>
      </c>
      <c r="P146" s="360">
        <v>43.515151515151523</v>
      </c>
      <c r="Q146" s="359">
        <v>0</v>
      </c>
      <c r="R146" s="364" t="s">
        <v>124</v>
      </c>
      <c r="S146" s="359">
        <v>57</v>
      </c>
      <c r="T146" s="360">
        <v>69.964912280701753</v>
      </c>
      <c r="U146" s="359">
        <v>198</v>
      </c>
      <c r="V146" s="360">
        <v>77.873737373737356</v>
      </c>
      <c r="W146" s="359">
        <v>0</v>
      </c>
      <c r="X146" s="364" t="s">
        <v>124</v>
      </c>
      <c r="Y146" s="359">
        <v>0</v>
      </c>
      <c r="Z146" s="364" t="s">
        <v>124</v>
      </c>
      <c r="AA146" s="359">
        <v>0</v>
      </c>
      <c r="AB146" s="364" t="s">
        <v>124</v>
      </c>
      <c r="AC146" s="359">
        <v>22</v>
      </c>
      <c r="AD146" s="360">
        <v>64.86363636363636</v>
      </c>
      <c r="AE146" s="359">
        <v>1</v>
      </c>
      <c r="AF146" s="360">
        <v>28</v>
      </c>
      <c r="AG146" s="359">
        <v>0</v>
      </c>
      <c r="AH146" s="364" t="s">
        <v>124</v>
      </c>
      <c r="AI146" s="359">
        <v>2</v>
      </c>
      <c r="AJ146" s="361">
        <v>59.5</v>
      </c>
    </row>
    <row r="147" spans="1:36" ht="14.5">
      <c r="A147" s="384" t="s">
        <v>51</v>
      </c>
      <c r="B147" s="352">
        <v>2358</v>
      </c>
      <c r="C147" s="352">
        <v>896</v>
      </c>
      <c r="D147" s="354">
        <v>233</v>
      </c>
      <c r="E147" s="362">
        <v>107.67811158798287</v>
      </c>
      <c r="F147" s="354">
        <v>0</v>
      </c>
      <c r="G147" s="365" t="s">
        <v>124</v>
      </c>
      <c r="H147" s="354">
        <v>0</v>
      </c>
      <c r="I147" s="365" t="s">
        <v>124</v>
      </c>
      <c r="J147" s="354">
        <v>663</v>
      </c>
      <c r="K147" s="362">
        <v>82.696832579185539</v>
      </c>
      <c r="L147" s="352">
        <v>1462</v>
      </c>
      <c r="M147" s="354">
        <v>181</v>
      </c>
      <c r="N147" s="362">
        <v>101.53038674033147</v>
      </c>
      <c r="O147" s="354">
        <v>437</v>
      </c>
      <c r="P147" s="362">
        <v>98.016018306636113</v>
      </c>
      <c r="Q147" s="354">
        <v>115</v>
      </c>
      <c r="R147" s="362">
        <v>102.93043478260867</v>
      </c>
      <c r="S147" s="354">
        <v>294</v>
      </c>
      <c r="T147" s="362">
        <v>80.414965986394577</v>
      </c>
      <c r="U147" s="354">
        <v>40</v>
      </c>
      <c r="V147" s="362">
        <v>82.649999999999977</v>
      </c>
      <c r="W147" s="354">
        <v>1</v>
      </c>
      <c r="X147" s="362">
        <v>17</v>
      </c>
      <c r="Y147" s="354">
        <v>4</v>
      </c>
      <c r="Z147" s="362">
        <v>78.75</v>
      </c>
      <c r="AA147" s="354">
        <v>0</v>
      </c>
      <c r="AB147" s="365" t="s">
        <v>124</v>
      </c>
      <c r="AC147" s="354">
        <v>323</v>
      </c>
      <c r="AD147" s="362">
        <v>92.770897832817369</v>
      </c>
      <c r="AE147" s="354">
        <v>10</v>
      </c>
      <c r="AF147" s="362">
        <v>44.5</v>
      </c>
      <c r="AG147" s="354">
        <v>26</v>
      </c>
      <c r="AH147" s="362">
        <v>40.499999999999993</v>
      </c>
      <c r="AI147" s="354">
        <v>31</v>
      </c>
      <c r="AJ147" s="357">
        <v>77.709677419354847</v>
      </c>
    </row>
    <row r="148" spans="1:36" ht="14.5">
      <c r="A148" s="385" t="s">
        <v>52</v>
      </c>
      <c r="B148" s="358">
        <v>1411</v>
      </c>
      <c r="C148" s="358">
        <v>793</v>
      </c>
      <c r="D148" s="359">
        <v>71</v>
      </c>
      <c r="E148" s="360">
        <v>111.52112676056342</v>
      </c>
      <c r="F148" s="359">
        <v>0</v>
      </c>
      <c r="G148" s="364" t="s">
        <v>124</v>
      </c>
      <c r="H148" s="359">
        <v>6</v>
      </c>
      <c r="I148" s="360">
        <v>89.833333333333343</v>
      </c>
      <c r="J148" s="359">
        <v>716</v>
      </c>
      <c r="K148" s="360">
        <v>66.842178770949758</v>
      </c>
      <c r="L148" s="358">
        <v>618</v>
      </c>
      <c r="M148" s="359">
        <v>55</v>
      </c>
      <c r="N148" s="360">
        <v>84.618181818181824</v>
      </c>
      <c r="O148" s="359">
        <v>183</v>
      </c>
      <c r="P148" s="360">
        <v>84.513661202185844</v>
      </c>
      <c r="Q148" s="359">
        <v>26</v>
      </c>
      <c r="R148" s="360">
        <v>77.769230769230774</v>
      </c>
      <c r="S148" s="359">
        <v>144</v>
      </c>
      <c r="T148" s="360">
        <v>77.652777777777786</v>
      </c>
      <c r="U148" s="359">
        <v>32</v>
      </c>
      <c r="V148" s="360">
        <v>67.78125</v>
      </c>
      <c r="W148" s="359">
        <v>0</v>
      </c>
      <c r="X148" s="364" t="s">
        <v>124</v>
      </c>
      <c r="Y148" s="359">
        <v>2</v>
      </c>
      <c r="Z148" s="360">
        <v>28.5</v>
      </c>
      <c r="AA148" s="359">
        <v>0</v>
      </c>
      <c r="AB148" s="364" t="s">
        <v>124</v>
      </c>
      <c r="AC148" s="359">
        <v>172</v>
      </c>
      <c r="AD148" s="360">
        <v>80.703488372093005</v>
      </c>
      <c r="AE148" s="359">
        <v>0</v>
      </c>
      <c r="AF148" s="364" t="s">
        <v>124</v>
      </c>
      <c r="AG148" s="359">
        <v>1</v>
      </c>
      <c r="AH148" s="360">
        <v>46</v>
      </c>
      <c r="AI148" s="359">
        <v>3</v>
      </c>
      <c r="AJ148" s="361">
        <v>75.666666666666671</v>
      </c>
    </row>
    <row r="149" spans="1:36" ht="14.5">
      <c r="A149" s="384" t="s">
        <v>53</v>
      </c>
      <c r="B149" s="352">
        <v>1789</v>
      </c>
      <c r="C149" s="352">
        <v>397</v>
      </c>
      <c r="D149" s="354">
        <v>103</v>
      </c>
      <c r="E149" s="366">
        <v>80.932038834951456</v>
      </c>
      <c r="F149" s="354">
        <v>3</v>
      </c>
      <c r="G149" s="366">
        <v>69.666666666666671</v>
      </c>
      <c r="H149" s="354">
        <v>9</v>
      </c>
      <c r="I149" s="366">
        <v>88.333333333333329</v>
      </c>
      <c r="J149" s="354">
        <v>282</v>
      </c>
      <c r="K149" s="366">
        <v>69.794326241134726</v>
      </c>
      <c r="L149" s="352">
        <v>1392</v>
      </c>
      <c r="M149" s="354">
        <v>93</v>
      </c>
      <c r="N149" s="366">
        <v>78.139784946236531</v>
      </c>
      <c r="O149" s="354">
        <v>208</v>
      </c>
      <c r="P149" s="366">
        <v>52.250000000000007</v>
      </c>
      <c r="Q149" s="354">
        <v>95</v>
      </c>
      <c r="R149" s="366">
        <v>73.568421052631564</v>
      </c>
      <c r="S149" s="354">
        <v>573</v>
      </c>
      <c r="T149" s="366">
        <v>68.118673647469492</v>
      </c>
      <c r="U149" s="354">
        <v>24</v>
      </c>
      <c r="V149" s="366">
        <v>65.041666666666657</v>
      </c>
      <c r="W149" s="354">
        <v>0</v>
      </c>
      <c r="X149" s="367" t="s">
        <v>124</v>
      </c>
      <c r="Y149" s="354">
        <v>14</v>
      </c>
      <c r="Z149" s="366">
        <v>54.714285714285715</v>
      </c>
      <c r="AA149" s="354">
        <v>0</v>
      </c>
      <c r="AB149" s="367" t="s">
        <v>124</v>
      </c>
      <c r="AC149" s="354">
        <v>342</v>
      </c>
      <c r="AD149" s="366">
        <v>46.48830409356728</v>
      </c>
      <c r="AE149" s="354">
        <v>9</v>
      </c>
      <c r="AF149" s="366">
        <v>45.111111111111114</v>
      </c>
      <c r="AG149" s="354">
        <v>9</v>
      </c>
      <c r="AH149" s="366">
        <v>43.555555555555557</v>
      </c>
      <c r="AI149" s="354">
        <v>25</v>
      </c>
      <c r="AJ149" s="368">
        <v>32.159999999999997</v>
      </c>
    </row>
    <row r="150" spans="1:36" thickBot="1">
      <c r="A150" s="385" t="s">
        <v>54</v>
      </c>
      <c r="B150" s="369">
        <v>1335</v>
      </c>
      <c r="C150" s="369">
        <v>513</v>
      </c>
      <c r="D150" s="370">
        <v>45</v>
      </c>
      <c r="E150" s="371">
        <v>83.600000000000023</v>
      </c>
      <c r="F150" s="370">
        <v>0</v>
      </c>
      <c r="G150" s="372" t="s">
        <v>124</v>
      </c>
      <c r="H150" s="370">
        <v>8</v>
      </c>
      <c r="I150" s="371">
        <v>68.375000000000014</v>
      </c>
      <c r="J150" s="370">
        <v>460</v>
      </c>
      <c r="K150" s="371">
        <v>60.241304347826038</v>
      </c>
      <c r="L150" s="369">
        <v>822</v>
      </c>
      <c r="M150" s="370">
        <v>152</v>
      </c>
      <c r="N150" s="371">
        <v>90.105263157894683</v>
      </c>
      <c r="O150" s="370">
        <v>232</v>
      </c>
      <c r="P150" s="371">
        <v>73.797413793103473</v>
      </c>
      <c r="Q150" s="370">
        <v>93</v>
      </c>
      <c r="R150" s="371">
        <v>59.634408602150522</v>
      </c>
      <c r="S150" s="370">
        <v>189</v>
      </c>
      <c r="T150" s="371">
        <v>70.8888888888889</v>
      </c>
      <c r="U150" s="370">
        <v>72</v>
      </c>
      <c r="V150" s="371">
        <v>68.7638888888889</v>
      </c>
      <c r="W150" s="370">
        <v>0</v>
      </c>
      <c r="X150" s="372" t="s">
        <v>124</v>
      </c>
      <c r="Y150" s="370">
        <v>1</v>
      </c>
      <c r="Z150" s="371">
        <v>42</v>
      </c>
      <c r="AA150" s="370">
        <v>0</v>
      </c>
      <c r="AB150" s="372" t="s">
        <v>124</v>
      </c>
      <c r="AC150" s="370">
        <v>69</v>
      </c>
      <c r="AD150" s="371">
        <v>66.405797101449295</v>
      </c>
      <c r="AE150" s="370">
        <v>4</v>
      </c>
      <c r="AF150" s="371">
        <v>51.5</v>
      </c>
      <c r="AG150" s="370">
        <v>3</v>
      </c>
      <c r="AH150" s="371">
        <v>20</v>
      </c>
      <c r="AI150" s="370">
        <v>7</v>
      </c>
      <c r="AJ150" s="373">
        <v>79.571428571428569</v>
      </c>
    </row>
    <row r="151" spans="1:36" ht="14.5">
      <c r="A151" s="386" t="s">
        <v>55</v>
      </c>
      <c r="B151" s="374">
        <f>SUM(B135:B136,B139,B140,B141,B143,B144,B145,B146,B149)</f>
        <v>44271</v>
      </c>
      <c r="C151" s="374">
        <f>SUM(C135:C136,C139,C140,C141,C143,C144,C145,C146,C149)</f>
        <v>14043</v>
      </c>
      <c r="D151" s="375">
        <f>SUM(D135:D136,D139,D140,D141,D143,D144,D145,D146,D149)</f>
        <v>4348</v>
      </c>
      <c r="E151" s="376">
        <v>73.794848206071705</v>
      </c>
      <c r="F151" s="375">
        <f>SUM(F135:F136,F139,F140,F141,F143,F144,F145,F146,F149)</f>
        <v>11</v>
      </c>
      <c r="G151" s="376">
        <v>72.181818181818201</v>
      </c>
      <c r="H151" s="375">
        <f>SUM(H135:H136,H139,H140,H141,H143,H144,H145,H146,H149)</f>
        <v>21</v>
      </c>
      <c r="I151" s="376">
        <v>61.238095238095255</v>
      </c>
      <c r="J151" s="375">
        <f>SUM(J135:J136,J139,J140,J141,J143,J144,J145,J146,J149)</f>
        <v>9663</v>
      </c>
      <c r="K151" s="376">
        <v>60.226844665217939</v>
      </c>
      <c r="L151" s="374">
        <f>SUM(L135:L136,L139,L140,L141,L143,L144,L145,L146,L149)</f>
        <v>30228</v>
      </c>
      <c r="M151" s="375">
        <f>SUM(M135:M136,M139,M140,M141,M143,M144,M145,M146,M149)</f>
        <v>1827</v>
      </c>
      <c r="N151" s="376">
        <v>62.900930487137273</v>
      </c>
      <c r="O151" s="375">
        <f>SUM(O135:O136,O139,O140,O141,O143,O144,O145,O146,O149)</f>
        <v>3206</v>
      </c>
      <c r="P151" s="376">
        <v>48.669681846537678</v>
      </c>
      <c r="Q151" s="375">
        <f>SUM(Q135:Q136,Q139,Q140,Q141,Q143,Q144,Q145,Q146,Q149)</f>
        <v>1319</v>
      </c>
      <c r="R151" s="376">
        <v>63.723275208491145</v>
      </c>
      <c r="S151" s="375">
        <f>SUM(S135:S136,S139,S140,S141,S143,S144,S145,S146,S149)</f>
        <v>7711</v>
      </c>
      <c r="T151" s="376">
        <v>61.434184930618557</v>
      </c>
      <c r="U151" s="375">
        <f>SUM(U135:U136,U139,U140,U141,U143,U144,U145,U146,U149)</f>
        <v>8932</v>
      </c>
      <c r="V151" s="376">
        <v>66.851880877742843</v>
      </c>
      <c r="W151" s="375">
        <f>SUM(W135:W136,W139,W140,W141,W143,W144,W145,W146,W149)</f>
        <v>13</v>
      </c>
      <c r="X151" s="376">
        <v>59.92307692307692</v>
      </c>
      <c r="Y151" s="375">
        <f>SUM(Y135:Y136,Y139,Y140,Y141,Y143,Y144,Y145,Y146,Y149)</f>
        <v>194</v>
      </c>
      <c r="Z151" s="376">
        <v>56.71649484536082</v>
      </c>
      <c r="AA151" s="375">
        <f>SUM(AA135:AA136,AA139,AA140,AA141,AA143,AA144,AA145,AA146,AA149)</f>
        <v>13</v>
      </c>
      <c r="AB151" s="376">
        <v>64.384615384615373</v>
      </c>
      <c r="AC151" s="375">
        <f>SUM(AC135:AC136,AC139,AC140,AC141,AC143,AC144,AC145,AC146,AC149)</f>
        <v>5612</v>
      </c>
      <c r="AD151" s="376">
        <v>42.492872416250876</v>
      </c>
      <c r="AE151" s="375">
        <f>SUM(AE135:AE136,AE139,AE140,AE141,AE143,AE144,AE145,AE146,AE149)</f>
        <v>122</v>
      </c>
      <c r="AF151" s="376">
        <v>48.83606557377049</v>
      </c>
      <c r="AG151" s="375">
        <f>SUM(AG135:AG136,AG139,AG140,AG141,AG143,AG144,AG145,AG146,AG149)</f>
        <v>571</v>
      </c>
      <c r="AH151" s="376">
        <v>38.5884413309983</v>
      </c>
      <c r="AI151" s="375">
        <f>SUM(AI135:AI136,AI139,AI140,AI141,AI143,AI144,AI145,AI146,AI149)</f>
        <v>708</v>
      </c>
      <c r="AJ151" s="377">
        <v>43.632768361581931</v>
      </c>
    </row>
    <row r="152" spans="1:36" ht="15" customHeight="1">
      <c r="A152" s="387" t="s">
        <v>56</v>
      </c>
      <c r="B152" s="374">
        <f>SUM(B137,B138,B142,B147,B148,B150)</f>
        <v>10356</v>
      </c>
      <c r="C152" s="374">
        <f>SUM(C137,C138,C142,C147,C148,C150)</f>
        <v>3405</v>
      </c>
      <c r="D152" s="375">
        <f>SUM(D137,D138,D142,D147,D148,D150)</f>
        <v>632</v>
      </c>
      <c r="E152" s="376">
        <v>112.90031645569627</v>
      </c>
      <c r="F152" s="375">
        <f>SUM(F137,F138,F142,F147,F148,F150)</f>
        <v>0</v>
      </c>
      <c r="G152" s="383" t="s">
        <v>124</v>
      </c>
      <c r="H152" s="375">
        <f>SUM(H137,H138,H142,H147,H148,H150)</f>
        <v>36</v>
      </c>
      <c r="I152" s="376">
        <v>76.6111111111111</v>
      </c>
      <c r="J152" s="375">
        <f>SUM(J137,J138,J142,J147,J148,J150)</f>
        <v>2737</v>
      </c>
      <c r="K152" s="376">
        <v>76.911947387650798</v>
      </c>
      <c r="L152" s="374">
        <f>SUM(L137,L138,L142,L147,L148,L150)</f>
        <v>6951</v>
      </c>
      <c r="M152" s="375">
        <f>SUM(M137,M138,M142,M147,M148,M150)</f>
        <v>606</v>
      </c>
      <c r="N152" s="376">
        <v>97.070957095709531</v>
      </c>
      <c r="O152" s="375">
        <f>SUM(O137,O138,O142,O147,O148,O150)</f>
        <v>1785</v>
      </c>
      <c r="P152" s="376">
        <v>89.916526610644169</v>
      </c>
      <c r="Q152" s="375">
        <f>SUM(Q137,Q138,Q142,Q147,Q148,Q150)</f>
        <v>375</v>
      </c>
      <c r="R152" s="376">
        <v>92.338666666666683</v>
      </c>
      <c r="S152" s="375">
        <f>SUM(S137,S138,S142,S147,S148,S150)</f>
        <v>1154</v>
      </c>
      <c r="T152" s="376">
        <v>75.72443674176769</v>
      </c>
      <c r="U152" s="375">
        <f>SUM(U137,U138,U142,U147,U148,U150)</f>
        <v>242</v>
      </c>
      <c r="V152" s="376">
        <v>66.89256198347104</v>
      </c>
      <c r="W152" s="375">
        <f>SUM(W137,W138,W142,W147,W148,W150)</f>
        <v>6</v>
      </c>
      <c r="X152" s="376">
        <v>58</v>
      </c>
      <c r="Y152" s="375">
        <f>SUM(Y137,Y138,Y142,Y147,Y148,Y150)</f>
        <v>10</v>
      </c>
      <c r="Z152" s="376">
        <v>50.8</v>
      </c>
      <c r="AA152" s="375">
        <f>SUM(AA137,AA138,AA142,AA147,AA148,AA150)</f>
        <v>3</v>
      </c>
      <c r="AB152" s="376">
        <v>19</v>
      </c>
      <c r="AC152" s="375">
        <f>SUM(AC137,AC138,AC142,AC147,AC148,AC150)</f>
        <v>2555</v>
      </c>
      <c r="AD152" s="376">
        <v>58.534637964774994</v>
      </c>
      <c r="AE152" s="375">
        <f>SUM(AE137,AE138,AE142,AE147,AE148,AE150)</f>
        <v>27</v>
      </c>
      <c r="AF152" s="376">
        <v>52.222222222222214</v>
      </c>
      <c r="AG152" s="375">
        <f>SUM(AG137,AG138,AG142,AG147,AG148,AG150)</f>
        <v>100</v>
      </c>
      <c r="AH152" s="376">
        <v>46.820000000000007</v>
      </c>
      <c r="AI152" s="375">
        <f>SUM(AI137,AI138,AI142,AI147,AI148,AI150)</f>
        <v>88</v>
      </c>
      <c r="AJ152" s="377">
        <v>61.624999999999986</v>
      </c>
    </row>
    <row r="153" spans="1:36" ht="15" customHeight="1">
      <c r="A153" s="388" t="s">
        <v>57</v>
      </c>
      <c r="B153" s="378">
        <v>54627</v>
      </c>
      <c r="C153" s="378">
        <v>17448</v>
      </c>
      <c r="D153" s="379">
        <v>4980</v>
      </c>
      <c r="E153" s="380">
        <v>78.757630522088235</v>
      </c>
      <c r="F153" s="379">
        <v>11</v>
      </c>
      <c r="G153" s="380">
        <v>72.181818181818201</v>
      </c>
      <c r="H153" s="379">
        <v>57</v>
      </c>
      <c r="I153" s="380">
        <v>70.94736842105263</v>
      </c>
      <c r="J153" s="379">
        <v>12400</v>
      </c>
      <c r="K153" s="380">
        <v>63.909677419354907</v>
      </c>
      <c r="L153" s="378">
        <v>37179</v>
      </c>
      <c r="M153" s="379">
        <v>2433</v>
      </c>
      <c r="N153" s="380">
        <v>71.411837237977636</v>
      </c>
      <c r="O153" s="379">
        <v>4991</v>
      </c>
      <c r="P153" s="380">
        <v>63.421358445201328</v>
      </c>
      <c r="Q153" s="379">
        <v>1694</v>
      </c>
      <c r="R153" s="380">
        <v>70.057851239669333</v>
      </c>
      <c r="S153" s="379">
        <v>8865</v>
      </c>
      <c r="T153" s="380">
        <v>63.29441624365478</v>
      </c>
      <c r="U153" s="379">
        <v>9174</v>
      </c>
      <c r="V153" s="380">
        <v>66.852954000435957</v>
      </c>
      <c r="W153" s="379">
        <v>19</v>
      </c>
      <c r="X153" s="380">
        <v>59.315789473684212</v>
      </c>
      <c r="Y153" s="379">
        <v>204</v>
      </c>
      <c r="Z153" s="380">
        <v>56.426470588235304</v>
      </c>
      <c r="AA153" s="379">
        <v>16</v>
      </c>
      <c r="AB153" s="380">
        <v>55.874999999999993</v>
      </c>
      <c r="AC153" s="379">
        <v>8167</v>
      </c>
      <c r="AD153" s="380">
        <v>47.511448512305627</v>
      </c>
      <c r="AE153" s="379">
        <v>149</v>
      </c>
      <c r="AF153" s="380">
        <v>49.449664429530209</v>
      </c>
      <c r="AG153" s="379">
        <v>671</v>
      </c>
      <c r="AH153" s="380">
        <v>39.815201192250399</v>
      </c>
      <c r="AI153" s="379">
        <v>796</v>
      </c>
      <c r="AJ153" s="381">
        <v>45.621859296482455</v>
      </c>
    </row>
    <row r="154" spans="1:36" ht="15" customHeight="1">
      <c r="A154" s="526" t="s">
        <v>58</v>
      </c>
      <c r="B154" s="526"/>
      <c r="C154" s="526"/>
      <c r="D154" s="526"/>
      <c r="E154" s="526"/>
      <c r="F154" s="526"/>
      <c r="G154" s="526"/>
      <c r="H154" s="526"/>
      <c r="I154" s="526"/>
      <c r="J154" s="526"/>
      <c r="K154" s="526"/>
      <c r="L154" s="526"/>
      <c r="M154" s="526"/>
      <c r="N154" s="526"/>
      <c r="O154" s="526"/>
      <c r="P154" s="526"/>
      <c r="Q154" s="526"/>
      <c r="R154" s="526"/>
      <c r="S154" s="526"/>
      <c r="T154" s="526"/>
      <c r="U154" s="526"/>
      <c r="V154" s="526"/>
      <c r="W154" s="526"/>
      <c r="X154" s="526"/>
      <c r="Y154" s="526"/>
      <c r="Z154" s="526"/>
      <c r="AA154" s="526"/>
      <c r="AB154" s="526"/>
      <c r="AC154" s="526"/>
      <c r="AD154" s="526"/>
      <c r="AE154" s="526"/>
      <c r="AF154" s="526"/>
      <c r="AG154" s="526"/>
      <c r="AH154" s="526"/>
      <c r="AI154" s="526"/>
    </row>
    <row r="155" spans="1:36" ht="15" customHeight="1">
      <c r="A155" s="526" t="s">
        <v>139</v>
      </c>
      <c r="B155" s="526"/>
      <c r="C155" s="526"/>
      <c r="D155" s="526"/>
      <c r="E155" s="526"/>
      <c r="F155" s="526"/>
      <c r="G155" s="526"/>
      <c r="H155" s="526"/>
      <c r="I155" s="526"/>
      <c r="J155" s="526"/>
      <c r="K155" s="526"/>
      <c r="L155" s="526"/>
      <c r="M155" s="526"/>
      <c r="N155" s="526"/>
      <c r="O155" s="526"/>
      <c r="P155" s="526"/>
      <c r="Q155" s="526"/>
      <c r="R155" s="526"/>
      <c r="S155" s="526"/>
      <c r="T155" s="526"/>
      <c r="U155" s="526"/>
      <c r="V155" s="526"/>
      <c r="W155" s="526"/>
      <c r="X155" s="526"/>
      <c r="Y155" s="526"/>
      <c r="Z155" s="526"/>
      <c r="AA155" s="526"/>
      <c r="AB155" s="526"/>
      <c r="AC155" s="526"/>
      <c r="AD155" s="526"/>
      <c r="AE155" s="526"/>
      <c r="AF155" s="526"/>
      <c r="AG155" s="526"/>
      <c r="AH155" s="526"/>
      <c r="AI155" s="526"/>
    </row>
    <row r="156" spans="1:36" ht="15" customHeight="1">
      <c r="A156" s="484" t="s">
        <v>67</v>
      </c>
      <c r="B156" s="484"/>
      <c r="C156" s="484"/>
      <c r="D156" s="484"/>
      <c r="E156" s="484"/>
      <c r="F156" s="484"/>
      <c r="G156" s="484"/>
      <c r="H156" s="484"/>
      <c r="I156" s="484"/>
      <c r="J156" s="484"/>
      <c r="K156" s="484"/>
      <c r="L156" s="484"/>
      <c r="M156" s="484"/>
      <c r="N156" s="484"/>
      <c r="O156" s="484"/>
      <c r="P156" s="484"/>
      <c r="Q156" s="484"/>
      <c r="R156" s="484"/>
      <c r="S156" s="484"/>
      <c r="T156" s="484"/>
      <c r="U156" s="484"/>
      <c r="V156" s="484"/>
      <c r="W156" s="484"/>
      <c r="X156" s="484"/>
      <c r="Y156" s="484"/>
      <c r="Z156" s="484"/>
      <c r="AA156" s="484"/>
      <c r="AB156" s="484"/>
      <c r="AC156" s="484"/>
      <c r="AD156" s="484"/>
      <c r="AE156" s="484"/>
      <c r="AF156" s="484"/>
      <c r="AG156" s="484"/>
      <c r="AH156" s="484"/>
      <c r="AI156" s="484"/>
    </row>
  </sheetData>
  <mergeCells count="155">
    <mergeCell ref="AI40:AJ40"/>
    <mergeCell ref="A61:AJ61"/>
    <mergeCell ref="Q9:R9"/>
    <mergeCell ref="S9:T9"/>
    <mergeCell ref="A123:AJ123"/>
    <mergeCell ref="A124:AJ124"/>
    <mergeCell ref="A125:AJ125"/>
    <mergeCell ref="L130:AJ130"/>
    <mergeCell ref="M131:AJ131"/>
    <mergeCell ref="AE9:AF9"/>
    <mergeCell ref="AG9:AH9"/>
    <mergeCell ref="B37:B40"/>
    <mergeCell ref="C37:K37"/>
    <mergeCell ref="C38:C40"/>
    <mergeCell ref="D38:K38"/>
    <mergeCell ref="L38:L40"/>
    <mergeCell ref="D39:E40"/>
    <mergeCell ref="F39:G40"/>
    <mergeCell ref="H39:I40"/>
    <mergeCell ref="J39:K40"/>
    <mergeCell ref="M39:AD39"/>
    <mergeCell ref="M40:N40"/>
    <mergeCell ref="AA40:AB40"/>
    <mergeCell ref="AC40:AD40"/>
    <mergeCell ref="AE132:AJ132"/>
    <mergeCell ref="AI133:AJ133"/>
    <mergeCell ref="A30:AJ30"/>
    <mergeCell ref="A31:AJ31"/>
    <mergeCell ref="A32:AJ32"/>
    <mergeCell ref="AE70:AJ70"/>
    <mergeCell ref="AI71:AJ71"/>
    <mergeCell ref="A92:AJ92"/>
    <mergeCell ref="A93:AJ93"/>
    <mergeCell ref="A94:AJ94"/>
    <mergeCell ref="L99:AJ99"/>
    <mergeCell ref="M100:AJ100"/>
    <mergeCell ref="AE101:AJ101"/>
    <mergeCell ref="AI102:AJ102"/>
    <mergeCell ref="L37:AJ37"/>
    <mergeCell ref="M38:AJ38"/>
    <mergeCell ref="AE39:AJ39"/>
    <mergeCell ref="A62:AJ62"/>
    <mergeCell ref="A63:AJ63"/>
    <mergeCell ref="L68:AJ68"/>
    <mergeCell ref="M69:AJ69"/>
    <mergeCell ref="A34:AI34"/>
    <mergeCell ref="A36:AI36"/>
    <mergeCell ref="A37:A41"/>
    <mergeCell ref="A3:AI3"/>
    <mergeCell ref="A5:AI5"/>
    <mergeCell ref="A6:A10"/>
    <mergeCell ref="B6:B9"/>
    <mergeCell ref="C6:K6"/>
    <mergeCell ref="L6:AJ6"/>
    <mergeCell ref="C7:C9"/>
    <mergeCell ref="D7:K7"/>
    <mergeCell ref="L7:L9"/>
    <mergeCell ref="M7:AJ7"/>
    <mergeCell ref="D8:E9"/>
    <mergeCell ref="F8:G9"/>
    <mergeCell ref="H8:I9"/>
    <mergeCell ref="J8:K9"/>
    <mergeCell ref="M8:AD8"/>
    <mergeCell ref="AE8:AJ8"/>
    <mergeCell ref="M9:N9"/>
    <mergeCell ref="O9:P9"/>
    <mergeCell ref="AI9:AJ9"/>
    <mergeCell ref="U9:V9"/>
    <mergeCell ref="W9:X9"/>
    <mergeCell ref="Y9:Z9"/>
    <mergeCell ref="AA9:AB9"/>
    <mergeCell ref="AE40:AF40"/>
    <mergeCell ref="AG40:AH40"/>
    <mergeCell ref="AC9:AD9"/>
    <mergeCell ref="U71:V71"/>
    <mergeCell ref="Q40:R40"/>
    <mergeCell ref="S40:T40"/>
    <mergeCell ref="U40:V40"/>
    <mergeCell ref="W40:X40"/>
    <mergeCell ref="Y40:Z40"/>
    <mergeCell ref="AG71:AH71"/>
    <mergeCell ref="Q71:R71"/>
    <mergeCell ref="S71:T71"/>
    <mergeCell ref="O40:P40"/>
    <mergeCell ref="W71:X71"/>
    <mergeCell ref="Y71:Z71"/>
    <mergeCell ref="W102:X102"/>
    <mergeCell ref="Y102:Z102"/>
    <mergeCell ref="AA102:AB102"/>
    <mergeCell ref="AA71:AB71"/>
    <mergeCell ref="AC71:AD71"/>
    <mergeCell ref="AE71:AF71"/>
    <mergeCell ref="A65:AI65"/>
    <mergeCell ref="A67:AI67"/>
    <mergeCell ref="A68:A72"/>
    <mergeCell ref="B68:B71"/>
    <mergeCell ref="C68:K68"/>
    <mergeCell ref="C69:C71"/>
    <mergeCell ref="D69:K69"/>
    <mergeCell ref="L69:L71"/>
    <mergeCell ref="D70:E71"/>
    <mergeCell ref="F70:G71"/>
    <mergeCell ref="H70:I71"/>
    <mergeCell ref="J70:K71"/>
    <mergeCell ref="M70:AD70"/>
    <mergeCell ref="M71:N71"/>
    <mergeCell ref="O71:P71"/>
    <mergeCell ref="F132:G133"/>
    <mergeCell ref="H132:I133"/>
    <mergeCell ref="J132:K133"/>
    <mergeCell ref="M132:AD132"/>
    <mergeCell ref="M133:N133"/>
    <mergeCell ref="O133:P133"/>
    <mergeCell ref="A96:AI96"/>
    <mergeCell ref="A98:AI98"/>
    <mergeCell ref="A99:A103"/>
    <mergeCell ref="B99:B102"/>
    <mergeCell ref="C99:K99"/>
    <mergeCell ref="C100:C102"/>
    <mergeCell ref="D100:K100"/>
    <mergeCell ref="L100:L102"/>
    <mergeCell ref="D101:E102"/>
    <mergeCell ref="F101:G102"/>
    <mergeCell ref="H101:I102"/>
    <mergeCell ref="J101:K102"/>
    <mergeCell ref="M101:AD101"/>
    <mergeCell ref="M102:N102"/>
    <mergeCell ref="O102:P102"/>
    <mergeCell ref="Q102:R102"/>
    <mergeCell ref="S102:T102"/>
    <mergeCell ref="U102:V102"/>
    <mergeCell ref="AC102:AD102"/>
    <mergeCell ref="AE102:AF102"/>
    <mergeCell ref="AG102:AH102"/>
    <mergeCell ref="A127:AI127"/>
    <mergeCell ref="A129:AI129"/>
    <mergeCell ref="A130:A134"/>
    <mergeCell ref="A154:AI154"/>
    <mergeCell ref="A156:AI156"/>
    <mergeCell ref="A155:AI155"/>
    <mergeCell ref="Q133:R133"/>
    <mergeCell ref="S133:T133"/>
    <mergeCell ref="U133:V133"/>
    <mergeCell ref="W133:X133"/>
    <mergeCell ref="Y133:Z133"/>
    <mergeCell ref="AA133:AB133"/>
    <mergeCell ref="AC133:AD133"/>
    <mergeCell ref="AE133:AF133"/>
    <mergeCell ref="AG133:AH133"/>
    <mergeCell ref="B130:B133"/>
    <mergeCell ref="C130:K130"/>
    <mergeCell ref="C131:C133"/>
    <mergeCell ref="D131:K131"/>
    <mergeCell ref="L131:L133"/>
    <mergeCell ref="D132:E133"/>
  </mergeCells>
  <hyperlinks>
    <hyperlink ref="A1" location="Inhalt!A9" display="Zurück zum Inhalt" xr:uid="{00000000-0004-0000-0500-000000000000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Inhalt</vt:lpstr>
      <vt:lpstr>HF-09.0.1</vt:lpstr>
      <vt:lpstr>HF-09.0.2</vt:lpstr>
      <vt:lpstr>HF-09.0.3</vt:lpstr>
      <vt:lpstr>HF-09.0.4</vt:lpstr>
      <vt:lpstr>HF-09.0.5</vt:lpstr>
    </vt:vector>
  </TitlesOfParts>
  <Company>Deutsches Jugendinstitut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Ulrich</dc:creator>
  <dc:description/>
  <cp:lastModifiedBy>Norina Rosian</cp:lastModifiedBy>
  <cp:revision>4</cp:revision>
  <dcterms:created xsi:type="dcterms:W3CDTF">2023-06-03T09:42:29Z</dcterms:created>
  <dcterms:modified xsi:type="dcterms:W3CDTF">2026-06-03T06:57:09Z</dcterms:modified>
  <dc:language>de-DE</dc:language>
</cp:coreProperties>
</file>