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Fileserver\Groups\Sonstiges\ERIK\6_ERiK_Berichtslegung\3_Tabellenberichterstattung\ERiK_Tabellenberichterstattung_2026\Tabellen_für_Veröffentlichung\"/>
    </mc:Choice>
  </mc:AlternateContent>
  <xr:revisionPtr revIDLastSave="0" documentId="13_ncr:1_{F99656D4-F16B-48E8-967E-1A0D68ABBB11}" xr6:coauthVersionLast="47" xr6:coauthVersionMax="47" xr10:uidLastSave="{00000000-0000-0000-0000-000000000000}"/>
  <bookViews>
    <workbookView xWindow="28680" yWindow="-120" windowWidth="29040" windowHeight="15720" tabRatio="867" xr2:uid="{00000000-000D-0000-FFFF-FFFF00000000}"/>
  </bookViews>
  <sheets>
    <sheet name="Inhalt" sheetId="13" r:id="rId1"/>
    <sheet name="HF-10.4.4" sheetId="7" r:id="rId2"/>
    <sheet name="HF-10.4.5" sheetId="8" r:id="rId3"/>
    <sheet name="HF-10.4.6,.7" sheetId="9" r:id="rId4"/>
    <sheet name="HF-10.5.1" sheetId="11" r:id="rId5"/>
    <sheet name="HF-10.5.2" sheetId="12" r:id="rId6"/>
  </sheets>
  <definedNames>
    <definedName name="_Fill" hidden="1">#REF!</definedName>
    <definedName name="g"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K234" i="8" l="1"/>
  <c r="J234" i="8"/>
  <c r="I234" i="8"/>
  <c r="G234" i="8"/>
  <c r="F234" i="8"/>
  <c r="E234" i="8"/>
  <c r="D234" i="8"/>
  <c r="B234" i="8"/>
  <c r="K233" i="8"/>
  <c r="J233" i="8"/>
  <c r="I233" i="8"/>
  <c r="G233" i="8"/>
  <c r="F233" i="8"/>
  <c r="E233" i="8"/>
  <c r="D233" i="8"/>
  <c r="B233" i="8"/>
  <c r="K232" i="8"/>
  <c r="J232" i="8"/>
  <c r="I232" i="8"/>
  <c r="G232" i="8"/>
  <c r="F232" i="8"/>
  <c r="E232" i="8"/>
  <c r="D232" i="8"/>
  <c r="B232" i="8"/>
  <c r="K204" i="8"/>
  <c r="J204" i="8"/>
  <c r="I204" i="8"/>
  <c r="G204" i="8"/>
  <c r="F204" i="8"/>
  <c r="E204" i="8"/>
  <c r="D204" i="8"/>
  <c r="B204" i="8"/>
  <c r="K203" i="8"/>
  <c r="J203" i="8"/>
  <c r="I203" i="8"/>
  <c r="G203" i="8"/>
  <c r="F203" i="8"/>
  <c r="E203" i="8"/>
  <c r="D203" i="8"/>
  <c r="B203" i="8"/>
  <c r="K202" i="8"/>
  <c r="J202" i="8"/>
  <c r="I202" i="8"/>
  <c r="G202" i="8"/>
  <c r="F202" i="8"/>
  <c r="E202" i="8"/>
  <c r="D202" i="8"/>
  <c r="B202" i="8"/>
  <c r="K175" i="8"/>
  <c r="J175" i="8"/>
  <c r="I175" i="8"/>
  <c r="G175" i="8"/>
  <c r="F175" i="8"/>
  <c r="E175" i="8"/>
  <c r="D175" i="8"/>
  <c r="B175" i="8"/>
  <c r="K174" i="8"/>
  <c r="J174" i="8"/>
  <c r="I174" i="8"/>
  <c r="G174" i="8"/>
  <c r="F174" i="8"/>
  <c r="E174" i="8"/>
  <c r="D174" i="8"/>
  <c r="B174" i="8"/>
  <c r="K173" i="8"/>
  <c r="J173" i="8"/>
  <c r="I173" i="8"/>
  <c r="G173" i="8"/>
  <c r="F173" i="8"/>
  <c r="E173" i="8"/>
  <c r="D173" i="8"/>
  <c r="B173" i="8"/>
  <c r="B328" i="9"/>
  <c r="B327" i="9"/>
  <c r="B326" i="9"/>
  <c r="L298" i="9"/>
  <c r="K298" i="9"/>
  <c r="J298" i="9"/>
  <c r="I298" i="9"/>
  <c r="H298" i="9"/>
  <c r="G298" i="9"/>
  <c r="E298" i="9"/>
  <c r="D298" i="9"/>
  <c r="J297" i="9"/>
  <c r="I297" i="9"/>
  <c r="H297" i="9"/>
  <c r="G297" i="9"/>
  <c r="E297" i="9"/>
  <c r="D297" i="9"/>
  <c r="L296" i="9"/>
  <c r="K296" i="9"/>
  <c r="J296" i="9"/>
  <c r="I296" i="9"/>
  <c r="H296" i="9"/>
  <c r="G296" i="9"/>
  <c r="E296" i="9"/>
  <c r="D296" i="9"/>
  <c r="C296" i="9"/>
  <c r="J295" i="9"/>
  <c r="I295" i="9"/>
  <c r="H295" i="9"/>
  <c r="G295" i="9"/>
  <c r="E295" i="9"/>
  <c r="J294" i="9"/>
  <c r="I294" i="9"/>
  <c r="H294" i="9"/>
  <c r="G294" i="9"/>
  <c r="E294" i="9"/>
  <c r="D294" i="9"/>
  <c r="C294" i="9"/>
  <c r="G293" i="9"/>
  <c r="E293" i="9"/>
  <c r="J292" i="9"/>
  <c r="I292" i="9"/>
  <c r="H292" i="9"/>
  <c r="G292" i="9"/>
  <c r="E292" i="9"/>
  <c r="D292" i="9"/>
  <c r="C292" i="9"/>
  <c r="G291" i="9"/>
  <c r="E291" i="9"/>
  <c r="D291" i="9"/>
  <c r="C291" i="9"/>
  <c r="H290" i="9"/>
  <c r="G290" i="9"/>
  <c r="E290" i="9"/>
  <c r="D290" i="9"/>
  <c r="C290" i="9"/>
  <c r="K289" i="9"/>
  <c r="J289" i="9"/>
  <c r="I289" i="9"/>
  <c r="H289" i="9"/>
  <c r="G289" i="9"/>
  <c r="E289" i="9"/>
  <c r="D289" i="9"/>
  <c r="C289" i="9"/>
  <c r="K288" i="9"/>
  <c r="J288" i="9"/>
  <c r="I288" i="9"/>
  <c r="H288" i="9"/>
  <c r="G288" i="9"/>
  <c r="E288" i="9"/>
  <c r="D288" i="9"/>
  <c r="C288" i="9"/>
  <c r="H287" i="9"/>
  <c r="G287" i="9"/>
  <c r="E287" i="9"/>
  <c r="D287" i="9"/>
  <c r="C287" i="9"/>
  <c r="K286" i="9"/>
  <c r="G286" i="9"/>
  <c r="E286" i="9"/>
  <c r="D286" i="9"/>
  <c r="C286" i="9"/>
  <c r="J285" i="9"/>
  <c r="I285" i="9"/>
  <c r="H285" i="9"/>
  <c r="G285" i="9"/>
  <c r="E285" i="9"/>
  <c r="D285" i="9"/>
  <c r="C285" i="9"/>
  <c r="H284" i="9"/>
  <c r="G284" i="9"/>
  <c r="E284" i="9"/>
  <c r="D284" i="9"/>
  <c r="C284" i="9"/>
  <c r="G283" i="9"/>
  <c r="E283" i="9"/>
  <c r="D283" i="9"/>
  <c r="C283" i="9"/>
  <c r="J282" i="9"/>
  <c r="I282" i="9"/>
  <c r="H282" i="9"/>
  <c r="G282" i="9"/>
  <c r="E282" i="9"/>
  <c r="D282" i="9"/>
  <c r="C282" i="9"/>
  <c r="L281" i="9"/>
  <c r="H281" i="9"/>
  <c r="G281" i="9"/>
  <c r="E281" i="9"/>
  <c r="D281" i="9"/>
  <c r="C281" i="9"/>
  <c r="K280" i="9"/>
  <c r="H280" i="9"/>
  <c r="G280" i="9"/>
  <c r="E280" i="9"/>
  <c r="D280" i="9"/>
  <c r="C280" i="9"/>
  <c r="C278" i="9"/>
  <c r="C298" i="9" s="1"/>
  <c r="C277" i="9"/>
  <c r="C297" i="9" s="1"/>
  <c r="C276" i="9"/>
  <c r="E247" i="9"/>
  <c r="J245" i="9"/>
  <c r="G243" i="9"/>
  <c r="K239" i="9"/>
  <c r="L228" i="9"/>
  <c r="F227" i="9"/>
  <c r="I247" i="9" s="1"/>
  <c r="E227" i="9"/>
  <c r="B227" i="9"/>
  <c r="D247" i="9" s="1"/>
  <c r="L226" i="9"/>
  <c r="K226" i="9"/>
  <c r="E226" i="9"/>
  <c r="F225" i="9"/>
  <c r="G245" i="9" s="1"/>
  <c r="F224" i="9"/>
  <c r="F223" i="9"/>
  <c r="E243" i="9" s="1"/>
  <c r="B223" i="9"/>
  <c r="F222" i="9"/>
  <c r="I242" i="9" s="1"/>
  <c r="B222" i="9"/>
  <c r="E242" i="9" s="1"/>
  <c r="F221" i="9"/>
  <c r="F220" i="9"/>
  <c r="E240" i="9" s="1"/>
  <c r="B220" i="9"/>
  <c r="D240" i="9" s="1"/>
  <c r="F219" i="9"/>
  <c r="H239" i="9" s="1"/>
  <c r="B219" i="9"/>
  <c r="D239" i="9" s="1"/>
  <c r="F218" i="9"/>
  <c r="F217" i="9"/>
  <c r="H237" i="9" s="1"/>
  <c r="B217" i="9"/>
  <c r="E237" i="9" s="1"/>
  <c r="F216" i="9"/>
  <c r="K236" i="9" s="1"/>
  <c r="B216" i="9"/>
  <c r="D236" i="9" s="1"/>
  <c r="F215" i="9"/>
  <c r="F214" i="9"/>
  <c r="H234" i="9" s="1"/>
  <c r="B214" i="9"/>
  <c r="D234" i="9" s="1"/>
  <c r="F213" i="9"/>
  <c r="E233" i="9" s="1"/>
  <c r="B213" i="9"/>
  <c r="D233" i="9" s="1"/>
  <c r="F212" i="9"/>
  <c r="F211" i="9"/>
  <c r="G231" i="9" s="1"/>
  <c r="B211" i="9"/>
  <c r="D231" i="9" s="1"/>
  <c r="F210" i="9"/>
  <c r="I230" i="9" s="1"/>
  <c r="B210" i="9"/>
  <c r="E230" i="9" s="1"/>
  <c r="I194" i="9"/>
  <c r="H194" i="9"/>
  <c r="G194" i="9"/>
  <c r="H193" i="9"/>
  <c r="G193" i="9"/>
  <c r="H191" i="9"/>
  <c r="D191" i="9"/>
  <c r="I190" i="9"/>
  <c r="G190" i="9"/>
  <c r="E190" i="9"/>
  <c r="K188" i="9"/>
  <c r="J188" i="9"/>
  <c r="I188" i="9"/>
  <c r="G188" i="9"/>
  <c r="H187" i="9"/>
  <c r="H185" i="9"/>
  <c r="G185" i="9"/>
  <c r="J182" i="9"/>
  <c r="H182" i="9"/>
  <c r="G182" i="9"/>
  <c r="H181" i="9"/>
  <c r="G181" i="9"/>
  <c r="L178" i="9"/>
  <c r="K178" i="9"/>
  <c r="C178" i="9"/>
  <c r="L177" i="9"/>
  <c r="K177" i="9"/>
  <c r="C177" i="9"/>
  <c r="L176" i="9"/>
  <c r="K176" i="9"/>
  <c r="F176" i="9"/>
  <c r="C176" i="9"/>
  <c r="F175" i="9"/>
  <c r="F174" i="9"/>
  <c r="J194" i="9" s="1"/>
  <c r="B174" i="9"/>
  <c r="F173" i="9"/>
  <c r="B173" i="9"/>
  <c r="F172" i="9"/>
  <c r="F171" i="9"/>
  <c r="G191" i="9" s="1"/>
  <c r="B171" i="9"/>
  <c r="F170" i="9"/>
  <c r="H190" i="9" s="1"/>
  <c r="B170" i="9"/>
  <c r="F169" i="9"/>
  <c r="F168" i="9"/>
  <c r="B168" i="9"/>
  <c r="D188" i="9" s="1"/>
  <c r="F167" i="9"/>
  <c r="G187" i="9" s="1"/>
  <c r="B167" i="9"/>
  <c r="F166" i="9"/>
  <c r="F165" i="9"/>
  <c r="B165" i="9"/>
  <c r="F164" i="9"/>
  <c r="G184" i="9" s="1"/>
  <c r="B164" i="9"/>
  <c r="D184" i="9" s="1"/>
  <c r="F163" i="9"/>
  <c r="F162" i="9"/>
  <c r="I182" i="9" s="1"/>
  <c r="B162" i="9"/>
  <c r="F161" i="9"/>
  <c r="L181" i="9" s="1"/>
  <c r="B161" i="9"/>
  <c r="F160" i="9"/>
  <c r="K148" i="9"/>
  <c r="J148" i="9"/>
  <c r="I148" i="9"/>
  <c r="H148" i="9"/>
  <c r="G148" i="9"/>
  <c r="I147" i="9"/>
  <c r="C147" i="9"/>
  <c r="L146" i="9"/>
  <c r="K146" i="9"/>
  <c r="I146" i="9"/>
  <c r="H146" i="9"/>
  <c r="G146" i="9"/>
  <c r="G144" i="9"/>
  <c r="J143" i="9"/>
  <c r="H141" i="9"/>
  <c r="I140" i="9"/>
  <c r="K138" i="9"/>
  <c r="G138" i="9"/>
  <c r="G137" i="9"/>
  <c r="H136" i="9"/>
  <c r="G134" i="9"/>
  <c r="E134" i="9"/>
  <c r="I132" i="9"/>
  <c r="G132" i="9"/>
  <c r="F128" i="9"/>
  <c r="L148" i="9" s="1"/>
  <c r="C128" i="9"/>
  <c r="F127" i="9"/>
  <c r="G147" i="9" s="1"/>
  <c r="C127" i="9"/>
  <c r="B127" i="9" s="1"/>
  <c r="F126" i="9"/>
  <c r="J146" i="9" s="1"/>
  <c r="C126" i="9"/>
  <c r="F125" i="9"/>
  <c r="G145" i="9" s="1"/>
  <c r="F124" i="9"/>
  <c r="F123" i="9"/>
  <c r="F122" i="9"/>
  <c r="G142" i="9" s="1"/>
  <c r="B122" i="9"/>
  <c r="F121" i="9"/>
  <c r="F120" i="9"/>
  <c r="F119" i="9"/>
  <c r="F118" i="9"/>
  <c r="I138" i="9" s="1"/>
  <c r="F117" i="9"/>
  <c r="F116" i="9"/>
  <c r="K136" i="9" s="1"/>
  <c r="F115" i="9"/>
  <c r="H135" i="9" s="1"/>
  <c r="F114" i="9"/>
  <c r="B114" i="9"/>
  <c r="C134" i="9" s="1"/>
  <c r="F113" i="9"/>
  <c r="F112" i="9"/>
  <c r="F111" i="9"/>
  <c r="H131" i="9" s="1"/>
  <c r="F110" i="9"/>
  <c r="G130" i="9" s="1"/>
  <c r="B110" i="9"/>
  <c r="E98" i="9"/>
  <c r="I97" i="9"/>
  <c r="G97" i="9"/>
  <c r="D97" i="9"/>
  <c r="G96" i="9"/>
  <c r="D95" i="9"/>
  <c r="H94" i="9"/>
  <c r="J93" i="9"/>
  <c r="H92" i="9"/>
  <c r="C91" i="9"/>
  <c r="K89" i="9"/>
  <c r="I89" i="9"/>
  <c r="D89" i="9"/>
  <c r="K88" i="9"/>
  <c r="I88" i="9"/>
  <c r="G88" i="9"/>
  <c r="E88" i="9"/>
  <c r="H86" i="9"/>
  <c r="I85" i="9"/>
  <c r="H85" i="9"/>
  <c r="G85" i="9"/>
  <c r="H83" i="9"/>
  <c r="H82" i="9"/>
  <c r="G82" i="9"/>
  <c r="G80" i="9"/>
  <c r="L78" i="9"/>
  <c r="F78" i="9" s="1"/>
  <c r="C78" i="9"/>
  <c r="B78" i="9"/>
  <c r="D98" i="9" s="1"/>
  <c r="F77" i="9"/>
  <c r="J97" i="9" s="1"/>
  <c r="C77" i="9"/>
  <c r="B77" i="9"/>
  <c r="C97" i="9" s="1"/>
  <c r="L76" i="9"/>
  <c r="F76" i="9"/>
  <c r="I96" i="9" s="1"/>
  <c r="C76" i="9"/>
  <c r="F75" i="9"/>
  <c r="H95" i="9" s="1"/>
  <c r="B75" i="9"/>
  <c r="E95" i="9" s="1"/>
  <c r="F74" i="9"/>
  <c r="G94" i="9" s="1"/>
  <c r="B74" i="9"/>
  <c r="D94" i="9" s="1"/>
  <c r="F73" i="9"/>
  <c r="F72" i="9"/>
  <c r="G92" i="9" s="1"/>
  <c r="B72" i="9"/>
  <c r="E92" i="9" s="1"/>
  <c r="F71" i="9"/>
  <c r="G91" i="9" s="1"/>
  <c r="B71" i="9"/>
  <c r="D91" i="9" s="1"/>
  <c r="F70" i="9"/>
  <c r="F69" i="9"/>
  <c r="H89" i="9" s="1"/>
  <c r="B69" i="9"/>
  <c r="E89" i="9" s="1"/>
  <c r="F68" i="9"/>
  <c r="J88" i="9" s="1"/>
  <c r="B68" i="9"/>
  <c r="C88" i="9" s="1"/>
  <c r="F67" i="9"/>
  <c r="F66" i="9"/>
  <c r="K86" i="9" s="1"/>
  <c r="B66" i="9"/>
  <c r="F65" i="9"/>
  <c r="J85" i="9" s="1"/>
  <c r="B65" i="9"/>
  <c r="C85" i="9" s="1"/>
  <c r="F64" i="9"/>
  <c r="F63" i="9"/>
  <c r="G83" i="9" s="1"/>
  <c r="B63" i="9"/>
  <c r="D83" i="9" s="1"/>
  <c r="F62" i="9"/>
  <c r="B62" i="9"/>
  <c r="F61" i="9"/>
  <c r="F60" i="9"/>
  <c r="K80" i="9" s="1"/>
  <c r="B60" i="9"/>
  <c r="E80" i="9" s="1"/>
  <c r="K48" i="9"/>
  <c r="L46" i="9"/>
  <c r="K46" i="9"/>
  <c r="K39" i="9"/>
  <c r="K38" i="9"/>
  <c r="K30" i="9"/>
  <c r="F28" i="9"/>
  <c r="L48" i="9" s="1"/>
  <c r="C28" i="9"/>
  <c r="B28" i="9"/>
  <c r="D48" i="9" s="1"/>
  <c r="F27" i="9"/>
  <c r="C27" i="9"/>
  <c r="B27" i="9"/>
  <c r="F26" i="9"/>
  <c r="C26" i="9"/>
  <c r="B26" i="9"/>
  <c r="E46" i="9" s="1"/>
  <c r="F25" i="9"/>
  <c r="B25" i="9" s="1"/>
  <c r="C45" i="9" s="1"/>
  <c r="F24" i="9"/>
  <c r="F23" i="9"/>
  <c r="F22" i="9"/>
  <c r="F21" i="9"/>
  <c r="B21" i="9" s="1"/>
  <c r="C41" i="9" s="1"/>
  <c r="F20" i="9"/>
  <c r="B20" i="9" s="1"/>
  <c r="F19" i="9"/>
  <c r="B19" i="9" s="1"/>
  <c r="F18" i="9"/>
  <c r="F17" i="9"/>
  <c r="B17" i="9"/>
  <c r="D37" i="9" s="1"/>
  <c r="F16" i="9"/>
  <c r="K36" i="9" s="1"/>
  <c r="F15" i="9"/>
  <c r="F14" i="9"/>
  <c r="B14" i="9" s="1"/>
  <c r="F13" i="9"/>
  <c r="F12" i="9"/>
  <c r="B12" i="9" s="1"/>
  <c r="C32" i="9" s="1"/>
  <c r="F11" i="9"/>
  <c r="L31" i="9" s="1"/>
  <c r="F10" i="9"/>
  <c r="C34" i="9" l="1"/>
  <c r="D34" i="9"/>
  <c r="C40" i="9"/>
  <c r="D40" i="9"/>
  <c r="D46" i="9"/>
  <c r="D47" i="9"/>
  <c r="C47" i="9"/>
  <c r="C37" i="9"/>
  <c r="C82" i="9"/>
  <c r="D82" i="9"/>
  <c r="C142" i="9"/>
  <c r="D142" i="9"/>
  <c r="I195" i="9"/>
  <c r="H195" i="9"/>
  <c r="E195" i="9"/>
  <c r="J195" i="9"/>
  <c r="G195" i="9"/>
  <c r="B175" i="9"/>
  <c r="B11" i="9"/>
  <c r="B15" i="9"/>
  <c r="E35" i="9" s="1"/>
  <c r="B24" i="9"/>
  <c r="E44" i="9"/>
  <c r="D41" i="9"/>
  <c r="D45" i="9"/>
  <c r="E48" i="9"/>
  <c r="D86" i="9"/>
  <c r="C86" i="9"/>
  <c r="E86" i="9"/>
  <c r="H93" i="9"/>
  <c r="I93" i="9"/>
  <c r="B73" i="9"/>
  <c r="E93" i="9" s="1"/>
  <c r="G93" i="9"/>
  <c r="C98" i="9"/>
  <c r="B117" i="9"/>
  <c r="H137" i="9"/>
  <c r="E137" i="9"/>
  <c r="D147" i="9"/>
  <c r="E147" i="9"/>
  <c r="H192" i="9"/>
  <c r="G192" i="9"/>
  <c r="B172" i="9"/>
  <c r="B67" i="9"/>
  <c r="G87" i="9"/>
  <c r="H87" i="9"/>
  <c r="D39" i="9"/>
  <c r="C39" i="9"/>
  <c r="E47" i="9"/>
  <c r="B76" i="9"/>
  <c r="D96" i="9" s="1"/>
  <c r="E40" i="9"/>
  <c r="E34" i="9"/>
  <c r="E41" i="9"/>
  <c r="E45" i="9"/>
  <c r="G90" i="9"/>
  <c r="J90" i="9"/>
  <c r="B70" i="9"/>
  <c r="E90" i="9" s="1"/>
  <c r="H90" i="9"/>
  <c r="I90" i="9"/>
  <c r="K98" i="9"/>
  <c r="H98" i="9"/>
  <c r="G98" i="9"/>
  <c r="I98" i="9"/>
  <c r="J98" i="9"/>
  <c r="C83" i="9"/>
  <c r="G133" i="9"/>
  <c r="B113" i="9"/>
  <c r="H133" i="9"/>
  <c r="E133" i="9"/>
  <c r="J189" i="9"/>
  <c r="I189" i="9"/>
  <c r="G189" i="9"/>
  <c r="K189" i="9"/>
  <c r="H189" i="9"/>
  <c r="B169" i="9"/>
  <c r="D80" i="9"/>
  <c r="C80" i="9"/>
  <c r="G186" i="9"/>
  <c r="E186" i="9"/>
  <c r="K186" i="9"/>
  <c r="B166" i="9"/>
  <c r="G232" i="9"/>
  <c r="E232" i="9"/>
  <c r="J232" i="9"/>
  <c r="B212" i="9"/>
  <c r="I232" i="9"/>
  <c r="H232" i="9"/>
  <c r="E33" i="9"/>
  <c r="E37" i="9"/>
  <c r="C46" i="9"/>
  <c r="C48" i="9"/>
  <c r="D32" i="9"/>
  <c r="E39" i="9"/>
  <c r="G84" i="9"/>
  <c r="B64" i="9"/>
  <c r="E84" i="9"/>
  <c r="D130" i="9"/>
  <c r="C130" i="9"/>
  <c r="E130" i="9"/>
  <c r="H183" i="9"/>
  <c r="G183" i="9"/>
  <c r="J183" i="9"/>
  <c r="I183" i="9"/>
  <c r="B163" i="9"/>
  <c r="E183" i="9" s="1"/>
  <c r="E38" i="9"/>
  <c r="B18" i="9"/>
  <c r="B23" i="9"/>
  <c r="E43" i="9" s="1"/>
  <c r="E32" i="9"/>
  <c r="E81" i="9"/>
  <c r="L81" i="9"/>
  <c r="G81" i="9"/>
  <c r="B61" i="9"/>
  <c r="H81" i="9"/>
  <c r="B126" i="9"/>
  <c r="C146" i="9" s="1"/>
  <c r="K180" i="9"/>
  <c r="E180" i="9"/>
  <c r="B160" i="9"/>
  <c r="G180" i="9"/>
  <c r="L198" i="9"/>
  <c r="C92" i="9"/>
  <c r="E94" i="9"/>
  <c r="H139" i="9"/>
  <c r="J139" i="9"/>
  <c r="E144" i="9"/>
  <c r="H144" i="9"/>
  <c r="B124" i="9"/>
  <c r="G139" i="9"/>
  <c r="E182" i="9"/>
  <c r="D182" i="9"/>
  <c r="C182" i="9"/>
  <c r="E185" i="9"/>
  <c r="D185" i="9"/>
  <c r="C185" i="9"/>
  <c r="E191" i="9"/>
  <c r="C191" i="9"/>
  <c r="H196" i="9"/>
  <c r="G196" i="9"/>
  <c r="K196" i="9"/>
  <c r="J196" i="9"/>
  <c r="I196" i="9"/>
  <c r="C188" i="9"/>
  <c r="E196" i="9"/>
  <c r="G241" i="9"/>
  <c r="E241" i="9"/>
  <c r="B221" i="9"/>
  <c r="B10" i="9"/>
  <c r="B13" i="9"/>
  <c r="B16" i="9"/>
  <c r="B22" i="9"/>
  <c r="G86" i="9"/>
  <c r="J89" i="9"/>
  <c r="D92" i="9"/>
  <c r="L96" i="9"/>
  <c r="H132" i="9"/>
  <c r="J132" i="9"/>
  <c r="B112" i="9"/>
  <c r="E132" i="9" s="1"/>
  <c r="B116" i="9"/>
  <c r="E140" i="9"/>
  <c r="B120" i="9"/>
  <c r="H140" i="9"/>
  <c r="B125" i="9"/>
  <c r="K130" i="9"/>
  <c r="H138" i="9"/>
  <c r="I139" i="9"/>
  <c r="J140" i="9"/>
  <c r="H145" i="9"/>
  <c r="J147" i="9"/>
  <c r="E188" i="9"/>
  <c r="B178" i="9"/>
  <c r="D198" i="9" s="1"/>
  <c r="L196" i="9"/>
  <c r="J238" i="9"/>
  <c r="I238" i="9"/>
  <c r="H238" i="9"/>
  <c r="G238" i="9"/>
  <c r="B218" i="9"/>
  <c r="E238" i="9"/>
  <c r="K238" i="9"/>
  <c r="E85" i="9"/>
  <c r="K96" i="9"/>
  <c r="J135" i="9"/>
  <c r="B115" i="9"/>
  <c r="G135" i="9"/>
  <c r="C194" i="9"/>
  <c r="D194" i="9"/>
  <c r="E97" i="9"/>
  <c r="D88" i="9"/>
  <c r="C89" i="9"/>
  <c r="C95" i="9"/>
  <c r="L98" i="9"/>
  <c r="G141" i="9"/>
  <c r="B121" i="9"/>
  <c r="C148" i="9"/>
  <c r="B128" i="9"/>
  <c r="D148" i="9" s="1"/>
  <c r="D134" i="9"/>
  <c r="I135" i="9"/>
  <c r="K139" i="9"/>
  <c r="F178" i="9"/>
  <c r="I235" i="9"/>
  <c r="H235" i="9"/>
  <c r="G235" i="9"/>
  <c r="E235" i="9"/>
  <c r="B215" i="9"/>
  <c r="J235" i="9"/>
  <c r="K246" i="9"/>
  <c r="K228" i="9"/>
  <c r="F226" i="9"/>
  <c r="E91" i="9"/>
  <c r="C94" i="9"/>
  <c r="H96" i="9"/>
  <c r="J138" i="9"/>
  <c r="B118" i="9"/>
  <c r="E142" i="9"/>
  <c r="H142" i="9"/>
  <c r="G131" i="9"/>
  <c r="E181" i="9"/>
  <c r="D181" i="9"/>
  <c r="C181" i="9"/>
  <c r="E184" i="9"/>
  <c r="C184" i="9"/>
  <c r="D187" i="9"/>
  <c r="C187" i="9"/>
  <c r="E187" i="9"/>
  <c r="D190" i="9"/>
  <c r="C190" i="9"/>
  <c r="E193" i="9"/>
  <c r="D193" i="9"/>
  <c r="C193" i="9"/>
  <c r="B176" i="9"/>
  <c r="D196" i="9" s="1"/>
  <c r="E82" i="9"/>
  <c r="E83" i="9"/>
  <c r="D85" i="9"/>
  <c r="H88" i="9"/>
  <c r="G89" i="9"/>
  <c r="G95" i="9"/>
  <c r="J96" i="9"/>
  <c r="H97" i="9"/>
  <c r="B111" i="9"/>
  <c r="B119" i="9"/>
  <c r="G143" i="9"/>
  <c r="B123" i="9"/>
  <c r="I143" i="9"/>
  <c r="L131" i="9"/>
  <c r="G136" i="9"/>
  <c r="G140" i="9"/>
  <c r="H143" i="9"/>
  <c r="H147" i="9"/>
  <c r="F177" i="9"/>
  <c r="E244" i="9"/>
  <c r="J244" i="9"/>
  <c r="I244" i="9"/>
  <c r="B224" i="9"/>
  <c r="H244" i="9"/>
  <c r="G244" i="9"/>
  <c r="C230" i="9"/>
  <c r="J230" i="9"/>
  <c r="H231" i="9"/>
  <c r="G233" i="9"/>
  <c r="C237" i="9"/>
  <c r="I239" i="9"/>
  <c r="G240" i="9"/>
  <c r="C242" i="9"/>
  <c r="J242" i="9"/>
  <c r="H245" i="9"/>
  <c r="C247" i="9"/>
  <c r="J247" i="9"/>
  <c r="E148" i="9"/>
  <c r="H188" i="9"/>
  <c r="J190" i="9"/>
  <c r="E194" i="9"/>
  <c r="D230" i="9"/>
  <c r="K230" i="9"/>
  <c r="L231" i="9"/>
  <c r="C234" i="9"/>
  <c r="C236" i="9"/>
  <c r="D237" i="9"/>
  <c r="C239" i="9"/>
  <c r="J239" i="9"/>
  <c r="H240" i="9"/>
  <c r="D242" i="9"/>
  <c r="I245" i="9"/>
  <c r="C231" i="9"/>
  <c r="G230" i="9"/>
  <c r="C233" i="9"/>
  <c r="E234" i="9"/>
  <c r="E236" i="9"/>
  <c r="G237" i="9"/>
  <c r="E239" i="9"/>
  <c r="C240" i="9"/>
  <c r="G242" i="9"/>
  <c r="G247" i="9"/>
  <c r="B225" i="9"/>
  <c r="H230" i="9"/>
  <c r="E231" i="9"/>
  <c r="G234" i="9"/>
  <c r="G236" i="9"/>
  <c r="G239" i="9"/>
  <c r="H242" i="9"/>
  <c r="E245" i="9"/>
  <c r="H247" i="9"/>
  <c r="H27" i="7"/>
  <c r="F27" i="7"/>
  <c r="D27" i="7"/>
  <c r="H26" i="7"/>
  <c r="F26" i="7"/>
  <c r="D26" i="7"/>
  <c r="H25" i="7"/>
  <c r="F25" i="7"/>
  <c r="D25" i="7"/>
  <c r="H24" i="7"/>
  <c r="F24" i="7"/>
  <c r="D24" i="7"/>
  <c r="H23" i="7"/>
  <c r="F23" i="7"/>
  <c r="D23" i="7"/>
  <c r="H22" i="7"/>
  <c r="F22" i="7"/>
  <c r="D22" i="7"/>
  <c r="H21" i="7"/>
  <c r="F21" i="7"/>
  <c r="D21" i="7"/>
  <c r="D20" i="7"/>
  <c r="H19" i="7"/>
  <c r="F19" i="7"/>
  <c r="D19" i="7"/>
  <c r="H18" i="7"/>
  <c r="F18" i="7"/>
  <c r="D18" i="7"/>
  <c r="H17" i="7"/>
  <c r="F17" i="7"/>
  <c r="D17" i="7"/>
  <c r="H16" i="7"/>
  <c r="F16" i="7"/>
  <c r="D16" i="7"/>
  <c r="H15" i="7"/>
  <c r="F15" i="7"/>
  <c r="D15" i="7"/>
  <c r="D14" i="7"/>
  <c r="H13" i="7"/>
  <c r="F13" i="7"/>
  <c r="D13" i="7"/>
  <c r="H12" i="7"/>
  <c r="F12" i="7"/>
  <c r="D12" i="7"/>
  <c r="H11" i="7"/>
  <c r="F11" i="7"/>
  <c r="D11" i="7"/>
  <c r="H10" i="7"/>
  <c r="F10" i="7"/>
  <c r="D10" i="7"/>
  <c r="D9" i="7"/>
  <c r="C139" i="9" l="1"/>
  <c r="D139" i="9"/>
  <c r="C42" i="9"/>
  <c r="D42" i="9"/>
  <c r="E143" i="9"/>
  <c r="C143" i="9"/>
  <c r="D143" i="9"/>
  <c r="C138" i="9"/>
  <c r="D138" i="9"/>
  <c r="L246" i="9"/>
  <c r="E246" i="9"/>
  <c r="J246" i="9"/>
  <c r="I246" i="9"/>
  <c r="H246" i="9"/>
  <c r="G246" i="9"/>
  <c r="B226" i="9"/>
  <c r="E96" i="9"/>
  <c r="D136" i="9"/>
  <c r="E136" i="9"/>
  <c r="C136" i="9"/>
  <c r="D241" i="9"/>
  <c r="C241" i="9"/>
  <c r="D87" i="9"/>
  <c r="C87" i="9"/>
  <c r="C44" i="9"/>
  <c r="D44" i="9"/>
  <c r="E139" i="9"/>
  <c r="C135" i="9"/>
  <c r="D135" i="9"/>
  <c r="D145" i="9"/>
  <c r="C145" i="9"/>
  <c r="E145" i="9"/>
  <c r="D30" i="9"/>
  <c r="C30" i="9"/>
  <c r="E138" i="9"/>
  <c r="F228" i="9"/>
  <c r="K248" i="9"/>
  <c r="C132" i="9"/>
  <c r="D132" i="9"/>
  <c r="D144" i="9"/>
  <c r="C144" i="9"/>
  <c r="D183" i="9"/>
  <c r="C183" i="9"/>
  <c r="C186" i="9"/>
  <c r="D186" i="9"/>
  <c r="C189" i="9"/>
  <c r="D189" i="9"/>
  <c r="E87" i="9"/>
  <c r="J197" i="9"/>
  <c r="H197" i="9"/>
  <c r="G197" i="9"/>
  <c r="L197" i="9"/>
  <c r="I197" i="9"/>
  <c r="B177" i="9"/>
  <c r="E197" i="9" s="1"/>
  <c r="D146" i="9"/>
  <c r="E146" i="9"/>
  <c r="D90" i="9"/>
  <c r="C90" i="9"/>
  <c r="D192" i="9"/>
  <c r="C192" i="9"/>
  <c r="D93" i="9"/>
  <c r="C93" i="9"/>
  <c r="C35" i="9"/>
  <c r="D35" i="9"/>
  <c r="K197" i="9"/>
  <c r="C131" i="9"/>
  <c r="D131" i="9"/>
  <c r="E131" i="9"/>
  <c r="H198" i="9"/>
  <c r="G198" i="9"/>
  <c r="K198" i="9"/>
  <c r="J198" i="9"/>
  <c r="I198" i="9"/>
  <c r="E198" i="9"/>
  <c r="D141" i="9"/>
  <c r="C141" i="9"/>
  <c r="E141" i="9"/>
  <c r="E135" i="9"/>
  <c r="C36" i="9"/>
  <c r="E36" i="9"/>
  <c r="D36" i="9"/>
  <c r="C43" i="9"/>
  <c r="D43" i="9"/>
  <c r="D232" i="9"/>
  <c r="C232" i="9"/>
  <c r="E30" i="9"/>
  <c r="E192" i="9"/>
  <c r="D31" i="9"/>
  <c r="E31" i="9"/>
  <c r="C31" i="9"/>
  <c r="D244" i="9"/>
  <c r="C244" i="9"/>
  <c r="C196" i="9"/>
  <c r="D235" i="9"/>
  <c r="C235" i="9"/>
  <c r="C238" i="9"/>
  <c r="D238" i="9"/>
  <c r="C198" i="9"/>
  <c r="D140" i="9"/>
  <c r="C140" i="9"/>
  <c r="C33" i="9"/>
  <c r="D33" i="9"/>
  <c r="D180" i="9"/>
  <c r="C180" i="9"/>
  <c r="C81" i="9"/>
  <c r="D81" i="9"/>
  <c r="D38" i="9"/>
  <c r="C38" i="9"/>
  <c r="D84" i="9"/>
  <c r="C84" i="9"/>
  <c r="E42" i="9"/>
  <c r="E189" i="9"/>
  <c r="D133" i="9"/>
  <c r="C133" i="9"/>
  <c r="C96" i="9"/>
  <c r="D137" i="9"/>
  <c r="C137" i="9"/>
  <c r="D195" i="9"/>
  <c r="C195" i="9"/>
  <c r="H224" i="7"/>
  <c r="F224" i="7"/>
  <c r="D224" i="7"/>
  <c r="H223" i="7"/>
  <c r="F223" i="7"/>
  <c r="D223" i="7"/>
  <c r="H222" i="7"/>
  <c r="F222" i="7"/>
  <c r="D222" i="7"/>
  <c r="H221" i="7"/>
  <c r="F221" i="7"/>
  <c r="D221" i="7"/>
  <c r="H220" i="7"/>
  <c r="F220" i="7"/>
  <c r="D220" i="7"/>
  <c r="H219" i="7"/>
  <c r="F219" i="7"/>
  <c r="D219" i="7"/>
  <c r="H218" i="7"/>
  <c r="F218" i="7"/>
  <c r="D218" i="7"/>
  <c r="H217" i="7"/>
  <c r="F217" i="7"/>
  <c r="D217" i="7"/>
  <c r="H216" i="7"/>
  <c r="F216" i="7"/>
  <c r="D216" i="7"/>
  <c r="H215" i="7"/>
  <c r="F215" i="7"/>
  <c r="D215" i="7"/>
  <c r="H214" i="7"/>
  <c r="F214" i="7"/>
  <c r="D214" i="7"/>
  <c r="H213" i="7"/>
  <c r="F213" i="7"/>
  <c r="D213" i="7"/>
  <c r="H212" i="7"/>
  <c r="F212" i="7"/>
  <c r="D212" i="7"/>
  <c r="H211" i="7"/>
  <c r="F211" i="7"/>
  <c r="D211" i="7"/>
  <c r="H210" i="7"/>
  <c r="F210" i="7"/>
  <c r="D210" i="7"/>
  <c r="H209" i="7"/>
  <c r="F209" i="7"/>
  <c r="D209" i="7"/>
  <c r="H208" i="7"/>
  <c r="F208" i="7"/>
  <c r="D208" i="7"/>
  <c r="H207" i="7"/>
  <c r="F207" i="7"/>
  <c r="D207" i="7"/>
  <c r="H206" i="7"/>
  <c r="F206" i="7"/>
  <c r="D206" i="7"/>
  <c r="H196" i="7"/>
  <c r="F196" i="7"/>
  <c r="D196" i="7"/>
  <c r="H195" i="7"/>
  <c r="F195" i="7"/>
  <c r="D195" i="7"/>
  <c r="H194" i="7"/>
  <c r="F194" i="7"/>
  <c r="D194" i="7"/>
  <c r="H193" i="7"/>
  <c r="F193" i="7"/>
  <c r="D193" i="7"/>
  <c r="H192" i="7"/>
  <c r="F192" i="7"/>
  <c r="D192" i="7"/>
  <c r="H191" i="7"/>
  <c r="F191" i="7"/>
  <c r="D191" i="7"/>
  <c r="H190" i="7"/>
  <c r="F190" i="7"/>
  <c r="D190" i="7"/>
  <c r="H189" i="7"/>
  <c r="F189" i="7"/>
  <c r="D189" i="7"/>
  <c r="H188" i="7"/>
  <c r="F188" i="7"/>
  <c r="D188" i="7"/>
  <c r="H187" i="7"/>
  <c r="F187" i="7"/>
  <c r="D187" i="7"/>
  <c r="H186" i="7"/>
  <c r="F186" i="7"/>
  <c r="D186" i="7"/>
  <c r="H185" i="7"/>
  <c r="F185" i="7"/>
  <c r="D185" i="7"/>
  <c r="H184" i="7"/>
  <c r="F184" i="7"/>
  <c r="D184" i="7"/>
  <c r="H183" i="7"/>
  <c r="F183" i="7"/>
  <c r="D183" i="7"/>
  <c r="H182" i="7"/>
  <c r="F182" i="7"/>
  <c r="D182" i="7"/>
  <c r="H181" i="7"/>
  <c r="F181" i="7"/>
  <c r="D181" i="7"/>
  <c r="H180" i="7"/>
  <c r="F180" i="7"/>
  <c r="D180" i="7"/>
  <c r="H179" i="7"/>
  <c r="F179" i="7"/>
  <c r="D179" i="7"/>
  <c r="H178" i="7"/>
  <c r="F178" i="7"/>
  <c r="D178" i="7"/>
  <c r="H168" i="7"/>
  <c r="F168" i="7"/>
  <c r="D168" i="7"/>
  <c r="H167" i="7"/>
  <c r="F167" i="7"/>
  <c r="D167" i="7"/>
  <c r="H166" i="7"/>
  <c r="F166" i="7"/>
  <c r="D166" i="7"/>
  <c r="H165" i="7"/>
  <c r="F165" i="7"/>
  <c r="D165" i="7"/>
  <c r="H164" i="7"/>
  <c r="F164" i="7"/>
  <c r="D164" i="7"/>
  <c r="H163" i="7"/>
  <c r="F163" i="7"/>
  <c r="D163" i="7"/>
  <c r="H162" i="7"/>
  <c r="F162" i="7"/>
  <c r="D162" i="7"/>
  <c r="H161" i="7"/>
  <c r="F161" i="7"/>
  <c r="D161" i="7"/>
  <c r="H160" i="7"/>
  <c r="F160" i="7"/>
  <c r="D160" i="7"/>
  <c r="H159" i="7"/>
  <c r="F159" i="7"/>
  <c r="D159" i="7"/>
  <c r="H158" i="7"/>
  <c r="F158" i="7"/>
  <c r="D158" i="7"/>
  <c r="H157" i="7"/>
  <c r="F157" i="7"/>
  <c r="D157" i="7"/>
  <c r="H156" i="7"/>
  <c r="F156" i="7"/>
  <c r="D156" i="7"/>
  <c r="H155" i="7"/>
  <c r="F155" i="7"/>
  <c r="D155" i="7"/>
  <c r="H154" i="7"/>
  <c r="F154" i="7"/>
  <c r="D154" i="7"/>
  <c r="H153" i="7"/>
  <c r="F153" i="7"/>
  <c r="D153" i="7"/>
  <c r="H152" i="7"/>
  <c r="F152" i="7"/>
  <c r="D152" i="7"/>
  <c r="H151" i="7"/>
  <c r="F151" i="7"/>
  <c r="D151" i="7"/>
  <c r="H150" i="7"/>
  <c r="F150" i="7"/>
  <c r="D150" i="7"/>
  <c r="H140" i="7"/>
  <c r="F140" i="7"/>
  <c r="D140" i="7"/>
  <c r="H139" i="7"/>
  <c r="F139" i="7"/>
  <c r="D139" i="7"/>
  <c r="H138" i="7"/>
  <c r="F138" i="7"/>
  <c r="D138" i="7"/>
  <c r="H137" i="7"/>
  <c r="F137" i="7"/>
  <c r="D137" i="7"/>
  <c r="H136" i="7"/>
  <c r="F136" i="7"/>
  <c r="D136" i="7"/>
  <c r="H135" i="7"/>
  <c r="F135" i="7"/>
  <c r="D135" i="7"/>
  <c r="H134" i="7"/>
  <c r="F134" i="7"/>
  <c r="D134" i="7"/>
  <c r="H133" i="7"/>
  <c r="F133" i="7"/>
  <c r="D133" i="7"/>
  <c r="H132" i="7"/>
  <c r="F132" i="7"/>
  <c r="D132" i="7"/>
  <c r="H131" i="7"/>
  <c r="F131" i="7"/>
  <c r="D131" i="7"/>
  <c r="H130" i="7"/>
  <c r="F130" i="7"/>
  <c r="D130" i="7"/>
  <c r="H129" i="7"/>
  <c r="F129" i="7"/>
  <c r="D129" i="7"/>
  <c r="H128" i="7"/>
  <c r="F128" i="7"/>
  <c r="D128" i="7"/>
  <c r="H127" i="7"/>
  <c r="F127" i="7"/>
  <c r="D127" i="7"/>
  <c r="H126" i="7"/>
  <c r="F126" i="7"/>
  <c r="D126" i="7"/>
  <c r="H125" i="7"/>
  <c r="F125" i="7"/>
  <c r="D125" i="7"/>
  <c r="H124" i="7"/>
  <c r="F124" i="7"/>
  <c r="D124" i="7"/>
  <c r="H123" i="7"/>
  <c r="F123" i="7"/>
  <c r="D123" i="7"/>
  <c r="H122" i="7"/>
  <c r="F122" i="7"/>
  <c r="D122" i="7"/>
  <c r="H112" i="7"/>
  <c r="F112" i="7"/>
  <c r="D112" i="7"/>
  <c r="H111" i="7"/>
  <c r="F111" i="7"/>
  <c r="D111" i="7"/>
  <c r="H110" i="7"/>
  <c r="F110" i="7"/>
  <c r="D110" i="7"/>
  <c r="H109" i="7"/>
  <c r="F109" i="7"/>
  <c r="D109" i="7"/>
  <c r="H108" i="7"/>
  <c r="F108" i="7"/>
  <c r="D108" i="7"/>
  <c r="H107" i="7"/>
  <c r="F107" i="7"/>
  <c r="D107" i="7"/>
  <c r="H106" i="7"/>
  <c r="F106" i="7"/>
  <c r="D106" i="7"/>
  <c r="H105" i="7"/>
  <c r="F105" i="7"/>
  <c r="D105" i="7"/>
  <c r="H104" i="7"/>
  <c r="F104" i="7"/>
  <c r="D104" i="7"/>
  <c r="H103" i="7"/>
  <c r="F103" i="7"/>
  <c r="D103" i="7"/>
  <c r="H102" i="7"/>
  <c r="F102" i="7"/>
  <c r="D102" i="7"/>
  <c r="H101" i="7"/>
  <c r="F101" i="7"/>
  <c r="D101" i="7"/>
  <c r="H100" i="7"/>
  <c r="F100" i="7"/>
  <c r="D100" i="7"/>
  <c r="H99" i="7"/>
  <c r="F99" i="7"/>
  <c r="D99" i="7"/>
  <c r="H98" i="7"/>
  <c r="F98" i="7"/>
  <c r="D98" i="7"/>
  <c r="H97" i="7"/>
  <c r="F97" i="7"/>
  <c r="D97" i="7"/>
  <c r="H96" i="7"/>
  <c r="F96" i="7"/>
  <c r="D96" i="7"/>
  <c r="H95" i="7"/>
  <c r="F95" i="7"/>
  <c r="D95" i="7"/>
  <c r="H94" i="7"/>
  <c r="F94" i="7"/>
  <c r="D94" i="7"/>
  <c r="H83" i="7"/>
  <c r="F83" i="7"/>
  <c r="D83" i="7"/>
  <c r="H82" i="7"/>
  <c r="F82" i="7"/>
  <c r="D82" i="7"/>
  <c r="H81" i="7"/>
  <c r="F81" i="7"/>
  <c r="D81" i="7"/>
  <c r="H80" i="7"/>
  <c r="F80" i="7"/>
  <c r="D80" i="7"/>
  <c r="H79" i="7"/>
  <c r="F79" i="7"/>
  <c r="D79" i="7"/>
  <c r="H78" i="7"/>
  <c r="F78" i="7"/>
  <c r="D78" i="7"/>
  <c r="H77" i="7"/>
  <c r="F77" i="7"/>
  <c r="D77" i="7"/>
  <c r="D76" i="7"/>
  <c r="H75" i="7"/>
  <c r="F75" i="7"/>
  <c r="D75" i="7"/>
  <c r="H74" i="7"/>
  <c r="F74" i="7"/>
  <c r="D74" i="7"/>
  <c r="H73" i="7"/>
  <c r="F73" i="7"/>
  <c r="D73" i="7"/>
  <c r="H72" i="7"/>
  <c r="F72" i="7"/>
  <c r="D72" i="7"/>
  <c r="H71" i="7"/>
  <c r="F71" i="7"/>
  <c r="D71" i="7"/>
  <c r="D70" i="7"/>
  <c r="D69" i="7"/>
  <c r="H68" i="7"/>
  <c r="F68" i="7"/>
  <c r="D68" i="7"/>
  <c r="H67" i="7"/>
  <c r="F67" i="7"/>
  <c r="D67" i="7"/>
  <c r="H66" i="7"/>
  <c r="F66" i="7"/>
  <c r="D66" i="7"/>
  <c r="D65" i="7"/>
  <c r="D246" i="9" l="1"/>
  <c r="C246" i="9"/>
  <c r="H248" i="9"/>
  <c r="G248" i="9"/>
  <c r="B228" i="9"/>
  <c r="J248" i="9"/>
  <c r="I248" i="9"/>
  <c r="L248" i="9"/>
  <c r="D197" i="9"/>
  <c r="C197" i="9"/>
  <c r="D248" i="9" l="1"/>
  <c r="C248" i="9"/>
  <c r="E248" i="9"/>
</calcChain>
</file>

<file path=xl/sharedStrings.xml><?xml version="1.0" encoding="utf-8"?>
<sst xmlns="http://schemas.openxmlformats.org/spreadsheetml/2006/main" count="4662" uniqueCount="244">
  <si>
    <t>Klicken Sie auf den untenstehenden Link oder auf den Reiter am unteren Bildschirmrand, um eine gewünschte Tabelle aufzurufen.</t>
  </si>
  <si>
    <t>Indikator</t>
  </si>
  <si>
    <t>Quelle</t>
  </si>
  <si>
    <t>Verfügbarkeit</t>
  </si>
  <si>
    <t>KJH-Statistik</t>
  </si>
  <si>
    <t>x</t>
  </si>
  <si>
    <t>10.4.4</t>
  </si>
  <si>
    <t>Kindertageseinrichtungen nach Art der Betreuung von Kindern, die aufgrund einer Behinderung Eingliederungshilfe erhalten</t>
  </si>
  <si>
    <t>10.4.5</t>
  </si>
  <si>
    <t>10.4.6</t>
  </si>
  <si>
    <t>10.4.7</t>
  </si>
  <si>
    <t>Weiterführende Informationen:</t>
  </si>
  <si>
    <t>ERiK-Projekt-Webseite</t>
  </si>
  <si>
    <t>Projekt-Website TU-Dortmund</t>
  </si>
  <si>
    <t>ERiK-Berichte</t>
  </si>
  <si>
    <t>Zurück zum Inhalt</t>
  </si>
  <si>
    <t>Land</t>
  </si>
  <si>
    <t>Davon</t>
  </si>
  <si>
    <t>Anzahl</t>
  </si>
  <si>
    <t>In %</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</si>
  <si>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</si>
  <si>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</si>
  <si>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</si>
  <si>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</si>
  <si>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</si>
  <si>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</si>
  <si>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</si>
  <si>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</si>
  <si>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</si>
  <si>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</si>
  <si>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</si>
  <si>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</si>
  <si>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</si>
  <si>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</si>
  <si>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</si>
  <si>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</si>
  <si>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Westdeutschland</t>
  </si>
  <si>
    <t>Ostdeutschland</t>
  </si>
  <si>
    <t>Deutschland</t>
  </si>
  <si>
    <t>Hinweis: . Sperrungen aufgrund zu geringer Fallzahlen.</t>
  </si>
  <si>
    <t>Quelle: Forschungsdatenzentrum der Statistischen Ämter des Bundes und der Länder, Statistik der Kinder- und Jugendhilfe, Kinder und tätige Personen in Tageseinrichtungen 2025, https://doi.org/10.21242/22541.2025.00.00.1.1.0; Berechnungen des Forschungsverbundes DJI/TU Dortmund.</t>
  </si>
  <si>
    <t>.</t>
  </si>
  <si>
    <t>Quelle: Forschungsdatenzentrum der Statistischen Ämter des Bundes und der Länder, Statistik der Kinder- und Jugendhilfe, Kinder und tätige Personen in Tageseinrichtungen 2024, https://doi.org/10.21242/22541.2024.00.00.1.1.0; Berechnungen des Forschungsverbundes DJI/TU Dortmund.</t>
  </si>
  <si>
    <t>Quelle: Forschungsdatenzentrum der Statistischen Ämter des Bundes und der Länder, Statistik der Kinder- und Jugendhilfe, Kinder und tätige Personen in Tageseinrichtungen 2023, https://doi.org/10.21242/22541.2023.00.00.1.1.0; Berechnungen des Forschungsverbundes DJI/TU Dortmund.</t>
  </si>
  <si>
    <t>Quelle: Forschungsdatenzentrum der Statistischen Ämter des Bundes und der Länder, Statistik der Kinder- und Jugendhilfe, Kinder und tätige Personen in Tageseinrichtungen 2022, https://doi.org/10.21242/22541.2022.00.00.1.1.0; Berechnungen des Forschungsverbundes DJI/TU Dortmund.</t>
  </si>
  <si>
    <t xml:space="preserve">Land </t>
  </si>
  <si>
    <t>Tab. HF-10.4.4-1 Kindertageseinrichtungen 2025 nach Art der Betreuung von Kindern, die aufgrund einer Behinderung Eingliederungshilfe erhalten, und Ländern (Anzahl, In %)</t>
  </si>
  <si>
    <t>Kindertages-einrichtungen insgesamt</t>
  </si>
  <si>
    <t>Einrichtungen ohne Kinder mit Eingliederungshilfe</t>
  </si>
  <si>
    <t>Einrichtung mit und ohne Kinder mit Eingliederungshilfe</t>
  </si>
  <si>
    <t>Einrichtungen nur für Kinder mit Eingliederungshilfe</t>
  </si>
  <si>
    <t>Tab. HF-10.4.4-2 Kindertageseinrichtungen 2024 nach Art der Betreuung von Kindern, die aufgrund einer Behinderung Eingliederungshilfe erhalten, und Ländern (Anzahl, In %)</t>
  </si>
  <si>
    <t>Tab. HF-10.4.4-3 Kindertageseinrichtungen 2023 nach Art der Betreuung von Kindern, die aufgrund einer Behinderung Eingliederungshilfe erhalten, und Ländern (Anzahl, In %)</t>
  </si>
  <si>
    <t>Tab. HF-10.4.4-4 Kindertageseinrichtungen 2022 nach Art der Betreung von Kindern, die aufgrund einer Behinderung Eingliederungshilfe erhalten, und Ländern (Anzahl, In %)</t>
  </si>
  <si>
    <t>Einrichtung ohne Kinder mit Eingliederungshilfe</t>
  </si>
  <si>
    <t>Tab. HF-10.4.4-5 Kindertageseinrichtungen 2021 nach Art der Betreuung von Kindern, die aufgrund einer Behinderung Eingliederungshilfe erhalten, und Ländern (Anzahl, In %)</t>
  </si>
  <si>
    <t>Tab. HF-10.4.4-6 Kindertageseinrichtungen 2020 nach Art der Betreuung von Kindern, die aufgrund einer Behinderung Eingliederungshilfe erhalten, und Ländern (Anzahl, In %)</t>
  </si>
  <si>
    <t>Tab. HF-10.4.4-7 Kindertageseinrichtungen 2019 nach Art der Betreuung von Kindern, die aufgrund einer Behinderung Eingliederungshilfe erhalten, und Ländern (Anzahl, In %)</t>
  </si>
  <si>
    <t>Tab. HF-10.4.4-8 Kindertageseinrichtungen 2018 nach Art der Betreuung von Kindern, die aufgrund einer Behinderung Eingliederungshilfe erhalten, und Ländern (Anzahl, In %)</t>
  </si>
  <si>
    <t>Einrichtung ohne Kinder mit Eingliederungshilfen</t>
  </si>
  <si>
    <t>Einrichtung mit und ohne Kinder mit Eingliederungshilfen</t>
  </si>
  <si>
    <t>Einrichtungen nur für Kinder mit Eingliederungshilfen</t>
  </si>
  <si>
    <t>Kinder im Alter von unter 3 Jahren</t>
  </si>
  <si>
    <t>Kinder im Alter von 3 bis unter 6 Jahre
(ohne Schulkinder)</t>
  </si>
  <si>
    <t xml:space="preserve"> Eingliederungshilfe nach 
SGB IX/SGB VIII wegen</t>
  </si>
  <si>
    <t>Mindestens einer Behinderung</t>
  </si>
  <si>
    <t>Anteil an altersgleicher Bevölkerung</t>
  </si>
  <si>
    <t>Und zwar</t>
  </si>
  <si>
    <t xml:space="preserve">Körperlicher Behinderung </t>
  </si>
  <si>
    <t xml:space="preserve">Geistiger Behinderung </t>
  </si>
  <si>
    <t>Körperlicher Behinderung</t>
  </si>
  <si>
    <t>Geistiger Behinderung</t>
  </si>
  <si>
    <r>
      <rPr>
        <vertAlign val="superscript"/>
        <sz val="8.5"/>
        <rFont val="Calibri"/>
        <family val="2"/>
        <charset val="1"/>
      </rPr>
      <t>1</t>
    </r>
    <r>
      <rPr>
        <sz val="8.5"/>
        <rFont val="Calibri"/>
        <family val="2"/>
        <charset val="1"/>
      </rPr>
      <t xml:space="preserve"> Kinder in Tagespflege, die zusätzlich eine Kindertageseinrichtung oder eine Ganztagsschule besuchen, konnten nicht herausgerechnet werden. </t>
    </r>
  </si>
  <si>
    <r>
      <rPr>
        <vertAlign val="superscript"/>
        <sz val="8.5"/>
        <rFont val="Calibri"/>
        <family val="2"/>
        <charset val="1"/>
      </rPr>
      <t>2</t>
    </r>
    <r>
      <rPr>
        <sz val="8.5"/>
        <rFont val="Calibri"/>
        <family val="2"/>
        <charset val="1"/>
      </rPr>
      <t xml:space="preserve"> Nach § 35a SGB VIII;  bei Frühförderung unter Umständen i. V. m. SGB IX (Teil 2 des SGB IX).</t>
    </r>
  </si>
  <si>
    <t>Quelle: Forschungsdatenzentrum der Statistischen Ämter des Bundes und der Länder, Statistik der Kinder- und Jugendhilfe, Kinder und tätige Personen in Tageseinrichtungen 2025, https://doi.org/10.21242/22541.2025.00.00.1.1.0 und Statistik der Kinder und tätigen Personen in öffentlich geförderter Kindertagespflege 2025, https://doi.org/10.21242/22543.2025.00.00.1.1.0, Bevölkerungsstatistik; Berechnungen des Forschungsverbundes DJI/TU Dortmund.</t>
  </si>
  <si>
    <t>Quelle: Forschungsdatenzentrum der Statistischen Ämter des Bundes und der Länder, Statistik der Kinder- und Jugendhilfe, Kinder und tätige Personen in Tageseinrichtungen 2024, https://doi.org/10.21242/22541.2024.00.00.1.1.0 und Statistik der Kinder und tätigen Personen in öffentlich geförderter Kindertagespflege 2024, https://doi.org/10.21242/22543.2024.00.00.1.1.0, Bevölkerungsstatistik; Berechnungen des Forschungsverbundes DJI/TU Dortmund.</t>
  </si>
  <si>
    <t>Quelle: Forschungsdatenzentrum der Statistischen Ämter des Bundes und der Länder, Statistik der Kinder- und Jugendhilfe, Kinder und tätige Personen in Tageseinrichtungen 2023, https://doi.org/10.21242/22541.2023.00.00.1.1.0 und Statistik der Kinder und tätigen Personen in öffentlich geförderter Kindertagespflege 2023, https://doi.org/10.21242/22543.2023.00.00.1.1.0, Bevölkerungsstatistik; Berechnungen des Forschungsverbundes DJI/TU Dortmund.</t>
  </si>
  <si>
    <r>
      <rPr>
        <b/>
        <sz val="11"/>
        <color theme="1"/>
        <rFont val="Calibri"/>
        <family val="2"/>
        <charset val="1"/>
      </rPr>
      <t>Tab. HF-10.4.5-4 Kinder mit einrichtungsgebundener Eingliederungshilfe in Kindertagesbetreuung</t>
    </r>
    <r>
      <rPr>
        <b/>
        <vertAlign val="superscript"/>
        <sz val="11"/>
        <color theme="1"/>
        <rFont val="Calibri"/>
        <family val="2"/>
        <charset val="1"/>
      </rPr>
      <t>1</t>
    </r>
    <r>
      <rPr>
        <b/>
        <sz val="11"/>
        <color theme="1"/>
        <rFont val="Calibri"/>
        <family val="2"/>
        <charset val="1"/>
      </rPr>
      <t xml:space="preserve"> 2022 nach Altersgruppen und Ländern (Anzahl, In %)</t>
    </r>
  </si>
  <si>
    <r>
      <rPr>
        <b/>
        <sz val="11"/>
        <rFont val="Calibri"/>
        <family val="2"/>
        <charset val="1"/>
      </rPr>
      <t>Drohender oder seelischer Behinderung</t>
    </r>
    <r>
      <rPr>
        <vertAlign val="superscript"/>
        <sz val="9"/>
        <rFont val="Calibri"/>
        <family val="2"/>
        <charset val="1"/>
      </rPr>
      <t>2</t>
    </r>
  </si>
  <si>
    <t>Quelle: Forschungsdatenzentrum der Statistischen Ämter des Bundes und der Länder, Statistik der Kinder- und Jugendhilfe, Kinder und tätige Personen in Tageseinrichtungen 2022, https://doi.org/10.21242/22541.2022.00.00.1.1.0 und Statistik der Kinder und tätigen Personen in öffentlich geförderter Kindertagespflege 2022, https://doi.org/10.21242/22543.2022.00.00.1.1.0, Bevölkerungsstatistik; Berechnungen des Forschungsverbundes DJI/TU Dortmund.</t>
  </si>
  <si>
    <r>
      <rPr>
        <b/>
        <sz val="11"/>
        <color theme="1"/>
        <rFont val="Calibri"/>
        <family val="2"/>
        <charset val="1"/>
      </rPr>
      <t>Tab. HF-10.4.5-5 Kinder mit einrichtungsgebundener Eingliederungshilfe in Kindertagesbetreuung</t>
    </r>
    <r>
      <rPr>
        <b/>
        <vertAlign val="superscript"/>
        <sz val="11"/>
        <color theme="1"/>
        <rFont val="Calibri"/>
        <family val="2"/>
        <charset val="1"/>
      </rPr>
      <t>1</t>
    </r>
    <r>
      <rPr>
        <b/>
        <sz val="11"/>
        <color theme="1"/>
        <rFont val="Calibri"/>
        <family val="2"/>
        <charset val="1"/>
      </rPr>
      <t xml:space="preserve"> 2021 nach Altersgruppen und Ländern (Anzahl, In %)</t>
    </r>
  </si>
  <si>
    <t>Quelle: Forschungsdatenzentrum der Statistischen Ämter des Bundes und der Länder, Statistik der Kinder- und Jugendhilfe, Kinder und tätige Personen in Tageseinrichtungen 2021, https://doi.org/10.21242/22541.2021.00.00.1.1.0 und Statistik der Kinder und tätigen Personen in öffentlich geförderter Kindertagespflege 2021, https://doi.org/10.21242/22543.2021.00.00.1.1.0, Bevölkerungsstatistik; Berechnungen des Forschungsverbundes DJI/TU Dortmund.</t>
  </si>
  <si>
    <t>Quelle: Forschungsdatenzentrum der Statistischen Ämter des Bundes und der Länder, Statistik der Kinder- und Jugendhilfe, Kinder und tätige Personen in Tageseinrichtungen 2020, https://doi.org/10.21242/22541.2020.00.00.1.1.0 und Statistik der Kinder und tätigen Personen in öffentlich geförderter Kindertagespflege 2020, https://doi.org/10.21242/22543.2020.00.00.1.1.0, Bevölkerungsstatistik; Berechnungen des Forschungsverbundes DJI/TU Dortmund.</t>
  </si>
  <si>
    <r>
      <rPr>
        <b/>
        <sz val="11"/>
        <color theme="1"/>
        <rFont val="Calibri"/>
        <family val="2"/>
        <charset val="1"/>
      </rPr>
      <t>Tab. HF-10.4.5-7 Kinder mit einrichtungsgebundener Eingliederungshilfe in Kindertagesbetreuung</t>
    </r>
    <r>
      <rPr>
        <b/>
        <vertAlign val="superscript"/>
        <sz val="11"/>
        <color theme="1"/>
        <rFont val="Calibri"/>
        <family val="2"/>
        <charset val="1"/>
      </rPr>
      <t>1</t>
    </r>
    <r>
      <rPr>
        <b/>
        <sz val="11"/>
        <color theme="1"/>
        <rFont val="Calibri"/>
        <family val="2"/>
        <charset val="1"/>
      </rPr>
      <t xml:space="preserve"> 2019 nach Altersgruppen und Ländern (Anzahl, In %)</t>
    </r>
  </si>
  <si>
    <t xml:space="preserve"> Eingliederungshilfe nach SGB XII/SGB VIII wegen</t>
  </si>
  <si>
    <t xml:space="preserve">Körperlicher Behinderung 
</t>
  </si>
  <si>
    <t xml:space="preserve">Geistiger Behinderung 
</t>
  </si>
  <si>
    <t>Quelle: Forschungsdatenzentrum der Statistischen Ämter des Bundes und der Länder, Statistik der Kinder- und Jugendhilfe, Kinder und tätige Personen in Tageseinrichtungen 2019, https://doi.org/10.21242/22541.2019.00.00.1.1.0 und Statistik der Kinder und tätigen Personen in öffentlich geförderter Kindertagespflege 2019, https://doi.org/10.21242/22543.2019.00.00.1.1.0, Bevölkerungsstatistik; Berechnungen des Forschungsverbundes DJI/TU Dortmund.</t>
  </si>
  <si>
    <r>
      <rPr>
        <b/>
        <sz val="11"/>
        <color theme="1"/>
        <rFont val="Calibri"/>
        <family val="2"/>
        <charset val="1"/>
      </rPr>
      <t>Tab. HF-10.4.5-8 Kinder mit einrichtungsgebundener Eingliederungshilfe in Kindertagesbetreuung</t>
    </r>
    <r>
      <rPr>
        <b/>
        <vertAlign val="superscript"/>
        <sz val="11"/>
        <color theme="1"/>
        <rFont val="Calibri"/>
        <family val="2"/>
        <charset val="1"/>
      </rPr>
      <t>1</t>
    </r>
    <r>
      <rPr>
        <b/>
        <sz val="11"/>
        <color theme="1"/>
        <rFont val="Calibri"/>
        <family val="2"/>
        <charset val="1"/>
      </rPr>
      <t xml:space="preserve"> 2018 nach Altersgruppen und Ländern (Anzahl, In %)</t>
    </r>
  </si>
  <si>
    <t>Quelle: Forschungsdatenzentrum der Statistischen Ämter des Bundes und der Länder, Statistik der Kinder- und Jugendhilfe, Kinder und tätige Personen in Tageseinrichtungen 2018, https://doi.org/10.21242/22541.2018.00.00.1.1.0 und Statistik der Kinder und tätigen Personen in öffentlich geförderter Kindertagespflege 2018, https://doi.org/10.21242/22543.2018.00.00.1.1.0, Bevölkerungsstatistik; Berechnungen des Forschungsverbundes DJI/TU Dortmund.</t>
  </si>
  <si>
    <t>Tab. HF-10.4.6.,.7-1 Zusammensetzung der Gruppen mit einrichtungsgebundener Eingliederungshilfe in Kindertageseinrichtungen 2025 nach Anzahl der Kinder und Ländern (Anzahl, In %)</t>
  </si>
  <si>
    <t>Kinder mit 
Eingliederungshilfen bzw. sonder-pädagogischem Förderbedarf in Angeboten der frühkindlichen Bildung</t>
  </si>
  <si>
    <t>Davon in</t>
  </si>
  <si>
    <t>Tageseinrichtungen ohne Gruppenstruktur bzw. ohne statistische Erfassung der Gruppenstruktur mit Kindern mit Eingliederungshilfen</t>
  </si>
  <si>
    <t>Tageseinrichtungen mit Gruppenstruktur sowie Förderschulkindergärten und schulvorbereitende Einrichtungen zusammen</t>
  </si>
  <si>
    <t>Davon in Gruppen mit</t>
  </si>
  <si>
    <t>Bis zu 20% Kinder mit Eingliederungs-hilfen</t>
  </si>
  <si>
    <t>Mehr als 20% und bis zu 50% Kinder mit Eingliederungs-hilfen</t>
  </si>
  <si>
    <t>Mehr als 50% und bis zu 90% Kinder mit Eingliederungs-hilfen</t>
  </si>
  <si>
    <t>Mehr als 90% Kinder mit Eingliederungs-hilfen</t>
  </si>
  <si>
    <r>
      <rPr>
        <b/>
        <sz val="11"/>
        <rFont val="Calibri"/>
        <family val="2"/>
        <charset val="1"/>
      </rPr>
      <t>Gruppen in Förderschul-kindergärten</t>
    </r>
    <r>
      <rPr>
        <b/>
        <vertAlign val="superscript"/>
        <sz val="11"/>
        <rFont val="Calibri"/>
        <family val="2"/>
        <charset val="1"/>
      </rPr>
      <t>2</t>
    </r>
  </si>
  <si>
    <t>Gruppen in schul-vorbereitenden Einrichtungen</t>
  </si>
  <si>
    <t xml:space="preserve">In % an allen Angeboten </t>
  </si>
  <si>
    <t>In % an allen Tageseinrichtungen mit Gruppenstruktur sowie schulnahen Einrichtungen</t>
  </si>
  <si>
    <t>-</t>
  </si>
  <si>
    <t>Hinweis: . Sperrungen aufgrund zu geringer Fallzahlen. - Keine Wert vorhanden.</t>
  </si>
  <si>
    <t>Quelle: Forschungsdatenzentrum der Statistischen Ämter des Bundes und der Länder, Statistik der Kinder- und Jugendhilfe, Kinder und tätige Personen in Tageseinrichtungen 2025, https://doi.org/10.21242/22541.2025.00.00.1.1.0 und Statistik der Kinder und tätigen Personen in öffentlich geförderter Kindertagespflege 2025, https://doi.org/10.21242/22543.2025.00.00.1.1.0; Sekretariat der KMK, Schüler, Klassen, Lehrer und Absolventen der Schulen 2012 bis 2022; Bayerisches Landesamt für Statistik und Datenverarbeitung, Volksschulen zur sonderpädagogischen Förderung und Schulen für Kranke in Bayern 2022; Berechnungen des Forschungsverbundes DJI/TU Dortmund.</t>
  </si>
  <si>
    <t>Tab. HF-10.4.6.,.7-2 Zusammensetzung der Gruppen mit einrichtungsgebundener Eingliederungshilfe in Kindertageseinrichtungen 2024 nach Anzahl der Kinder und Ländern (Anzahl, In %)</t>
  </si>
  <si>
    <t>Quelle: Forschungsdatenzentrum der Statistischen Ämter des Bundes und der Länder, Statistik der Kinder- und Jugendhilfe, Kinder und tätige Personen in Tageseinrichtungen 2024, https://doi.org/10.21242/22541.2024.00.00.1.1.0 und Statistik der Kinder und tätigen Personen in öffentlich geförderter Kindertagespflege 2024, https://doi.org/10.21242/22543.2024.00.00.1.1.0; Sekretariat der KMK, Schüler, Klassen, Lehrer und Absolventen der Schulen 2012 bis 2022; Bayerisches Landesamt für Statistik und Datenverarbeitung, Volksschulen zur sonderpädagogischen Förderung und Schulen für Kranke in Bayern 2022; Berechnungen des Forschungsverbundes DJI/TU Dortmund.</t>
  </si>
  <si>
    <t>Tab. HF-10.4.6.,.7-3 Zusammensetzung der Gruppen mit einrichtungsgebundener Eingliederungshilfe in Kindertageseinrichtungen 2023 nach Anzahl der Kinder und Ländern (Anzahl, In %)</t>
  </si>
  <si>
    <t>Quelle: Forschungsdatenzentrum der Statistischen Ämter des Bundes und der Länder, Statistik der Kinder- und Jugendhilfe, Kinder und tätige Personen in Tageseinrichtungen 2023, https://doi.org/10.21242/22541.2023.00.00.1.1.0 und Statistik der Kinder und tätigen Personen in öffentlich geförderter Kindertagespflege 2023, https://doi.org/10.21242/22543.2023.00.00.1.1.0; Sekretariat der KMK, Schüler, Klassen, Lehrer und Absolventen der Schulen 2012 bis 2022; Bayerisches Landesamt für Statistik und Datenverarbeitung, Volksschulen zur sonderpädagogischen Förderung und Schulen für Kranke in Bayern 2022; Berechnungen des Forschungsverbundes DJI/TU Dortmund.</t>
  </si>
  <si>
    <t>Tab. HF-10.4.6.,.7-4 Zusammensetzung der Gruppen mit einrichtungsgebundener Eingliederungshilfe in Kindertageseinrichtungen 2022 nach Anzahl der Kinder und Ländern (Anzahl, In %)</t>
  </si>
  <si>
    <t>Quelle: Forschungsdatenzentrum der Statistischen Ämter des Bundes und der Länder, Statistik der Kinder- und Jugendhilfe, Kinder und tätige Personen in Tageseinrichtungen 2022, https://doi.org/10.21242/22541.2022.00.00.1.1.0 und Statistik der Kinder und tätigen Personen in öffentlich geförderter Kindertagespflege 2022, https://doi.org/10.21242/22543.2022.00.00.1.1.0; Sekretariat der KMK, Schüler, Klassen, Lehrer und Absolventen der Schulen 2012 bis 2021; Bayerisches Landesamt für Statistik und Datenverarbeitung, Volksschulen zur sonderpädagogischen Förderung und Schulen für Kranke in Bayern 2021; Berechnungen des Forschungsverbundes DJI/TU Dortmund.</t>
  </si>
  <si>
    <t>Tab. HF-10.4.6.,.7-5 Zusammensetzung der Gruppen mit einrichtungsgebundener Eingliederungshilfe in Kindertageseinrichtungen 2021 nach Anzahl der Kinder und Ländern (Anzahl, In %)</t>
  </si>
  <si>
    <t>Quelle: Forschungsdatenzentrum der Statistischen Ämter des Bundes und der Länder, Statistik der Kinder- und Jugendhilfe, Kinder und tätige Personen in Tageseinrichtungen 2021, https://doi.org/10.21242/22541.2021.00.00.1.1.0 und Statistik der Kinder und tätigen Personen in öffentlich geförderter Kindertagespflege 2021, https://doi.org/10.21242/22543.2021.00.00.1.1.0; Sekretariat der KMK, Schüler, Klassen, Lehrer und Absolventen der Schulen 2011 bis 2020; Bayerisches Landesamt für Statistik und Datenverarbeitung, Volksschulen zur sonderpädagogischen Förderung und Schulen für Kranke in Bayern 2020; Berechnungen des Forschungsverbundes DJI/TU Dortmund.</t>
  </si>
  <si>
    <t>Tab. HF-10.4.6.,.7-6 Zusammensetzung der Gruppen mit einrichtungsgebundener Eingliederungshilfe in Kindertageseinrichtungen 2020 nach Anzahl der Kinder und Ländern (Anzahl, In %)</t>
  </si>
  <si>
    <t>Kinder mit 
Eingliederungs-hilfen bzw. sonder-pädagogischem Förderbedarf in Angeboten der frühkindlichen Bildung</t>
  </si>
  <si>
    <t>Quelle: Forschungsdatenzentrum der Statistischen Ämter des Bundes und der Länder, Statistik der Kinder- und Jugendhilfe, Kinder und tätige Personen in Tageseinrichtungen 2020, https://doi.org/10.21242/22541.2020.00.00.1.1.0 und Statistik der Kinder und tätigen Personen in öffentlich geförderter Kindertagespflege 2020, https://doi.org/10.21242/22543.2020.00.00.1.1.0; Sekretariat der KMK, Schüler, Klassen, Lehrer und Absolventen der Schulen 2010 bis 2019; Bayerisches Landesamt für Statistik und Datenverarbeitung, Volksschulen zur sonderpädagogischen Förderung und Schulen für Kranke in Bayern 2019.</t>
  </si>
  <si>
    <t>Tab. HF-10.4.6.,.7-7 Zusammensetzung der Gruppen mit einrichtungsgebundener Eingliederungshilfe in Kindertageseinrichtungen 2019 nach Anzahl der Kinder und Ländern (Anzahl, In %)</t>
  </si>
  <si>
    <t>Gruppen in Tageseinrichtungen mit mehr als 90% Kindern mit Eingliederungs-hilfe</t>
  </si>
  <si>
    <t>Quelle: Forschungsdatenzentrum der Statistischen Ämter des Bundes und der Länder, Statistik der Kinder- und Jugendhilfe, Kinder und tätige Personen in Tageseinrichtungen 2019, https://doi.org/10.21242/22541.2019.00.00.1.1.0 und Statistik der Kinder und tätigen Personen in öffentlich geförderter Kindertagespflege 2019, https://doi.org/10.21242/22543.2019.00.00.1.1.0;  Sekretariat der KMK, Schüler, Klassen, Lehrer und Absolventen der Schulen 2010 bis 2019; Bayerisches Landesamt für Statistik und Datenverarbeitung, Volksschulen zur sonderpädagogischen Förderung und Schulen für Kranke in Bayern 2019; Thüringer Ministerium für Bildung, Wissenschaft und Kultur 2019;  Berechnungen des Forschungsverbundes DJI/TU Dortmund.</t>
  </si>
  <si>
    <t>Tab. HF-10.4.6.,.7-8 Zusammensetzung der Gruppen mit einrichtungsgebundener Eingliederungshilfe in Kindertageseinrichtungen 2018 nach Anzahl der Kinder und Ländern (Anzahl, In %)</t>
  </si>
  <si>
    <t>Quelle: Forschungsdatenzentrum der Statistischen Ämter des Bundes und der Länder, Statistik der Kinder- und Jugendhilfe, Kinder und tätige Personen in Tageseinrichtungen 2018, https://doi.org/10.21242/22541.2018.00.00.1.1.0 und Statistik der Kinder und tätigen Personen in öffentlich geförderter Kindertagespflege 2018, https://doi.org/10.21242/22543.2018.00.00.1.1.0; Sekretariat der KMK, Schüler, Klassen, Lehrer und Absolventen der Schulen 2008 bis 2017; Bayerisches Landesamt für Statistik und Datenverarbeitung, Volksschulen zur sonderpädagogischen Förderung und Schulen für Kranke in Bayern 2017/18; Thüringer Ministerium für Bildung, Wissenschaft und Kultur 2017; Berechnungen des Forschungsverbundes DJI/TU Dortmund.</t>
  </si>
  <si>
    <r>
      <t>1</t>
    </r>
    <r>
      <rPr>
        <sz val="8.5"/>
        <rFont val="Calibri"/>
        <family val="2"/>
        <charset val="1"/>
      </rPr>
      <t xml:space="preserve"> Nach § 35a SGB VIII;  bei Frühförderung unter Umständen i. V. m. SGB IX (Teil 2 des SGB IX).</t>
    </r>
  </si>
  <si>
    <t>Tab. HF-10.4.5-1 Kinder mit einrichtungsgebundener Eingliederungshilfe in Kindertagesbetreuung 2025 nach Altersgruppen und Ländern (Anzahl, In %)</t>
  </si>
  <si>
    <r>
      <t>Drohender oder seelischer Behinderung</t>
    </r>
    <r>
      <rPr>
        <b/>
        <vertAlign val="superscript"/>
        <sz val="11"/>
        <color theme="1"/>
        <rFont val="Calibri"/>
        <family val="2"/>
        <charset val="1"/>
      </rPr>
      <t>1</t>
    </r>
  </si>
  <si>
    <r>
      <t>Drohender oder seelischer Behinderung</t>
    </r>
    <r>
      <rPr>
        <b/>
        <vertAlign val="superscript"/>
        <sz val="11"/>
        <color theme="1"/>
        <rFont val="Calibri"/>
        <family val="2"/>
      </rPr>
      <t>1</t>
    </r>
  </si>
  <si>
    <t>Tab. HF-10.4.5-2 Kinder mit einrichtungsgebundener Eingliederungshilfe in Kindertagesbetreuung 2024 nach Altersgruppen und Ländern (Anzahl, In %)</t>
  </si>
  <si>
    <t>Tab. HF-10.4.5-3 Kinder mit einrichtungsgebundener Eingliederungshilfe in Kindertagesbetreuung 2023 nach Altersgruppen und Ländern (Anzahl, In %)</t>
  </si>
  <si>
    <r>
      <t>Tab. HF-10.4.5-6 Kinder mit einrichtungsgebundener Eingliederungshilfe in Kindertagesbetreuung</t>
    </r>
    <r>
      <rPr>
        <b/>
        <vertAlign val="superscript"/>
        <sz val="11"/>
        <color theme="1"/>
        <rFont val="Calibri"/>
        <family val="2"/>
        <charset val="1"/>
      </rPr>
      <t xml:space="preserve"> </t>
    </r>
    <r>
      <rPr>
        <b/>
        <sz val="11"/>
        <color theme="1"/>
        <rFont val="Calibri"/>
        <family val="2"/>
        <charset val="1"/>
      </rPr>
      <t>2020 nach Altersgruppen und Ländern (Anzahl, In %)</t>
    </r>
  </si>
  <si>
    <r>
      <t>Drohender oder seelischer Behinderung</t>
    </r>
    <r>
      <rPr>
        <b/>
        <vertAlign val="superscript"/>
        <sz val="11"/>
        <rFont val="Calibri"/>
        <family val="2"/>
      </rPr>
      <t>1</t>
    </r>
  </si>
  <si>
    <r>
      <t>Drohender oder seelischer Behinderung</t>
    </r>
    <r>
      <rPr>
        <vertAlign val="superscript"/>
        <sz val="9"/>
        <rFont val="Calibri"/>
        <family val="2"/>
        <charset val="1"/>
      </rPr>
      <t>1</t>
    </r>
  </si>
  <si>
    <t>Tab. HF-10.5.1-1 Informationsangebote der Kindertageseinrichtung für Eltern aus Elternsicht nach Ländern 2025 (in %)</t>
  </si>
  <si>
    <t>Ja und wird in ausreichendem Maße angeboten.</t>
  </si>
  <si>
    <t>Ja, aber wird nicht in ausreichendem Maße angeboten.</t>
  </si>
  <si>
    <t>Nein, wird nicht angeboten.</t>
  </si>
  <si>
    <t>Ich weiß nicht, ob es ein solches Angebot gibt.</t>
  </si>
  <si>
    <t>Anteil</t>
  </si>
  <si>
    <t>S.E.</t>
  </si>
  <si>
    <t>n</t>
  </si>
  <si>
    <t>Anteile in %</t>
  </si>
  <si>
    <t>Entwicklungsgespräche bzw. regelmäßige Informationen über die Entwicklung des Kindes</t>
  </si>
  <si>
    <t>Kurze Gespräche beim Bringen oder Abholen des Kindes</t>
  </si>
  <si>
    <t>/</t>
  </si>
  <si>
    <t>Elternabende</t>
  </si>
  <si>
    <t>Elternbriefe</t>
  </si>
  <si>
    <t>Informationen auf der Homepage</t>
  </si>
  <si>
    <t>Informationen über den Alltag auf Wochenplänen oder als Aushang</t>
  </si>
  <si>
    <t>Informationen über E-Mailverteiler bzw. Rundmails</t>
  </si>
  <si>
    <t>Möglichkeit, sich zu beschweren</t>
  </si>
  <si>
    <t>Fragetext: Gibt es in Ihrer Kindertagesbetreuung hinsichtlich der Zusammenarbeit folgende Angebote?</t>
  </si>
  <si>
    <t>Hinweis: * Differenz zum Vorjahr statistisch signifikant (p&lt;0,05). ~ Differenz zum Ausgangsjahr 2020 statisitisch signifikant (p&lt;0,05). Für im Zeiverlauf neu hinzugefügte Items "Informationen über E-Mailverteiler bzw. Rundmails"  und "Möglichkeit, sich zu beschweren" erfolgt die Berechnung der Differenz zum Ausgangsjahr 2021 (erster Erhebungszeitpunkt). Die Auswertung bezieht sich ausschließlich auf Eltern, deren Kind in einer Kindertageseinrichtung und nicht von einer Kindertagespflegeperson betreut wird. - Antwortkategorie oder Wert nicht verfügbar. Ab 2025 werden bei Erstellung der Gewichtungsvariable (Kalibrierung) u.a. die Daten der Fortschreibung des Zensus 2022 zugrundegelegt (bis 2024: Zensus 2011).</t>
  </si>
  <si>
    <t>Quelle: DJI-Kinderbetreuungsstudie 2025, gewichtete Daten, Berechnungen des DJI.</t>
  </si>
  <si>
    <t>Tab. HF-10.5.1-2 Digitale Angebote der Kindertageseinrichtung für Eltern aus Elternsicht nach Ländern 2025 (in %)</t>
  </si>
  <si>
    <t>trifft zu</t>
  </si>
  <si>
    <t>trifft nicht zu</t>
  </si>
  <si>
    <t>Kindertagesbetreuung nutzt keine digitalen Angebote</t>
  </si>
  <si>
    <t>Kita-App</t>
  </si>
  <si>
    <t>Online-Portal oder Website</t>
  </si>
  <si>
    <t>Messenger-Dienst</t>
  </si>
  <si>
    <t>Fragetext: Welche der folgenden digitalen Angebote nutzt Ihre Kindertagesbetreuung?</t>
  </si>
  <si>
    <t>Hinweis: Vergleichbarkeit zum Vor- und Ausgangsjahr nicht möglich, da 2025 erstmalige Erhebung der Itembatterie zu digitalen Angeboten. Die Auswertung bezieht sich ausschließlich auf Eltern, deren Kind in einer Kindertageseinrichtung und nicht von einer Kindertagespflegeperson betreut wird.  Ab 2025 werden bei Erstellung der Gewichtungsvariable (Kalibrierung) u.a. die Daten der Fortschreibung des Zensus 2022 zugrundegelegt (bis 2024: Zensus 2011).</t>
  </si>
  <si>
    <t>Tab. HF-10.5.1-1 Informationsangebote der Kindertageseinrichtung für Eltern aus Elternsicht nach Ländern 2024 (in %)</t>
  </si>
  <si>
    <t>Gibt es momentan wegen Corona nicht</t>
  </si>
  <si>
    <t>Informationen und Austausch über Kita-App</t>
  </si>
  <si>
    <t>Hinweis: * Differenz zum Vorjahr statistisch signifikant (p&lt;0,05). ~ Differenz zum Ausgangsjahr statisitisch signifikant (p&lt;0,05). Für die Berchnung wurden die Antwortkategorien "Ich weiß nicht, ob es ein solches Angebot gibt." und " Gibt es momentan wegen Corona nicht."  zusammengefasst, um Vergleichbarkeit zum Vor- und Ausgangsjahr herzustellen. Vergleichbarkeit zwischen den Jahren eingeschränkt aufgrund neu hinzugefügter Items "Informationen über E-Mailverteiler bzw. Rundmails" , "Informationen und Austausch über Kita-App"  und "Möglichkeit, sich zu beschweren". Die Auswertung bezieht sich ausschließlich auf Eltern, deren Kind in einer Kindertageseinrichtung und nicht von einer Kindertagespflegeperson betreut wird. - Antwortkategorie oder Wert nicht verfügbar.</t>
  </si>
  <si>
    <t>Quelle: DJI-Kinderbetreuungsstudie 2024, gewichtete Daten, Berechnungen des DJI.</t>
  </si>
  <si>
    <t>Tab. HF-10.5.1-1 Informationsangebote der Kindertageseinrichtung für Eltern aus Elternsicht nach Ländern 2023 (in %)</t>
  </si>
  <si>
    <t>Hinweis: * Differenz zum Vorjahr statistisch signifikant (p&lt;0,05).  ~ Differenz zum Ausgangsjahr statistisch signifikant (p&lt;0.05). Für die Berchnung wurden die Antwortkategorien "Ich weiß nicht, ob es ein solches Angebot gibt." und " Gibt es momentan wegen Corona nicht."  zusammengefasst, um Vergleichbarkeit zum Ausgangsjahr herzustellen. Vergleichbarkeit zwischen den Jahren eingeschränkt aufgrund einer Änderung des Fragedesigns und aufgrund neu hinzugefügter Items "Informationen über E-Mailverteiler bzw. Rundmails", "Informationen und Austausch über Kita-App" und "Möglichkeit, sich zu beschweren". Für das Item "Kurze Gespräche beim Bringen oder Abholen des Kindes" konnten für Berlin keine Veränderungen zum Vorjahr statistisch überprüft werden. Die Auswertung bezieht sich ausschließlich auf Eltern, deren Kind in einer Kindertageseinrichtung und nicht von einer Kindertagespflegeperson betreut wird. - Antwortkategorie oder Wert nicht verfügbar.</t>
  </si>
  <si>
    <t>Quelle: DJI-Kinderbetreuungsstudie 2023, https://doi.org/10.17621/kibs2023, gewichtete Daten, Berechnungen des DJI.</t>
  </si>
  <si>
    <t>Tab. HF-10.5.1-2 Informationsangebote der Kindertageseinrichtung für Eltern aus Elternsicht nach Ländern 2022 (in %)</t>
  </si>
  <si>
    <t>7*</t>
  </si>
  <si>
    <t>6*</t>
  </si>
  <si>
    <t>12*</t>
  </si>
  <si>
    <t>14*</t>
  </si>
  <si>
    <t>9*</t>
  </si>
  <si>
    <t>16*</t>
  </si>
  <si>
    <t>10*</t>
  </si>
  <si>
    <t>8*</t>
  </si>
  <si>
    <t>5*</t>
  </si>
  <si>
    <t>3*</t>
  </si>
  <si>
    <t>13*</t>
  </si>
  <si>
    <t>26*</t>
  </si>
  <si>
    <t>21*</t>
  </si>
  <si>
    <t>23*</t>
  </si>
  <si>
    <t>19*</t>
  </si>
  <si>
    <t>28*</t>
  </si>
  <si>
    <t>18*</t>
  </si>
  <si>
    <t>31*</t>
  </si>
  <si>
    <t>32*</t>
  </si>
  <si>
    <t>15*</t>
  </si>
  <si>
    <t>20*</t>
  </si>
  <si>
    <t>22*</t>
  </si>
  <si>
    <t>1*</t>
  </si>
  <si>
    <t>0*</t>
  </si>
  <si>
    <t>2*</t>
  </si>
  <si>
    <t>4*</t>
  </si>
  <si>
    <t>Hinweis: * Differenz zumVorjahr statistisch signifikant (p&lt;0,05). ~ Differenz zum Ausgangsjahr statistisch signifikant (p&lt;0.05).Für die Berchnung wurden die Antwortkategorien "Ich weiß nicht, ob es ein solches Angebot gibt." und " Gibt es momentan wegen Corona nicht."  zusammengefasst, um Vergleichbarkeit zum Ausgangsjahr herzustellen. Vergleichbarkeit zwischen den Jahren eingeschränkt aufgrund einer Änderung des Fragedesigns und aufgrund neu hinzugefügter Items "Informationen über E-Mailverteiler bzw. Rundmails", "Informationen und Austausch über Kita-App" und "Möglichkeit, sich zu beschweren". Die Auswertung bezieht sich ausschließlich auf Eltern, deren Kind in einer Kindertageseinrichtung und nicht von einer Kindertagespflegeperson betreut wird. - Antwortkategorie oder Wert nicht verfügbar.</t>
  </si>
  <si>
    <t>Quelle: DJI-Kinderbetreuungsstudie 2022, https://doi.org/10.17621/kibs2022, gewichtete Daten, Berechnungen des DJI.</t>
  </si>
  <si>
    <t>Tab. HF-10.5.1-3 Informationsangebote der Kindertageseinrichtung für Eltern aus Elternsicht nach Ländern 2021 (in %)</t>
  </si>
  <si>
    <t>in %</t>
  </si>
  <si>
    <t>Fragetext: Bietet die Kindertagesbetreuung Ihres Kindes die folgenden Informationsangebote an?</t>
  </si>
  <si>
    <t>Hinweis: * Differenz zum Vorjahr statisitsich signifikant (p&lt;0,05). Für das Item "Informationen über E-Mailverteiler bzw. Rundmails" kann keine Signifikanz zum Ausgangsjahr berechnet werden aufgrund einer Erweiterung der Fragestellung. Für die Berchnung wurden die Antwortkategorien "Ich weiß nicht, ob es ein solches Angebot gibt." und " Gibt es momentan wegen Corona nicht."  zusammengefasst, um Vergleichbarkeit zum Vorjahr herzustellen. Vergleichbarkeit zwischen den Jahren eingeschränkt aufgrund einer Änderung des Fragedesigns und aufgrund neu hinzugefügter Items "Informationen über E-Mailverteiler bzw. Rundmails", "Informationen und Austausch über Kita-App" und "Möglichkeit, sich zu beschweren". Die Auswertung bezieht sich ausschließlich auf Eltern, deren Kind in einer Kindertageseinrichtung und nicht von einer Kindertagespflegeperson betreut wird. - Antwortkategorie oder Wert nicht verfügbar.</t>
  </si>
  <si>
    <t>Quelle: DJI-Kinderbetreuungsstudie 2021, https://doi.org/10.17621/kibs2021, gewichtete Daten, Berechnungen des DJI.</t>
  </si>
  <si>
    <t>Tab. HF-10.5.1-4 Informationsangebote der Kindertageseinrichtung für Eltern aus Elternsicht nach Ländern 2020 (in %)</t>
  </si>
  <si>
    <t>Hinweis: Die Auswertung bezieht sich ausschließlich auf Eltern, deren Kind in einer Kindertageseinrichtung und nicht von einer Kindertagespflegeperson betreut wird. -  Wert nicht verfügbar.</t>
  </si>
  <si>
    <t>Quelle: DJI-Kinderbetreuungsstudie 2020, https://doi.org/10.17621/kibs2020, gewichtete Daten, Berechnungen des DJI.</t>
  </si>
  <si>
    <t>Tab. HF-10.5.2-1 Vorhandensein von Mitbestimmungsgremien für Eltern in der Kindertageseinrichtung aus Elternsicht nach Ländern 2025 (in %)</t>
  </si>
  <si>
    <t>Fragetext: Gibt es in Ihrer Kindertagesbetreuung hinsichtlich der Zusammenarbeit folgende Angebote?: Mitbestimmungsgremien, wie z.B. Elternbeiräte bzw. Elternvertretungen.</t>
  </si>
  <si>
    <t>Hinweis: * Differenz zum Vorjahr statistisch signifikant (p&lt;0,05). ~ Differenz zum Ausgangsjahr 2022 statistisch signifikant (p&lt;0,05). Vergleichbarkeit mit dem Ausgangsjahr 2020 nicht möglich aufgrund einer Änderung des Fragetextes.  Die Auswertung bezieht sich ausschließlich auf Eltern, deren Kind in einer Kindertageseinrichtung und nicht von einer Kindertagespflegeperson betreut wird. Ab 2025 werden bei Erstellung der Gewichtungsvariable (Kalibrierung) u.a. die Daten der Fortschreibung des Zensus 2022 zugrundegelegt (bis 2024: Zensus 2011).</t>
  </si>
  <si>
    <t>Tab. HF-10.5.2-1 Vorhandensein von Mitbestimmungsgremien für Eltern in der Kindertageseinrichtung aus Elternsicht nach Ländern 2024 (in %)</t>
  </si>
  <si>
    <t>Hinweis: * Differenz zum Vorjahr statistisch signifikant (p&lt;0,05). Vergleichbarkeit mit dem Ausgangsjahr 2020 nicht möglich aufgrund einer Änderung des Fragetextes.  Die Auswertung bezieht sich ausschließlich auf Eltern, deren Kind in einer Kindertageseinrichtung und nicht von einer Kindertagespflegeperson betreut wird. - Antwortkategorie oder Wert nicht verfügbar.</t>
  </si>
  <si>
    <t>Tab. HF-10.5.2-1 Vorhandensein von Mitbestimmungsgremien für Eltern in der Kindertageseinrichtung aus Elternsicht nach Ländern 2023 (in %)</t>
  </si>
  <si>
    <t>Tab. HF-10.5.2-2 Vorhandensein von Mitbestimmungsgremien für Eltern in der Kindertageseinrichtung aus Elternsicht nach Ländern 2022 (in %)</t>
  </si>
  <si>
    <t xml:space="preserve">Hinweis: Vergleichbarkeit mit dem Vorjahr nicht möglich aufgrund einer Änderung des Fragetextes und einer Anpassung des Fragedesigns ab 2022. Vergleichbarkeit mit dem Ausgangsjahr 2020 nicht möglich aufgrund einer Änderung des Fragetextes. Die Auswertung bezieht sich 
ausschließlich auf Eltern, deren Kind in einer Kindertageseinrichtung und nicht von einer Kindertagespflegeperson betreut wird. </t>
  </si>
  <si>
    <t>Tab. HF-10.5.2-3 Vorhandensein von Mitbestimmungsgremien für Eltern in der Kindertageseinrichtung aus Elternsicht nach Ländern 2021 (in %)</t>
  </si>
  <si>
    <t>Ja wird angeboten.</t>
  </si>
  <si>
    <t>Ich weiß nicht, 
ob es ein solches Angebot gibt.</t>
  </si>
  <si>
    <t>Fragetext: Bietet die Kindertagesbetreuung Ihres Kindes die folgenden Angebote an […]: Mitbestimmungsgremien, wie z.B. Elternbeiräte bzw. Elternvertretungen.</t>
  </si>
  <si>
    <t xml:space="preserve">Hinweis: * Differenz zum Vorjahr statistisch signifikant (p&lt;0,05). Für die Berechnung wurden die Antwortkategorien "Ich weiß nicht, ob es ein solches Angebot gibt." und " Gibt es momentan wegen Corona nicht."  zusammengefasst, um Vergleichbarkeit zum Vorjahr herzustellen. Die Auswertung bezieht sich ausschließlich auf Eltern, deren Kind in einer Kindertageseinrichtung und nicht von einer Kindertagespflegeperson betreut wird. </t>
  </si>
  <si>
    <t>Tab. HF-10.5.2-4 Vorhandensein von Mitbestimmungsgremien für Eltern in der Kindertageseinrichtung aus Elternsicht nach Ländern 2020 (in %)</t>
  </si>
  <si>
    <t>Hinweis: Die Auswertung bezieht sich ausschließlich auf Eltern, deren Kind in einer Kindertageseinrichtung und nicht von einer Kindertagespflegeperson betreut wird.</t>
  </si>
  <si>
    <t>Kennzahl</t>
  </si>
  <si>
    <t>Kinder mit einrichtungsgebundener Eingliederungshilfe in Kindertagesbetreuung</t>
  </si>
  <si>
    <t>Kinder mit 
Eingliederungshilfen bzw. sonderpädagogischem Förderbedarf in Angeboten der frühkindlichen Bildung</t>
  </si>
  <si>
    <t>Zusammensetzung der Gruppen mit einrichtungsgebundener Eingliederungshilfe in Kindertageseinrichtungen</t>
  </si>
  <si>
    <t>10.5</t>
  </si>
  <si>
    <t>Beteiligung von und Zusammenarbeit mit Eltern und Familien</t>
  </si>
  <si>
    <t xml:space="preserve"> 10.5.1</t>
  </si>
  <si>
    <t>Formen der Zusammenarbeit</t>
  </si>
  <si>
    <t>KiBS</t>
  </si>
  <si>
    <t xml:space="preserve"> 10.5.2</t>
  </si>
  <si>
    <t>Vorhandensein einer organisierten Elternvertretung</t>
  </si>
  <si>
    <t>© Deutsches Jugendinstitut und Forschungsverbund DJI/TU Dortmund, 2026</t>
  </si>
  <si>
    <r>
      <rPr>
        <b/>
        <sz val="11"/>
        <color theme="1"/>
        <rFont val="Calibri"/>
        <family val="2"/>
        <scheme val="minor"/>
      </rPr>
      <t>Lesehinweis:</t>
    </r>
    <r>
      <rPr>
        <sz val="11"/>
        <color theme="1"/>
        <rFont val="Calibri"/>
        <family val="2"/>
        <scheme val="minor"/>
      </rPr>
      <t xml:space="preserve"> Das Ausgangsjahr ist das erste verfügbare Jahr mit Daten und in der Regel folgendes: KiBS: 2020. Bei den amtlichen Statistiken und angrenzenden Datenquellen bezeichnet das Ausgangsjahr das Datenjahr, ab dem die Auswertungen im Monitoring durchgeführt wurden, in der Regel 2018/2019.</t>
    </r>
  </si>
  <si>
    <t>Stand: 01.06.2026</t>
  </si>
  <si>
    <t xml:space="preserve">ERiK-Tabellenberichterstattung 2026 - HF-10: Bewältigung inhaltlicher Herausforderungen </t>
  </si>
  <si>
    <t xml:space="preserve">10.4 </t>
  </si>
  <si>
    <t>Inklusion/Diversität/Inklusive und diversitätssensible Pädagogik</t>
  </si>
  <si>
    <t>Öffentlich geförderte Kindertages-pflege</t>
  </si>
  <si>
    <r>
      <t>Gruppen in Förderschul-kindergärten</t>
    </r>
    <r>
      <rPr>
        <b/>
        <vertAlign val="superscript"/>
        <sz val="11"/>
        <rFont val="Calibri"/>
        <family val="2"/>
      </rPr>
      <t>1</t>
    </r>
  </si>
  <si>
    <r>
      <t>1</t>
    </r>
    <r>
      <rPr>
        <sz val="8.5"/>
        <color rgb="FF000000"/>
        <rFont val="Calibri"/>
        <family val="2"/>
        <charset val="1"/>
      </rPr>
      <t xml:space="preserve"> Kooperationen und Durchmischungen von Gruppen in schulnahen Angeboten und Kindertageseinrichtungen können statistisch nicht dargestellt werden. In Baden-Württemberg werden beispielsweise Kinder in Förderschulkindergärten im Rahmen von
(Intensiv-)Kooperationen mit Kindertageseinrichtungen teilweise gemeinsam in Gruppen mit Kindern ohne Eingliederungshilfen bzw. sonderpädagogischen Förderbedarf betreut.  </t>
    </r>
  </si>
  <si>
    <r>
      <rPr>
        <vertAlign val="superscript"/>
        <sz val="8.5"/>
        <color rgb="FF000000"/>
        <rFont val="Calibri"/>
        <family val="2"/>
      </rPr>
      <t>1</t>
    </r>
    <r>
      <rPr>
        <sz val="8.5"/>
        <color rgb="FF000000"/>
        <rFont val="Calibri"/>
        <family val="2"/>
        <charset val="1"/>
      </rPr>
      <t xml:space="preserve"> Kooperationen und Durchmischungen von Gruppen in schulnahen Angeboten und Kindertageseinrichtungen können statistisch nicht dargestellt werden. In Baden-Württemberg werden beispielsweise Kinder in Förderschulkindergärten im Rahmen von
(Intensiv-)Kooperationen mit Kindertageseinrichtungen teilweise gemeinsam in Gruppen mit Kindern ohne Eingliederungshilfen bzw. sonderpädagogischen Förderbedarf betreut.  </t>
    </r>
  </si>
  <si>
    <t xml:space="preserve">Hinweis: KJH-Statistik = Kinder- und Jugendhilfestatistik (zum Stichtag 01.03.), KiBS = DJI-Kinderbetreuungsstudie. Abweichungen in den Summen erklären sich durch Runden der Zahlen. Alle Daten der ERiK-Tabellenberichterstattung unterliegen einer regelmäßigen Kontrolle und Nachprüfung.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</si>
</sst>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_(* \(#,##0.00\);_(* \-??_);_(@_)"/>
    <numFmt numFmtId="165" formatCode="_-* #,##0.00\ _€_-;\-* #,##0.00\ _€_-;_-* \-??\ _€_-;_-@_-"/>
    <numFmt numFmtId="166" formatCode="0\ %"/>
    <numFmt numFmtId="167" formatCode="#,##0.0"/>
    <numFmt numFmtId="168" formatCode="0.0"/>
    <numFmt numFmtId="169" formatCode="#\ ##0;;&quot;-  &quot;"/>
    <numFmt numFmtId="170" formatCode="#,##0;\-#,##0;\-"/>
    <numFmt numFmtId="171" formatCode="#,##0.0;\-#,##0.0;\-"/>
    <numFmt numFmtId="172" formatCode="_-* #,##0_-;\-* #,##0_-;_-* &quot;-&quot;??_-;_-@_-"/>
    <numFmt numFmtId="173" formatCode="0\*\~"/>
    <numFmt numFmtId="174" formatCode="0\~"/>
    <numFmt numFmtId="175" formatCode="0\*"/>
  </numFmts>
  <fonts count="61">
    <font>
      <sz val="11"/>
      <color theme="1"/>
      <name val="Arial"/>
      <family val="2"/>
      <charset val="1"/>
    </font>
    <font>
      <sz val="11"/>
      <color theme="1"/>
      <name val="Calibri"/>
      <family val="2"/>
      <scheme val="minor"/>
    </font>
    <font>
      <sz val="11"/>
      <color theme="1"/>
      <name val="Calibri"/>
      <family val="2"/>
    </font>
    <font>
      <u/>
      <sz val="11"/>
      <color theme="10"/>
      <name val="Calibri"/>
      <family val="2"/>
      <charset val="1"/>
    </font>
    <font>
      <u/>
      <sz val="10"/>
      <color theme="3"/>
      <name val="Arial"/>
      <family val="2"/>
      <charset val="1"/>
    </font>
    <font>
      <sz val="11"/>
      <color theme="1"/>
      <name val="Calibri"/>
      <family val="2"/>
      <charset val="1"/>
    </font>
    <font>
      <sz val="10"/>
      <color theme="1"/>
      <name val="Arial"/>
      <family val="2"/>
      <charset val="1"/>
    </font>
    <font>
      <sz val="11"/>
      <name val="Calibri"/>
      <family val="2"/>
      <charset val="1"/>
    </font>
    <font>
      <sz val="10"/>
      <name val="Arial"/>
      <family val="2"/>
      <charset val="1"/>
    </font>
    <font>
      <sz val="10"/>
      <name val="MetaNormalLF-Roman"/>
      <family val="2"/>
      <charset val="1"/>
    </font>
    <font>
      <sz val="10"/>
      <name val="Calibri"/>
      <family val="2"/>
      <charset val="1"/>
    </font>
    <font>
      <sz val="10"/>
      <color theme="1"/>
      <name val="Calibri"/>
      <family val="2"/>
      <charset val="1"/>
    </font>
    <font>
      <b/>
      <sz val="11"/>
      <color theme="1"/>
      <name val="Calibri"/>
      <family val="2"/>
      <charset val="1"/>
    </font>
    <font>
      <u/>
      <sz val="11"/>
      <color rgb="FF0070C0"/>
      <name val="Calibri"/>
      <family val="2"/>
      <charset val="1"/>
    </font>
    <font>
      <b/>
      <sz val="18"/>
      <color theme="0"/>
      <name val="Calibri"/>
      <family val="2"/>
      <charset val="1"/>
    </font>
    <font>
      <u/>
      <sz val="10"/>
      <name val="Calibri"/>
      <family val="2"/>
      <charset val="1"/>
    </font>
    <font>
      <b/>
      <sz val="11"/>
      <name val="Calibri"/>
      <family val="2"/>
      <charset val="1"/>
    </font>
    <font>
      <b/>
      <vertAlign val="superscript"/>
      <sz val="11"/>
      <name val="Calibri"/>
      <family val="2"/>
      <charset val="1"/>
    </font>
    <font>
      <sz val="9"/>
      <color rgb="FF000000"/>
      <name val="Calibri"/>
      <family val="2"/>
      <charset val="1"/>
    </font>
    <font>
      <vertAlign val="superscript"/>
      <sz val="8.5"/>
      <name val="Calibri"/>
      <family val="2"/>
      <charset val="1"/>
    </font>
    <font>
      <sz val="8.5"/>
      <name val="Calibri"/>
      <family val="2"/>
      <charset val="1"/>
    </font>
    <font>
      <sz val="8.5"/>
      <color rgb="FF000000"/>
      <name val="Calibri"/>
      <family val="2"/>
      <charset val="1"/>
    </font>
    <font>
      <sz val="9"/>
      <color theme="1"/>
      <name val="Calibri"/>
      <family val="2"/>
      <charset val="1"/>
    </font>
    <font>
      <sz val="9"/>
      <name val="Calibri"/>
      <family val="2"/>
      <charset val="1"/>
    </font>
    <font>
      <sz val="9"/>
      <color theme="0"/>
      <name val="Calibri"/>
      <family val="2"/>
      <charset val="1"/>
    </font>
    <font>
      <u/>
      <sz val="10"/>
      <color theme="3"/>
      <name val="Calibri"/>
      <family val="2"/>
      <charset val="1"/>
    </font>
    <font>
      <b/>
      <vertAlign val="superscript"/>
      <sz val="11"/>
      <color theme="1"/>
      <name val="Calibri"/>
      <family val="2"/>
      <charset val="1"/>
    </font>
    <font>
      <vertAlign val="superscript"/>
      <sz val="9"/>
      <name val="Calibri"/>
      <family val="2"/>
      <charset val="1"/>
    </font>
    <font>
      <sz val="9"/>
      <color rgb="FFFFFFFF"/>
      <name val="Calibri"/>
      <family val="2"/>
      <charset val="1"/>
    </font>
    <font>
      <sz val="9"/>
      <color theme="0" tint="-0.14999847407452621"/>
      <name val="Calibri"/>
      <family val="2"/>
      <charset val="1"/>
    </font>
    <font>
      <sz val="9"/>
      <color theme="0" tint="-4.9989318521683403E-2"/>
      <name val="Calibri"/>
      <family val="2"/>
      <charset val="1"/>
    </font>
    <font>
      <sz val="11"/>
      <color rgb="FF000000"/>
      <name val="Calibri"/>
      <family val="2"/>
      <charset val="1"/>
    </font>
    <font>
      <vertAlign val="superscript"/>
      <sz val="8.5"/>
      <color rgb="FF000000"/>
      <name val="Calibri"/>
      <family val="2"/>
      <charset val="1"/>
    </font>
    <font>
      <sz val="11"/>
      <color theme="1"/>
      <name val="Arial"/>
      <family val="2"/>
      <charset val="1"/>
    </font>
    <font>
      <b/>
      <vertAlign val="superscript"/>
      <sz val="11"/>
      <color theme="1"/>
      <name val="Calibri"/>
      <family val="2"/>
    </font>
    <font>
      <b/>
      <vertAlign val="superscript"/>
      <sz val="11"/>
      <name val="Calibri"/>
      <family val="2"/>
    </font>
    <font>
      <b/>
      <sz val="11"/>
      <color theme="1"/>
      <name val="Calibri"/>
      <family val="2"/>
    </font>
    <font>
      <u/>
      <sz val="10"/>
      <color theme="3"/>
      <name val="Arial"/>
      <family val="2"/>
    </font>
    <font>
      <u/>
      <sz val="11"/>
      <color rgb="FF0070C0"/>
      <name val="Calibri"/>
      <family val="2"/>
    </font>
    <font>
      <sz val="11"/>
      <color theme="1"/>
      <name val="Calibri"/>
      <family val="2"/>
      <scheme val="minor"/>
    </font>
    <font>
      <b/>
      <sz val="18"/>
      <color theme="0"/>
      <name val="Calibri"/>
      <family val="2"/>
    </font>
    <font>
      <sz val="11"/>
      <name val="Calibri"/>
      <family val="2"/>
    </font>
    <font>
      <sz val="9"/>
      <color theme="1"/>
      <name val="Calibri"/>
      <family val="2"/>
    </font>
    <font>
      <b/>
      <sz val="11"/>
      <name val="Calibri"/>
      <family val="2"/>
    </font>
    <font>
      <sz val="9"/>
      <name val="Calibri"/>
      <family val="2"/>
    </font>
    <font>
      <sz val="10"/>
      <name val="Arial"/>
      <family val="2"/>
    </font>
    <font>
      <sz val="8.5"/>
      <color theme="1"/>
      <name val="Calibri"/>
      <family val="2"/>
    </font>
    <font>
      <sz val="9"/>
      <color rgb="FFFF0000"/>
      <name val="Calibri"/>
      <family val="2"/>
    </font>
    <font>
      <sz val="11"/>
      <color theme="1"/>
      <name val="Arial"/>
      <family val="2"/>
    </font>
    <font>
      <b/>
      <sz val="14"/>
      <color theme="1"/>
      <name val="Calibri"/>
      <family val="2"/>
      <scheme val="minor"/>
    </font>
    <font>
      <u/>
      <sz val="11"/>
      <color theme="10"/>
      <name val="Calibri"/>
      <family val="2"/>
      <scheme val="minor"/>
    </font>
    <font>
      <b/>
      <sz val="12"/>
      <color theme="0"/>
      <name val="Calibri"/>
      <family val="2"/>
      <scheme val="minor"/>
    </font>
    <font>
      <sz val="12"/>
      <color theme="1"/>
      <name val="Calibri"/>
      <family val="2"/>
      <scheme val="minor"/>
    </font>
    <font>
      <sz val="10"/>
      <color theme="1"/>
      <name val="Calibri"/>
      <family val="2"/>
      <scheme val="minor"/>
    </font>
    <font>
      <u/>
      <sz val="11"/>
      <color theme="10"/>
      <name val="Arial"/>
      <family val="2"/>
    </font>
    <font>
      <u/>
      <sz val="10"/>
      <color rgb="FF0070C0"/>
      <name val="Calibri"/>
      <family val="2"/>
      <scheme val="minor"/>
    </font>
    <font>
      <sz val="10"/>
      <name val="Calibri"/>
      <family val="2"/>
      <scheme val="minor"/>
    </font>
    <font>
      <b/>
      <sz val="11"/>
      <color rgb="FF3F3F3F"/>
      <name val="Calibri"/>
      <family val="2"/>
      <scheme val="minor"/>
    </font>
    <font>
      <b/>
      <sz val="11"/>
      <color theme="1"/>
      <name val="Calibri"/>
      <family val="2"/>
      <scheme val="minor"/>
    </font>
    <font>
      <u/>
      <sz val="11"/>
      <color rgb="FF0070C0"/>
      <name val="Calibri"/>
      <family val="2"/>
      <scheme val="minor"/>
    </font>
    <font>
      <vertAlign val="superscript"/>
      <sz val="8.5"/>
      <color rgb="FF000000"/>
      <name val="Calibri"/>
      <family val="2"/>
    </font>
  </fonts>
  <fills count="22">
    <fill>
      <patternFill patternType="none"/>
    </fill>
    <fill>
      <patternFill patternType="gray125"/>
    </fill>
    <fill>
      <patternFill patternType="solid">
        <fgColor theme="0" tint="-4.9989318521683403E-2"/>
        <bgColor rgb="FFEEECE1"/>
      </patternFill>
    </fill>
    <fill>
      <patternFill patternType="solid">
        <fgColor theme="0" tint="-0.14999847407452621"/>
        <bgColor rgb="FFC5D9F1"/>
      </patternFill>
    </fill>
    <fill>
      <patternFill patternType="solid">
        <fgColor rgb="FFA59D97"/>
        <bgColor rgb="FFA6A6A6"/>
      </patternFill>
    </fill>
    <fill>
      <patternFill patternType="solid">
        <fgColor rgb="FFEB9128"/>
        <bgColor rgb="FFFF8080"/>
      </patternFill>
    </fill>
    <fill>
      <patternFill patternType="solid">
        <fgColor theme="0"/>
        <bgColor rgb="FFF2F2F2"/>
      </patternFill>
    </fill>
    <fill>
      <patternFill patternType="solid">
        <fgColor theme="0" tint="-0.249977111117893"/>
        <bgColor rgb="FFA6A6A6"/>
      </patternFill>
    </fill>
    <fill>
      <patternFill patternType="solid">
        <fgColor rgb="FFA59D97"/>
        <bgColor indexed="64"/>
      </patternFill>
    </fill>
    <fill>
      <patternFill patternType="solid">
        <fgColor rgb="FFEB9128"/>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rgb="FFD9D9D9"/>
      </patternFill>
    </fill>
    <fill>
      <patternFill patternType="solid">
        <fgColor theme="0" tint="-4.9226355784783474E-2"/>
        <bgColor indexed="64"/>
      </patternFill>
    </fill>
    <fill>
      <patternFill patternType="solid">
        <fgColor theme="0" tint="-4.9378948332163455E-2"/>
        <bgColor indexed="64"/>
      </patternFill>
    </fill>
    <fill>
      <patternFill patternType="solid">
        <fgColor theme="0" tint="-4.956205938901944E-2"/>
        <bgColor indexed="64"/>
      </patternFill>
    </fill>
    <fill>
      <patternFill patternType="solid">
        <fgColor theme="0" tint="-4.9623096407971433E-2"/>
        <bgColor indexed="64"/>
      </patternFill>
    </fill>
    <fill>
      <patternFill patternType="solid">
        <fgColor theme="0" tint="-4.9195837275307477E-2"/>
        <bgColor indexed="64"/>
      </patternFill>
    </fill>
    <fill>
      <patternFill patternType="solid">
        <fgColor rgb="FFF2F2F2"/>
      </patternFill>
    </fill>
    <fill>
      <patternFill patternType="solid">
        <fgColor rgb="FFEEECE1"/>
        <bgColor indexed="64"/>
      </patternFill>
    </fill>
    <fill>
      <patternFill patternType="solid">
        <fgColor theme="0" tint="-0.34998626667073579"/>
        <bgColor indexed="64"/>
      </patternFill>
    </fill>
    <fill>
      <patternFill patternType="solid">
        <fgColor theme="0" tint="-4.9989318521683403E-2"/>
        <bgColor indexed="64"/>
      </patternFill>
    </fill>
  </fills>
  <borders count="73">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thin">
        <color auto="1"/>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thin">
        <color auto="1"/>
      </right>
      <top style="medium">
        <color auto="1"/>
      </top>
      <bottom/>
      <diagonal/>
    </border>
    <border>
      <left/>
      <right style="thin">
        <color auto="1"/>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style="medium">
        <color auto="1"/>
      </right>
      <top style="thin">
        <color auto="1"/>
      </top>
      <bottom/>
      <diagonal/>
    </border>
    <border>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auto="1"/>
      </left>
      <right/>
      <top/>
      <bottom/>
      <diagonal/>
    </border>
    <border>
      <left style="medium">
        <color auto="1"/>
      </left>
      <right/>
      <top/>
      <bottom/>
      <diagonal/>
    </border>
    <border>
      <left/>
      <right style="thin">
        <color auto="1"/>
      </right>
      <top style="medium">
        <color auto="1"/>
      </top>
      <bottom/>
      <diagonal/>
    </border>
    <border>
      <left/>
      <right style="medium">
        <color auto="1"/>
      </right>
      <top/>
      <bottom style="thin">
        <color auto="1"/>
      </bottom>
      <diagonal/>
    </border>
    <border>
      <left/>
      <right style="medium">
        <color auto="1"/>
      </right>
      <top/>
      <bottom style="medium">
        <color auto="1"/>
      </bottom>
      <diagonal/>
    </border>
    <border>
      <left/>
      <right style="medium">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diagonal/>
    </border>
    <border>
      <left/>
      <right style="medium">
        <color auto="1"/>
      </right>
      <top style="medium">
        <color auto="1"/>
      </top>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style="medium">
        <color indexed="64"/>
      </top>
      <bottom style="thin">
        <color auto="1"/>
      </bottom>
      <diagonal/>
    </border>
  </borders>
  <cellStyleXfs count="125">
    <xf numFmtId="0" fontId="0" fillId="0" borderId="0"/>
    <xf numFmtId="0" fontId="3" fillId="0" borderId="0"/>
    <xf numFmtId="0" fontId="3" fillId="0" borderId="0" applyBorder="0" applyProtection="0"/>
    <xf numFmtId="164" fontId="33" fillId="0" borderId="0" applyBorder="0" applyProtection="0"/>
    <xf numFmtId="165" fontId="33" fillId="0" borderId="0" applyBorder="0" applyProtection="0"/>
    <xf numFmtId="0" fontId="4" fillId="0" borderId="0" applyBorder="0" applyProtection="0"/>
    <xf numFmtId="0" fontId="3" fillId="0" borderId="0" applyBorder="0" applyProtection="0"/>
    <xf numFmtId="166" fontId="33" fillId="0" borderId="0" applyBorder="0" applyProtection="0"/>
    <xf numFmtId="166" fontId="33" fillId="0" borderId="0" applyBorder="0" applyProtection="0"/>
    <xf numFmtId="166" fontId="33" fillId="0" borderId="0" applyBorder="0" applyProtection="0"/>
    <xf numFmtId="0" fontId="5" fillId="0" borderId="0"/>
    <xf numFmtId="0" fontId="6" fillId="0" borderId="0"/>
    <xf numFmtId="0" fontId="5" fillId="0" borderId="0"/>
    <xf numFmtId="0" fontId="6" fillId="0" borderId="0"/>
    <xf numFmtId="0" fontId="33" fillId="0" borderId="0"/>
    <xf numFmtId="0" fontId="7" fillId="0" borderId="0"/>
    <xf numFmtId="0" fontId="7" fillId="0" borderId="0"/>
    <xf numFmtId="0" fontId="8"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37" fillId="0" borderId="0" applyNumberFormat="0" applyFill="0" applyBorder="0" applyAlignment="0" applyProtection="0"/>
    <xf numFmtId="0" fontId="39" fillId="0" borderId="0"/>
    <xf numFmtId="0" fontId="39" fillId="0" borderId="0"/>
    <xf numFmtId="0" fontId="39" fillId="0" borderId="0"/>
    <xf numFmtId="43" fontId="39" fillId="0" borderId="0" applyFont="0" applyFill="0" applyBorder="0" applyAlignment="0" applyProtection="0"/>
    <xf numFmtId="0" fontId="45" fillId="0" borderId="0"/>
    <xf numFmtId="0" fontId="39" fillId="0" borderId="0"/>
    <xf numFmtId="0" fontId="39" fillId="0" borderId="0"/>
    <xf numFmtId="0" fontId="48" fillId="0" borderId="0"/>
    <xf numFmtId="0" fontId="48" fillId="0" borderId="0"/>
    <xf numFmtId="0" fontId="50" fillId="0" borderId="0" applyNumberFormat="0" applyFill="0" applyBorder="0" applyAlignment="0" applyProtection="0"/>
    <xf numFmtId="0" fontId="54" fillId="0" borderId="0" applyNumberFormat="0" applyFill="0" applyBorder="0" applyAlignment="0" applyProtection="0"/>
    <xf numFmtId="0" fontId="57" fillId="18" borderId="68" applyNumberFormat="0" applyAlignment="0" applyProtection="0"/>
    <xf numFmtId="0" fontId="50" fillId="0" borderId="0" applyNumberFormat="0" applyFill="0" applyBorder="0" applyAlignment="0" applyProtection="0"/>
    <xf numFmtId="0" fontId="39" fillId="0" borderId="0"/>
  </cellStyleXfs>
  <cellXfs count="630">
    <xf numFmtId="0" fontId="0" fillId="0" borderId="0" xfId="0"/>
    <xf numFmtId="0" fontId="5" fillId="0" borderId="0" xfId="0" applyFont="1"/>
    <xf numFmtId="49" fontId="10" fillId="3" borderId="4" xfId="21" applyNumberFormat="1" applyFont="1" applyFill="1" applyBorder="1" applyAlignment="1">
      <alignment horizontal="center" vertical="center" readingOrder="1"/>
    </xf>
    <xf numFmtId="0" fontId="5" fillId="0" borderId="0" xfId="0" applyFont="1" applyAlignment="1">
      <alignment vertical="center"/>
    </xf>
    <xf numFmtId="0" fontId="13" fillId="0" borderId="0" xfId="5" applyFont="1" applyBorder="1" applyAlignment="1" applyProtection="1">
      <alignment vertical="center"/>
    </xf>
    <xf numFmtId="0" fontId="15" fillId="0" borderId="0" xfId="5" applyFont="1" applyBorder="1" applyAlignment="1" applyProtection="1">
      <alignment vertical="top"/>
    </xf>
    <xf numFmtId="0" fontId="5" fillId="0" borderId="0" xfId="0" applyFont="1" applyAlignment="1">
      <alignment vertical="center" wrapText="1"/>
    </xf>
    <xf numFmtId="0" fontId="15" fillId="0" borderId="0" xfId="5" applyFont="1" applyBorder="1" applyAlignment="1" applyProtection="1">
      <alignment vertical="center"/>
    </xf>
    <xf numFmtId="3" fontId="22" fillId="0" borderId="37" xfId="0" applyNumberFormat="1" applyFont="1" applyBorder="1" applyAlignment="1">
      <alignment horizontal="right" vertical="center"/>
    </xf>
    <xf numFmtId="3" fontId="22" fillId="0" borderId="11" xfId="0" applyNumberFormat="1" applyFont="1" applyBorder="1" applyAlignment="1">
      <alignment horizontal="right" vertical="center"/>
    </xf>
    <xf numFmtId="3" fontId="22" fillId="3" borderId="33" xfId="0" applyNumberFormat="1" applyFont="1" applyFill="1" applyBorder="1" applyAlignment="1">
      <alignment horizontal="right" vertical="center"/>
    </xf>
    <xf numFmtId="3" fontId="22" fillId="3" borderId="11" xfId="0" applyNumberFormat="1" applyFont="1" applyFill="1" applyBorder="1" applyAlignment="1">
      <alignment horizontal="right" vertical="center"/>
    </xf>
    <xf numFmtId="3" fontId="22" fillId="0" borderId="33" xfId="0" applyNumberFormat="1" applyFont="1" applyBorder="1" applyAlignment="1">
      <alignment horizontal="right" vertical="center"/>
    </xf>
    <xf numFmtId="3" fontId="22" fillId="3" borderId="38" xfId="0" applyNumberFormat="1" applyFont="1" applyFill="1" applyBorder="1" applyAlignment="1">
      <alignment horizontal="right" vertical="center"/>
    </xf>
    <xf numFmtId="3" fontId="22" fillId="2" borderId="37" xfId="0" applyNumberFormat="1" applyFont="1" applyFill="1" applyBorder="1" applyAlignment="1">
      <alignment horizontal="right" vertical="center"/>
    </xf>
    <xf numFmtId="3" fontId="22" fillId="2" borderId="43" xfId="0" applyNumberFormat="1" applyFont="1" applyFill="1" applyBorder="1" applyAlignment="1">
      <alignment horizontal="right" vertical="center"/>
    </xf>
    <xf numFmtId="3" fontId="22" fillId="2" borderId="33" xfId="0" applyNumberFormat="1" applyFont="1" applyFill="1" applyBorder="1" applyAlignment="1">
      <alignment horizontal="right" vertical="center"/>
    </xf>
    <xf numFmtId="3" fontId="22" fillId="2" borderId="11" xfId="0" applyNumberFormat="1" applyFont="1" applyFill="1" applyBorder="1" applyAlignment="1">
      <alignment horizontal="right" vertical="center"/>
    </xf>
    <xf numFmtId="3" fontId="22" fillId="2" borderId="39" xfId="0" applyNumberFormat="1" applyFont="1" applyFill="1" applyBorder="1" applyAlignment="1">
      <alignment horizontal="right" vertical="center"/>
    </xf>
    <xf numFmtId="3" fontId="22" fillId="2" borderId="20" xfId="0" applyNumberFormat="1" applyFont="1" applyFill="1" applyBorder="1" applyAlignment="1">
      <alignment horizontal="right" vertical="center"/>
    </xf>
    <xf numFmtId="0" fontId="11" fillId="0" borderId="0" xfId="0" applyFont="1" applyAlignment="1">
      <alignment vertical="center"/>
    </xf>
    <xf numFmtId="3" fontId="22" fillId="0" borderId="0" xfId="0" applyNumberFormat="1" applyFont="1" applyAlignment="1">
      <alignment horizontal="right" vertical="center"/>
    </xf>
    <xf numFmtId="3" fontId="22" fillId="2" borderId="30" xfId="0" applyNumberFormat="1" applyFont="1" applyFill="1" applyBorder="1" applyAlignment="1">
      <alignment horizontal="right" vertical="center"/>
    </xf>
    <xf numFmtId="3" fontId="22" fillId="2" borderId="0" xfId="0" applyNumberFormat="1" applyFont="1" applyFill="1" applyAlignment="1">
      <alignment horizontal="right" vertical="center"/>
    </xf>
    <xf numFmtId="3" fontId="22" fillId="2" borderId="21" xfId="0" applyNumberFormat="1" applyFont="1" applyFill="1" applyBorder="1" applyAlignment="1">
      <alignment horizontal="right" vertical="center"/>
    </xf>
    <xf numFmtId="0" fontId="10" fillId="0" borderId="0" xfId="0" applyFont="1" applyAlignment="1">
      <alignment vertical="center"/>
    </xf>
    <xf numFmtId="0" fontId="25" fillId="0" borderId="0" xfId="5" applyFont="1" applyBorder="1" applyProtection="1"/>
    <xf numFmtId="0" fontId="7" fillId="4" borderId="50" xfId="0" applyFont="1" applyFill="1" applyBorder="1" applyAlignment="1">
      <alignment horizontal="center" vertical="center"/>
    </xf>
    <xf numFmtId="0" fontId="7" fillId="4" borderId="51"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35" xfId="0" applyFont="1" applyFill="1" applyBorder="1" applyAlignment="1">
      <alignment horizontal="center" vertical="center"/>
    </xf>
    <xf numFmtId="0" fontId="7" fillId="4" borderId="28" xfId="0" applyFont="1" applyFill="1" applyBorder="1" applyAlignment="1">
      <alignment horizontal="center" vertical="center"/>
    </xf>
    <xf numFmtId="0" fontId="22" fillId="6" borderId="13" xfId="0" applyFont="1" applyFill="1" applyBorder="1" applyAlignment="1">
      <alignment horizontal="left" vertical="center" wrapText="1"/>
    </xf>
    <xf numFmtId="3" fontId="22" fillId="0" borderId="37" xfId="0" applyNumberFormat="1" applyFont="1" applyBorder="1" applyAlignment="1">
      <alignment vertical="center"/>
    </xf>
    <xf numFmtId="3" fontId="22" fillId="0" borderId="43" xfId="0" applyNumberFormat="1" applyFont="1" applyBorder="1" applyAlignment="1">
      <alignment vertical="center"/>
    </xf>
    <xf numFmtId="168" fontId="22" fillId="0" borderId="36" xfId="0" applyNumberFormat="1" applyFont="1" applyBorder="1" applyAlignment="1">
      <alignment vertical="center"/>
    </xf>
    <xf numFmtId="3" fontId="22" fillId="0" borderId="43" xfId="0" applyNumberFormat="1" applyFont="1" applyBorder="1" applyAlignment="1">
      <alignment horizontal="right" vertical="center"/>
    </xf>
    <xf numFmtId="168" fontId="22" fillId="0" borderId="36" xfId="0" applyNumberFormat="1" applyFont="1" applyBorder="1" applyAlignment="1">
      <alignment horizontal="right" vertical="center"/>
    </xf>
    <xf numFmtId="168" fontId="22" fillId="0" borderId="19" xfId="0" applyNumberFormat="1" applyFont="1" applyBorder="1" applyAlignment="1">
      <alignment horizontal="right" vertical="center"/>
    </xf>
    <xf numFmtId="0" fontId="22" fillId="3" borderId="13" xfId="0" applyFont="1" applyFill="1" applyBorder="1" applyAlignment="1">
      <alignment horizontal="left" vertical="center" wrapText="1"/>
    </xf>
    <xf numFmtId="3" fontId="22" fillId="3" borderId="33" xfId="0" applyNumberFormat="1" applyFont="1" applyFill="1" applyBorder="1" applyAlignment="1">
      <alignment vertical="center"/>
    </xf>
    <xf numFmtId="3" fontId="22" fillId="3" borderId="11" xfId="0" applyNumberFormat="1" applyFont="1" applyFill="1" applyBorder="1" applyAlignment="1">
      <alignment vertical="center"/>
    </xf>
    <xf numFmtId="168" fontId="22" fillId="3" borderId="13" xfId="0" applyNumberFormat="1" applyFont="1" applyFill="1" applyBorder="1" applyAlignment="1">
      <alignment vertical="center"/>
    </xf>
    <xf numFmtId="168" fontId="22" fillId="3" borderId="12" xfId="0" applyNumberFormat="1" applyFont="1" applyFill="1" applyBorder="1" applyAlignment="1">
      <alignment vertical="center"/>
    </xf>
    <xf numFmtId="3" fontId="22" fillId="0" borderId="33" xfId="0" applyNumberFormat="1" applyFont="1" applyBorder="1" applyAlignment="1">
      <alignment vertical="center"/>
    </xf>
    <xf numFmtId="3" fontId="22" fillId="0" borderId="11" xfId="0" applyNumberFormat="1" applyFont="1" applyBorder="1" applyAlignment="1">
      <alignment vertical="center"/>
    </xf>
    <xf numFmtId="168" fontId="22" fillId="0" borderId="13" xfId="0" applyNumberFormat="1" applyFont="1" applyBorder="1" applyAlignment="1">
      <alignment vertical="center"/>
    </xf>
    <xf numFmtId="168" fontId="22" fillId="0" borderId="12" xfId="0" applyNumberFormat="1" applyFont="1" applyBorder="1" applyAlignment="1">
      <alignment vertical="center"/>
    </xf>
    <xf numFmtId="168" fontId="22" fillId="0" borderId="13" xfId="0" applyNumberFormat="1" applyFont="1" applyBorder="1" applyAlignment="1">
      <alignment horizontal="right" vertical="center"/>
    </xf>
    <xf numFmtId="168" fontId="22" fillId="0" borderId="12" xfId="0" applyNumberFormat="1" applyFont="1" applyBorder="1" applyAlignment="1">
      <alignment horizontal="right" vertical="center"/>
    </xf>
    <xf numFmtId="168" fontId="22" fillId="3" borderId="13" xfId="0" applyNumberFormat="1" applyFont="1" applyFill="1" applyBorder="1" applyAlignment="1">
      <alignment horizontal="right" vertical="center"/>
    </xf>
    <xf numFmtId="168" fontId="22" fillId="3" borderId="12" xfId="0" applyNumberFormat="1" applyFont="1" applyFill="1" applyBorder="1" applyAlignment="1">
      <alignment horizontal="right" vertical="center"/>
    </xf>
    <xf numFmtId="0" fontId="22" fillId="6" borderId="13" xfId="0" applyFont="1" applyFill="1" applyBorder="1" applyAlignment="1">
      <alignment horizontal="left"/>
    </xf>
    <xf numFmtId="0" fontId="22" fillId="3" borderId="13" xfId="0" applyFont="1" applyFill="1" applyBorder="1" applyAlignment="1">
      <alignment horizontal="left"/>
    </xf>
    <xf numFmtId="0" fontId="22" fillId="6" borderId="13" xfId="0" applyFont="1" applyFill="1" applyBorder="1"/>
    <xf numFmtId="0" fontId="22" fillId="3" borderId="29" xfId="0" applyFont="1" applyFill="1" applyBorder="1"/>
    <xf numFmtId="168" fontId="22" fillId="3" borderId="28" xfId="0" applyNumberFormat="1" applyFont="1" applyFill="1" applyBorder="1" applyAlignment="1">
      <alignment vertical="center"/>
    </xf>
    <xf numFmtId="0" fontId="22" fillId="2" borderId="13" xfId="0" applyFont="1" applyFill="1" applyBorder="1"/>
    <xf numFmtId="3" fontId="22" fillId="2" borderId="37" xfId="0" applyNumberFormat="1" applyFont="1" applyFill="1" applyBorder="1" applyAlignment="1">
      <alignment vertical="center"/>
    </xf>
    <xf numFmtId="3" fontId="22" fillId="2" borderId="43" xfId="0" applyNumberFormat="1" applyFont="1" applyFill="1" applyBorder="1" applyAlignment="1">
      <alignment vertical="center"/>
    </xf>
    <xf numFmtId="168" fontId="22" fillId="2" borderId="36" xfId="0" applyNumberFormat="1" applyFont="1" applyFill="1" applyBorder="1" applyAlignment="1">
      <alignment vertical="center"/>
    </xf>
    <xf numFmtId="168" fontId="22" fillId="2" borderId="19" xfId="0" applyNumberFormat="1" applyFont="1" applyFill="1" applyBorder="1" applyAlignment="1">
      <alignment vertical="center"/>
    </xf>
    <xf numFmtId="3" fontId="22" fillId="2" borderId="33" xfId="0" applyNumberFormat="1" applyFont="1" applyFill="1" applyBorder="1" applyAlignment="1">
      <alignment vertical="center"/>
    </xf>
    <xf numFmtId="3" fontId="22" fillId="2" borderId="11" xfId="0" applyNumberFormat="1" applyFont="1" applyFill="1" applyBorder="1" applyAlignment="1">
      <alignment vertical="center"/>
    </xf>
    <xf numFmtId="168" fontId="22" fillId="2" borderId="13" xfId="0" applyNumberFormat="1" applyFont="1" applyFill="1" applyBorder="1" applyAlignment="1">
      <alignment vertical="center"/>
    </xf>
    <xf numFmtId="168" fontId="22" fillId="2" borderId="12" xfId="0" applyNumberFormat="1" applyFont="1" applyFill="1" applyBorder="1" applyAlignment="1">
      <alignment vertical="center"/>
    </xf>
    <xf numFmtId="0" fontId="22" fillId="2" borderId="22" xfId="0" applyFont="1" applyFill="1" applyBorder="1"/>
    <xf numFmtId="3" fontId="22" fillId="2" borderId="39" xfId="0" applyNumberFormat="1" applyFont="1" applyFill="1" applyBorder="1" applyAlignment="1">
      <alignment vertical="center"/>
    </xf>
    <xf numFmtId="3" fontId="22" fillId="2" borderId="20" xfId="0" applyNumberFormat="1" applyFont="1" applyFill="1" applyBorder="1" applyAlignment="1">
      <alignment vertical="center"/>
    </xf>
    <xf numFmtId="168" fontId="22" fillId="2" borderId="22" xfId="0" applyNumberFormat="1" applyFont="1" applyFill="1" applyBorder="1" applyAlignment="1">
      <alignment vertical="center"/>
    </xf>
    <xf numFmtId="168" fontId="22" fillId="2" borderId="10" xfId="0" applyNumberFormat="1" applyFont="1" applyFill="1" applyBorder="1" applyAlignment="1">
      <alignment vertical="center"/>
    </xf>
    <xf numFmtId="0" fontId="25" fillId="0" borderId="0" xfId="5" applyFont="1" applyBorder="1" applyAlignment="1" applyProtection="1">
      <alignment vertical="center"/>
    </xf>
    <xf numFmtId="0" fontId="7" fillId="4" borderId="17" xfId="0" applyFont="1" applyFill="1" applyBorder="1" applyAlignment="1">
      <alignment horizontal="center" vertical="center"/>
    </xf>
    <xf numFmtId="0" fontId="7" fillId="4" borderId="3" xfId="0" applyFont="1" applyFill="1" applyBorder="1" applyAlignment="1">
      <alignment horizontal="center" vertical="center"/>
    </xf>
    <xf numFmtId="0" fontId="22" fillId="6" borderId="36" xfId="0" applyFont="1" applyFill="1" applyBorder="1" applyAlignment="1">
      <alignment horizontal="left" vertical="center" wrapText="1"/>
    </xf>
    <xf numFmtId="168" fontId="22" fillId="0" borderId="19" xfId="0" applyNumberFormat="1" applyFont="1" applyBorder="1" applyAlignment="1">
      <alignment vertical="center"/>
    </xf>
    <xf numFmtId="0" fontId="22" fillId="6" borderId="13" xfId="0" applyFont="1" applyFill="1" applyBorder="1" applyAlignment="1">
      <alignment horizontal="left" vertical="center"/>
    </xf>
    <xf numFmtId="0" fontId="22" fillId="3" borderId="13" xfId="0" applyFont="1" applyFill="1" applyBorder="1" applyAlignment="1">
      <alignment horizontal="left" vertical="center"/>
    </xf>
    <xf numFmtId="0" fontId="22" fillId="6" borderId="13" xfId="0" applyFont="1" applyFill="1" applyBorder="1" applyAlignment="1">
      <alignment vertical="center"/>
    </xf>
    <xf numFmtId="0" fontId="22" fillId="3" borderId="29" xfId="0" applyFont="1" applyFill="1" applyBorder="1" applyAlignment="1">
      <alignment vertical="center"/>
    </xf>
    <xf numFmtId="0" fontId="22" fillId="2" borderId="13" xfId="0" applyFont="1" applyFill="1" applyBorder="1" applyAlignment="1">
      <alignment vertical="center"/>
    </xf>
    <xf numFmtId="0" fontId="22" fillId="2" borderId="22" xfId="0" applyFont="1" applyFill="1" applyBorder="1" applyAlignment="1">
      <alignment vertical="center"/>
    </xf>
    <xf numFmtId="0" fontId="18" fillId="0" borderId="13" xfId="0" applyFont="1" applyBorder="1" applyAlignment="1">
      <alignment horizontal="left" vertical="center" wrapText="1"/>
    </xf>
    <xf numFmtId="3" fontId="22" fillId="0" borderId="42" xfId="0" applyNumberFormat="1" applyFont="1" applyBorder="1" applyAlignment="1">
      <alignment vertical="center"/>
    </xf>
    <xf numFmtId="3" fontId="22" fillId="0" borderId="52" xfId="0" applyNumberFormat="1" applyFont="1" applyBorder="1" applyAlignment="1">
      <alignment vertical="center"/>
    </xf>
    <xf numFmtId="0" fontId="18" fillId="3" borderId="13" xfId="0" applyFont="1" applyFill="1" applyBorder="1" applyAlignment="1">
      <alignment horizontal="left" vertical="center" wrapText="1"/>
    </xf>
    <xf numFmtId="0" fontId="18" fillId="3" borderId="29" xfId="0" applyFont="1" applyFill="1" applyBorder="1" applyAlignment="1">
      <alignment horizontal="left" vertical="center" wrapText="1"/>
    </xf>
    <xf numFmtId="0" fontId="18" fillId="2" borderId="36"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18" fillId="2" borderId="22" xfId="0" applyFont="1" applyFill="1" applyBorder="1" applyAlignment="1">
      <alignment horizontal="left" vertical="center" wrapText="1"/>
    </xf>
    <xf numFmtId="0" fontId="5" fillId="0" borderId="0" xfId="0" applyFont="1" applyAlignment="1">
      <alignment horizontal="left" vertical="center" wrapText="1"/>
    </xf>
    <xf numFmtId="0" fontId="12" fillId="5" borderId="17"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27"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8" fillId="0" borderId="13" xfId="0" applyFont="1" applyBorder="1" applyAlignment="1">
      <alignment vertical="center" wrapText="1"/>
    </xf>
    <xf numFmtId="169" fontId="22" fillId="0" borderId="33" xfId="0" applyNumberFormat="1" applyFont="1" applyBorder="1" applyAlignment="1">
      <alignment horizontal="right" vertical="center"/>
    </xf>
    <xf numFmtId="168" fontId="22" fillId="0" borderId="49" xfId="0" applyNumberFormat="1" applyFont="1" applyBorder="1" applyAlignment="1">
      <alignment horizontal="right" vertical="center"/>
    </xf>
    <xf numFmtId="169" fontId="22" fillId="0" borderId="11" xfId="0" applyNumberFormat="1" applyFont="1" applyBorder="1" applyAlignment="1">
      <alignment horizontal="right" vertical="center"/>
    </xf>
    <xf numFmtId="169" fontId="22" fillId="0" borderId="12" xfId="0" applyNumberFormat="1" applyFont="1" applyBorder="1" applyAlignment="1">
      <alignment horizontal="right" vertical="center"/>
    </xf>
    <xf numFmtId="169" fontId="22" fillId="0" borderId="13" xfId="0" applyNumberFormat="1" applyFont="1" applyBorder="1" applyAlignment="1">
      <alignment horizontal="right" vertical="center"/>
    </xf>
    <xf numFmtId="0" fontId="22" fillId="0" borderId="11" xfId="0" applyFont="1" applyBorder="1" applyAlignment="1">
      <alignment horizontal="right" vertical="center"/>
    </xf>
    <xf numFmtId="0" fontId="22" fillId="0" borderId="12" xfId="0" applyFont="1" applyBorder="1" applyAlignment="1">
      <alignment horizontal="right" vertical="center"/>
    </xf>
    <xf numFmtId="0" fontId="18" fillId="3" borderId="13" xfId="0" applyFont="1" applyFill="1" applyBorder="1" applyAlignment="1">
      <alignment vertical="center" wrapText="1"/>
    </xf>
    <xf numFmtId="169" fontId="22" fillId="3" borderId="33" xfId="0" applyNumberFormat="1" applyFont="1" applyFill="1" applyBorder="1" applyAlignment="1">
      <alignment horizontal="right" vertical="center"/>
    </xf>
    <xf numFmtId="168" fontId="22" fillId="3" borderId="49" xfId="0" applyNumberFormat="1" applyFont="1" applyFill="1" applyBorder="1" applyAlignment="1">
      <alignment horizontal="right" vertical="center"/>
    </xf>
    <xf numFmtId="169" fontId="22" fillId="3" borderId="11" xfId="0" applyNumberFormat="1" applyFont="1" applyFill="1" applyBorder="1" applyAlignment="1">
      <alignment horizontal="right" vertical="center"/>
    </xf>
    <xf numFmtId="169" fontId="22" fillId="3" borderId="12" xfId="0" applyNumberFormat="1" applyFont="1" applyFill="1" applyBorder="1" applyAlignment="1">
      <alignment horizontal="right" vertical="center"/>
    </xf>
    <xf numFmtId="169" fontId="22" fillId="3" borderId="13" xfId="0" applyNumberFormat="1" applyFont="1" applyFill="1" applyBorder="1" applyAlignment="1">
      <alignment horizontal="right" vertical="center"/>
    </xf>
    <xf numFmtId="0" fontId="22" fillId="3" borderId="11" xfId="0" applyFont="1" applyFill="1" applyBorder="1" applyAlignment="1">
      <alignment horizontal="right" vertical="center"/>
    </xf>
    <xf numFmtId="0" fontId="22" fillId="3" borderId="12" xfId="0" applyFont="1" applyFill="1" applyBorder="1" applyAlignment="1">
      <alignment horizontal="right" vertical="center"/>
    </xf>
    <xf numFmtId="0" fontId="18" fillId="3" borderId="29" xfId="0" applyFont="1" applyFill="1" applyBorder="1" applyAlignment="1">
      <alignment vertical="center" wrapText="1"/>
    </xf>
    <xf numFmtId="169" fontId="22" fillId="3" borderId="38" xfId="0" applyNumberFormat="1" applyFont="1" applyFill="1" applyBorder="1" applyAlignment="1">
      <alignment horizontal="right" vertical="center"/>
    </xf>
    <xf numFmtId="168" fontId="22" fillId="3" borderId="45" xfId="0" applyNumberFormat="1" applyFont="1" applyFill="1" applyBorder="1" applyAlignment="1">
      <alignment horizontal="right" vertical="center"/>
    </xf>
    <xf numFmtId="169" fontId="22" fillId="3" borderId="7" xfId="0" applyNumberFormat="1" applyFont="1" applyFill="1" applyBorder="1" applyAlignment="1">
      <alignment horizontal="right" vertical="center"/>
    </xf>
    <xf numFmtId="169" fontId="22" fillId="3" borderId="28" xfId="0" applyNumberFormat="1" applyFont="1" applyFill="1" applyBorder="1" applyAlignment="1">
      <alignment horizontal="right" vertical="center"/>
    </xf>
    <xf numFmtId="169" fontId="22" fillId="3" borderId="29" xfId="0" applyNumberFormat="1" applyFont="1" applyFill="1" applyBorder="1" applyAlignment="1">
      <alignment horizontal="right" vertical="center"/>
    </xf>
    <xf numFmtId="0" fontId="22" fillId="3" borderId="7" xfId="0" applyFont="1" applyFill="1" applyBorder="1" applyAlignment="1">
      <alignment horizontal="right" vertical="center"/>
    </xf>
    <xf numFmtId="0" fontId="22" fillId="3" borderId="28" xfId="0" applyFont="1" applyFill="1" applyBorder="1" applyAlignment="1">
      <alignment horizontal="right" vertical="center"/>
    </xf>
    <xf numFmtId="0" fontId="18" fillId="2" borderId="36" xfId="0" applyFont="1" applyFill="1" applyBorder="1" applyAlignment="1">
      <alignment vertical="center" wrapText="1"/>
    </xf>
    <xf numFmtId="168" fontId="22" fillId="2" borderId="53" xfId="0" applyNumberFormat="1" applyFont="1" applyFill="1" applyBorder="1" applyAlignment="1">
      <alignment horizontal="right" vertical="center"/>
    </xf>
    <xf numFmtId="3" fontId="22" fillId="2" borderId="19" xfId="0" applyNumberFormat="1" applyFont="1" applyFill="1" applyBorder="1" applyAlignment="1">
      <alignment horizontal="right" vertical="center"/>
    </xf>
    <xf numFmtId="3" fontId="22" fillId="2" borderId="36" xfId="0" applyNumberFormat="1" applyFont="1" applyFill="1" applyBorder="1" applyAlignment="1">
      <alignment horizontal="right" vertical="center"/>
    </xf>
    <xf numFmtId="0" fontId="18" fillId="2" borderId="13" xfId="0" applyFont="1" applyFill="1" applyBorder="1" applyAlignment="1">
      <alignment vertical="center" wrapText="1"/>
    </xf>
    <xf numFmtId="168" fontId="22" fillId="2" borderId="49" xfId="0" applyNumberFormat="1" applyFont="1" applyFill="1" applyBorder="1" applyAlignment="1">
      <alignment horizontal="right" vertical="center"/>
    </xf>
    <xf numFmtId="3" fontId="22" fillId="2" borderId="12" xfId="0" applyNumberFormat="1" applyFont="1" applyFill="1" applyBorder="1" applyAlignment="1">
      <alignment horizontal="right" vertical="center"/>
    </xf>
    <xf numFmtId="3" fontId="22" fillId="2" borderId="13" xfId="0" applyNumberFormat="1" applyFont="1" applyFill="1" applyBorder="1" applyAlignment="1">
      <alignment horizontal="right" vertical="center"/>
    </xf>
    <xf numFmtId="0" fontId="18" fillId="2" borderId="22" xfId="0" applyFont="1" applyFill="1" applyBorder="1" applyAlignment="1">
      <alignment vertical="center" wrapText="1"/>
    </xf>
    <xf numFmtId="168" fontId="22" fillId="2" borderId="44" xfId="0" applyNumberFormat="1" applyFont="1" applyFill="1" applyBorder="1" applyAlignment="1">
      <alignment horizontal="right" vertical="center"/>
    </xf>
    <xf numFmtId="3" fontId="22" fillId="2" borderId="10" xfId="0" applyNumberFormat="1" applyFont="1" applyFill="1" applyBorder="1" applyAlignment="1">
      <alignment horizontal="right" vertical="center"/>
    </xf>
    <xf numFmtId="3" fontId="22" fillId="2" borderId="22" xfId="0" applyNumberFormat="1" applyFont="1" applyFill="1" applyBorder="1" applyAlignment="1">
      <alignment horizontal="right" vertical="center"/>
    </xf>
    <xf numFmtId="0" fontId="16" fillId="5" borderId="17"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8" fillId="0" borderId="33" xfId="0" applyFont="1" applyBorder="1" applyAlignment="1">
      <alignment vertical="center" wrapText="1"/>
    </xf>
    <xf numFmtId="0" fontId="18" fillId="3" borderId="33" xfId="0" applyFont="1" applyFill="1" applyBorder="1" applyAlignment="1">
      <alignment vertical="center" wrapText="1"/>
    </xf>
    <xf numFmtId="0" fontId="18" fillId="3" borderId="38" xfId="0" applyFont="1" applyFill="1" applyBorder="1" applyAlignment="1">
      <alignment vertical="center" wrapText="1"/>
    </xf>
    <xf numFmtId="0" fontId="18" fillId="2" borderId="37" xfId="0" applyFont="1" applyFill="1" applyBorder="1" applyAlignment="1">
      <alignment vertical="center" wrapText="1"/>
    </xf>
    <xf numFmtId="0" fontId="18" fillId="2" borderId="33" xfId="0" applyFont="1" applyFill="1" applyBorder="1" applyAlignment="1">
      <alignment vertical="center" wrapText="1"/>
    </xf>
    <xf numFmtId="0" fontId="18" fillId="2" borderId="38" xfId="0" applyFont="1" applyFill="1" applyBorder="1" applyAlignment="1">
      <alignment vertical="center" wrapText="1"/>
    </xf>
    <xf numFmtId="3" fontId="22" fillId="2" borderId="38" xfId="0" applyNumberFormat="1" applyFont="1" applyFill="1" applyBorder="1" applyAlignment="1">
      <alignment horizontal="right" vertical="center"/>
    </xf>
    <xf numFmtId="168" fontId="22" fillId="2" borderId="45" xfId="0" applyNumberFormat="1" applyFont="1" applyFill="1" applyBorder="1" applyAlignment="1">
      <alignment horizontal="right" vertical="center"/>
    </xf>
    <xf numFmtId="3" fontId="22" fillId="2" borderId="27" xfId="0" applyNumberFormat="1" applyFont="1" applyFill="1" applyBorder="1" applyAlignment="1">
      <alignment horizontal="right" vertical="center"/>
    </xf>
    <xf numFmtId="3" fontId="22" fillId="2" borderId="28" xfId="0" applyNumberFormat="1" applyFont="1" applyFill="1" applyBorder="1" applyAlignment="1">
      <alignment horizontal="right" vertical="center"/>
    </xf>
    <xf numFmtId="3" fontId="22" fillId="2" borderId="29" xfId="0" applyNumberFormat="1" applyFont="1" applyFill="1" applyBorder="1" applyAlignment="1">
      <alignment horizontal="right" vertical="center"/>
    </xf>
    <xf numFmtId="3" fontId="22" fillId="2" borderId="7" xfId="0" applyNumberFormat="1" applyFont="1" applyFill="1" applyBorder="1" applyAlignment="1">
      <alignment horizontal="right" vertical="center"/>
    </xf>
    <xf numFmtId="3" fontId="22" fillId="0" borderId="42" xfId="0" applyNumberFormat="1" applyFont="1" applyBorder="1" applyAlignment="1">
      <alignment horizontal="right" vertical="center"/>
    </xf>
    <xf numFmtId="3" fontId="22" fillId="0" borderId="53" xfId="0" applyNumberFormat="1" applyFont="1" applyBorder="1" applyAlignment="1">
      <alignment horizontal="right" vertical="center"/>
    </xf>
    <xf numFmtId="3" fontId="28" fillId="0" borderId="0" xfId="0" applyNumberFormat="1" applyFont="1" applyAlignment="1">
      <alignment horizontal="right" vertical="center"/>
    </xf>
    <xf numFmtId="170" fontId="22" fillId="0" borderId="11" xfId="0" applyNumberFormat="1" applyFont="1" applyBorder="1" applyAlignment="1">
      <alignment horizontal="right" vertical="center"/>
    </xf>
    <xf numFmtId="3" fontId="22" fillId="3" borderId="49" xfId="0" applyNumberFormat="1" applyFont="1" applyFill="1" applyBorder="1" applyAlignment="1">
      <alignment horizontal="right" vertical="center"/>
    </xf>
    <xf numFmtId="3" fontId="29" fillId="3" borderId="0" xfId="0" applyNumberFormat="1" applyFont="1" applyFill="1" applyAlignment="1">
      <alignment horizontal="right" vertical="center"/>
    </xf>
    <xf numFmtId="3" fontId="23" fillId="3" borderId="49" xfId="0" applyNumberFormat="1" applyFont="1" applyFill="1" applyBorder="1" applyAlignment="1">
      <alignment horizontal="right" vertical="center"/>
    </xf>
    <xf numFmtId="170" fontId="22" fillId="3" borderId="49" xfId="0" applyNumberFormat="1" applyFont="1" applyFill="1" applyBorder="1" applyAlignment="1">
      <alignment horizontal="right" vertical="center"/>
    </xf>
    <xf numFmtId="170" fontId="23" fillId="3" borderId="11" xfId="0" applyNumberFormat="1" applyFont="1" applyFill="1" applyBorder="1" applyAlignment="1">
      <alignment horizontal="right" vertical="center"/>
    </xf>
    <xf numFmtId="3" fontId="22" fillId="0" borderId="49" xfId="0" applyNumberFormat="1" applyFont="1" applyBorder="1" applyAlignment="1">
      <alignment horizontal="right" vertical="center"/>
    </xf>
    <xf numFmtId="170" fontId="22" fillId="0" borderId="49" xfId="0" applyNumberFormat="1" applyFont="1" applyBorder="1" applyAlignment="1">
      <alignment horizontal="right" vertical="center"/>
    </xf>
    <xf numFmtId="170" fontId="22" fillId="3" borderId="11" xfId="0" applyNumberFormat="1" applyFont="1" applyFill="1" applyBorder="1" applyAlignment="1">
      <alignment horizontal="right" vertical="center"/>
    </xf>
    <xf numFmtId="3" fontId="24" fillId="0" borderId="0" xfId="0" applyNumberFormat="1" applyFont="1" applyAlignment="1">
      <alignment horizontal="right" vertical="center"/>
    </xf>
    <xf numFmtId="3" fontId="22" fillId="3" borderId="45" xfId="0" applyNumberFormat="1" applyFont="1" applyFill="1" applyBorder="1" applyAlignment="1">
      <alignment horizontal="right" vertical="center"/>
    </xf>
    <xf numFmtId="3" fontId="29" fillId="3" borderId="27" xfId="0" applyNumberFormat="1" applyFont="1" applyFill="1" applyBorder="1" applyAlignment="1">
      <alignment horizontal="right" vertical="center"/>
    </xf>
    <xf numFmtId="170" fontId="22" fillId="3" borderId="7" xfId="0" applyNumberFormat="1" applyFont="1" applyFill="1" applyBorder="1" applyAlignment="1">
      <alignment horizontal="right" vertical="center"/>
    </xf>
    <xf numFmtId="3" fontId="11" fillId="2" borderId="37" xfId="0" applyNumberFormat="1" applyFont="1" applyFill="1" applyBorder="1" applyAlignment="1">
      <alignment horizontal="right" vertical="center"/>
    </xf>
    <xf numFmtId="3" fontId="22" fillId="2" borderId="53" xfId="0" applyNumberFormat="1" applyFont="1" applyFill="1" applyBorder="1" applyAlignment="1">
      <alignment horizontal="right" vertical="center"/>
    </xf>
    <xf numFmtId="3" fontId="30" fillId="2" borderId="30" xfId="0" applyNumberFormat="1" applyFont="1" applyFill="1" applyBorder="1" applyAlignment="1">
      <alignment horizontal="right" vertical="center"/>
    </xf>
    <xf numFmtId="3" fontId="23" fillId="2" borderId="43" xfId="0" applyNumberFormat="1" applyFont="1" applyFill="1" applyBorder="1" applyAlignment="1">
      <alignment horizontal="right" vertical="center"/>
    </xf>
    <xf numFmtId="3" fontId="11" fillId="2" borderId="33" xfId="0" applyNumberFormat="1" applyFont="1" applyFill="1" applyBorder="1" applyAlignment="1">
      <alignment horizontal="right" vertical="center"/>
    </xf>
    <xf numFmtId="3" fontId="22" fillId="2" borderId="49" xfId="0" applyNumberFormat="1" applyFont="1" applyFill="1" applyBorder="1" applyAlignment="1">
      <alignment horizontal="right" vertical="center"/>
    </xf>
    <xf numFmtId="3" fontId="30" fillId="2" borderId="0" xfId="0" applyNumberFormat="1" applyFont="1" applyFill="1" applyAlignment="1">
      <alignment horizontal="right" vertical="center"/>
    </xf>
    <xf numFmtId="170" fontId="22" fillId="2" borderId="49" xfId="0" applyNumberFormat="1" applyFont="1" applyFill="1" applyBorder="1" applyAlignment="1">
      <alignment horizontal="right" vertical="center"/>
    </xf>
    <xf numFmtId="167" fontId="22" fillId="2" borderId="11" xfId="0" applyNumberFormat="1" applyFont="1" applyFill="1" applyBorder="1" applyAlignment="1">
      <alignment horizontal="right" vertical="center"/>
    </xf>
    <xf numFmtId="0" fontId="18" fillId="2" borderId="29" xfId="0" applyFont="1" applyFill="1" applyBorder="1" applyAlignment="1">
      <alignment vertical="center" wrapText="1"/>
    </xf>
    <xf numFmtId="3" fontId="11" fillId="2" borderId="38" xfId="0" applyNumberFormat="1" applyFont="1" applyFill="1" applyBorder="1" applyAlignment="1">
      <alignment horizontal="right" vertical="center"/>
    </xf>
    <xf numFmtId="3" fontId="22" fillId="2" borderId="45" xfId="0" applyNumberFormat="1" applyFont="1" applyFill="1" applyBorder="1" applyAlignment="1">
      <alignment horizontal="right" vertical="center"/>
    </xf>
    <xf numFmtId="3" fontId="30" fillId="2" borderId="27" xfId="0" applyNumberFormat="1" applyFont="1" applyFill="1" applyBorder="1" applyAlignment="1">
      <alignment horizontal="right" vertical="center"/>
    </xf>
    <xf numFmtId="3" fontId="23" fillId="2" borderId="27" xfId="0" applyNumberFormat="1" applyFont="1" applyFill="1" applyBorder="1" applyAlignment="1">
      <alignment horizontal="right" vertical="center"/>
    </xf>
    <xf numFmtId="0" fontId="5" fillId="7" borderId="54" xfId="0" applyFont="1" applyFill="1" applyBorder="1" applyAlignment="1">
      <alignment vertical="center"/>
    </xf>
    <xf numFmtId="167" fontId="22" fillId="0" borderId="53" xfId="0" applyNumberFormat="1" applyFont="1" applyBorder="1" applyAlignment="1">
      <alignment horizontal="right" vertical="center"/>
    </xf>
    <xf numFmtId="167" fontId="22" fillId="0" borderId="11" xfId="0" applyNumberFormat="1" applyFont="1" applyBorder="1" applyAlignment="1">
      <alignment horizontal="right" vertical="center"/>
    </xf>
    <xf numFmtId="3" fontId="22" fillId="0" borderId="36" xfId="0" applyNumberFormat="1" applyFont="1" applyBorder="1" applyAlignment="1">
      <alignment horizontal="right" vertical="center"/>
    </xf>
    <xf numFmtId="167" fontId="22" fillId="3" borderId="49" xfId="0" applyNumberFormat="1" applyFont="1" applyFill="1" applyBorder="1" applyAlignment="1">
      <alignment horizontal="right" vertical="center"/>
    </xf>
    <xf numFmtId="167" fontId="22" fillId="3" borderId="11" xfId="0" applyNumberFormat="1" applyFont="1" applyFill="1" applyBorder="1" applyAlignment="1">
      <alignment horizontal="right" vertical="center"/>
    </xf>
    <xf numFmtId="3" fontId="22" fillId="3" borderId="13" xfId="0" applyNumberFormat="1" applyFont="1" applyFill="1" applyBorder="1" applyAlignment="1">
      <alignment horizontal="right" vertical="center"/>
    </xf>
    <xf numFmtId="171" fontId="22" fillId="3" borderId="11" xfId="0" applyNumberFormat="1" applyFont="1" applyFill="1" applyBorder="1" applyAlignment="1">
      <alignment horizontal="right" vertical="center"/>
    </xf>
    <xf numFmtId="167" fontId="22" fillId="0" borderId="49" xfId="0" applyNumberFormat="1" applyFont="1" applyBorder="1" applyAlignment="1">
      <alignment horizontal="right" vertical="center"/>
    </xf>
    <xf numFmtId="3" fontId="22" fillId="0" borderId="13" xfId="0" applyNumberFormat="1" applyFont="1" applyBorder="1" applyAlignment="1">
      <alignment horizontal="right" vertical="center"/>
    </xf>
    <xf numFmtId="167" fontId="22" fillId="3" borderId="45" xfId="0" applyNumberFormat="1" applyFont="1" applyFill="1" applyBorder="1" applyAlignment="1">
      <alignment horizontal="right" vertical="center"/>
    </xf>
    <xf numFmtId="167" fontId="22" fillId="2" borderId="53" xfId="0" applyNumberFormat="1" applyFont="1" applyFill="1" applyBorder="1" applyAlignment="1">
      <alignment horizontal="right" vertical="center"/>
    </xf>
    <xf numFmtId="167" fontId="22" fillId="2" borderId="43" xfId="0" applyNumberFormat="1" applyFont="1" applyFill="1" applyBorder="1" applyAlignment="1">
      <alignment horizontal="right" vertical="center"/>
    </xf>
    <xf numFmtId="167" fontId="22" fillId="2" borderId="49" xfId="0" applyNumberFormat="1" applyFont="1" applyFill="1" applyBorder="1" applyAlignment="1">
      <alignment horizontal="right" vertical="center"/>
    </xf>
    <xf numFmtId="167" fontId="22" fillId="2" borderId="44" xfId="0" applyNumberFormat="1" applyFont="1" applyFill="1" applyBorder="1" applyAlignment="1">
      <alignment horizontal="right" vertical="center"/>
    </xf>
    <xf numFmtId="167" fontId="22" fillId="2" borderId="20" xfId="0" applyNumberFormat="1" applyFont="1" applyFill="1" applyBorder="1" applyAlignment="1">
      <alignment horizontal="right" vertical="center"/>
    </xf>
    <xf numFmtId="0" fontId="0" fillId="0" borderId="0" xfId="0" applyAlignment="1">
      <alignment horizontal="center"/>
    </xf>
    <xf numFmtId="171" fontId="22" fillId="0" borderId="11" xfId="0" applyNumberFormat="1" applyFont="1" applyBorder="1" applyAlignment="1">
      <alignment horizontal="right" vertical="center"/>
    </xf>
    <xf numFmtId="0" fontId="5" fillId="0" borderId="0" xfId="0" applyFont="1" applyAlignment="1">
      <alignment horizontal="center" vertical="center"/>
    </xf>
    <xf numFmtId="170" fontId="22" fillId="3" borderId="33" xfId="0" applyNumberFormat="1" applyFont="1" applyFill="1" applyBorder="1" applyAlignment="1">
      <alignment horizontal="right" vertical="center"/>
    </xf>
    <xf numFmtId="170" fontId="22" fillId="0" borderId="33" xfId="0" applyNumberFormat="1" applyFont="1" applyBorder="1" applyAlignment="1">
      <alignment horizontal="right" vertical="center"/>
    </xf>
    <xf numFmtId="170" fontId="22" fillId="2" borderId="33" xfId="0" applyNumberFormat="1" applyFont="1" applyFill="1" applyBorder="1" applyAlignment="1">
      <alignment horizontal="right" vertical="center"/>
    </xf>
    <xf numFmtId="171" fontId="22" fillId="0" borderId="53" xfId="0" applyNumberFormat="1" applyFont="1" applyBorder="1" applyAlignment="1">
      <alignment horizontal="right" vertical="center"/>
    </xf>
    <xf numFmtId="171" fontId="22" fillId="3" borderId="49" xfId="0" applyNumberFormat="1" applyFont="1" applyFill="1" applyBorder="1" applyAlignment="1">
      <alignment horizontal="right" vertical="center"/>
    </xf>
    <xf numFmtId="171" fontId="22" fillId="0" borderId="49" xfId="0" applyNumberFormat="1" applyFont="1" applyBorder="1" applyAlignment="1">
      <alignment horizontal="right" vertical="center"/>
    </xf>
    <xf numFmtId="0" fontId="38" fillId="0" borderId="0" xfId="110" applyFont="1" applyAlignment="1">
      <alignment vertical="center"/>
    </xf>
    <xf numFmtId="0" fontId="2" fillId="0" borderId="0" xfId="111" applyFont="1"/>
    <xf numFmtId="0" fontId="40" fillId="0" borderId="0" xfId="111" applyFont="1" applyAlignment="1">
      <alignment vertical="center"/>
    </xf>
    <xf numFmtId="0" fontId="42" fillId="0" borderId="0" xfId="113" applyFont="1"/>
    <xf numFmtId="0" fontId="41" fillId="0" borderId="0" xfId="111" applyFont="1"/>
    <xf numFmtId="0" fontId="41" fillId="8" borderId="34" xfId="112" applyFont="1" applyFill="1" applyBorder="1" applyAlignment="1">
      <alignment horizontal="center"/>
    </xf>
    <xf numFmtId="0" fontId="41" fillId="8" borderId="4" xfId="112" applyFont="1" applyFill="1" applyBorder="1" applyAlignment="1">
      <alignment horizontal="center"/>
    </xf>
    <xf numFmtId="172" fontId="41" fillId="8" borderId="5" xfId="114" applyNumberFormat="1" applyFont="1" applyFill="1" applyBorder="1" applyAlignment="1">
      <alignment horizontal="center"/>
    </xf>
    <xf numFmtId="0" fontId="41" fillId="8" borderId="17" xfId="112" applyFont="1" applyFill="1" applyBorder="1" applyAlignment="1">
      <alignment horizontal="center"/>
    </xf>
    <xf numFmtId="0" fontId="41" fillId="8" borderId="3" xfId="112" applyFont="1" applyFill="1" applyBorder="1" applyAlignment="1">
      <alignment horizontal="center"/>
    </xf>
    <xf numFmtId="172" fontId="41" fillId="8" borderId="50" xfId="114" applyNumberFormat="1" applyFont="1" applyFill="1" applyBorder="1" applyAlignment="1">
      <alignment horizontal="center"/>
    </xf>
    <xf numFmtId="0" fontId="44" fillId="0" borderId="13" xfId="112" applyFont="1" applyBorder="1" applyAlignment="1">
      <alignment horizontal="left"/>
    </xf>
    <xf numFmtId="174" fontId="44" fillId="0" borderId="11" xfId="111" applyNumberFormat="1" applyFont="1" applyBorder="1"/>
    <xf numFmtId="2" fontId="42" fillId="0" borderId="19" xfId="112" applyNumberFormat="1" applyFont="1" applyBorder="1" applyAlignment="1">
      <alignment horizontal="right"/>
    </xf>
    <xf numFmtId="172" fontId="42" fillId="0" borderId="36" xfId="114" applyNumberFormat="1" applyFont="1" applyBorder="1" applyAlignment="1">
      <alignment horizontal="right"/>
    </xf>
    <xf numFmtId="174" fontId="42" fillId="0" borderId="11" xfId="112" applyNumberFormat="1" applyFont="1" applyBorder="1" applyAlignment="1">
      <alignment horizontal="right"/>
    </xf>
    <xf numFmtId="1" fontId="42" fillId="0" borderId="11" xfId="112" applyNumberFormat="1" applyFont="1" applyBorder="1" applyAlignment="1">
      <alignment horizontal="right"/>
    </xf>
    <xf numFmtId="0" fontId="44" fillId="11" borderId="13" xfId="112" applyFont="1" applyFill="1" applyBorder="1" applyAlignment="1">
      <alignment horizontal="left"/>
    </xf>
    <xf numFmtId="174" fontId="44" fillId="12" borderId="11" xfId="111" applyNumberFormat="1" applyFont="1" applyFill="1" applyBorder="1"/>
    <xf numFmtId="2" fontId="42" fillId="11" borderId="12" xfId="112" applyNumberFormat="1" applyFont="1" applyFill="1" applyBorder="1" applyAlignment="1">
      <alignment horizontal="right"/>
    </xf>
    <xf numFmtId="172" fontId="42" fillId="11" borderId="13" xfId="114" applyNumberFormat="1" applyFont="1" applyFill="1" applyBorder="1" applyAlignment="1">
      <alignment horizontal="right"/>
    </xf>
    <xf numFmtId="174" fontId="42" fillId="11" borderId="11" xfId="112" applyNumberFormat="1" applyFont="1" applyFill="1" applyBorder="1" applyAlignment="1">
      <alignment horizontal="right"/>
    </xf>
    <xf numFmtId="1" fontId="42" fillId="11" borderId="11" xfId="112" applyNumberFormat="1" applyFont="1" applyFill="1" applyBorder="1" applyAlignment="1">
      <alignment horizontal="right"/>
    </xf>
    <xf numFmtId="2" fontId="42" fillId="0" borderId="12" xfId="112" applyNumberFormat="1" applyFont="1" applyBorder="1" applyAlignment="1">
      <alignment horizontal="right"/>
    </xf>
    <xf numFmtId="172" fontId="42" fillId="0" borderId="13" xfId="114" applyNumberFormat="1" applyFont="1" applyBorder="1" applyAlignment="1">
      <alignment horizontal="right"/>
    </xf>
    <xf numFmtId="1" fontId="44" fillId="11" borderId="13" xfId="112" applyNumberFormat="1" applyFont="1" applyFill="1" applyBorder="1" applyAlignment="1">
      <alignment horizontal="left"/>
    </xf>
    <xf numFmtId="1" fontId="42" fillId="11" borderId="12" xfId="112" applyNumberFormat="1" applyFont="1" applyFill="1" applyBorder="1" applyAlignment="1">
      <alignment horizontal="right"/>
    </xf>
    <xf numFmtId="1" fontId="42" fillId="11" borderId="13" xfId="114" applyNumberFormat="1" applyFont="1" applyFill="1" applyBorder="1" applyAlignment="1">
      <alignment horizontal="right"/>
    </xf>
    <xf numFmtId="175" fontId="42" fillId="0" borderId="11" xfId="112" applyNumberFormat="1" applyFont="1" applyBorder="1" applyAlignment="1">
      <alignment horizontal="right"/>
    </xf>
    <xf numFmtId="0" fontId="44" fillId="13" borderId="36" xfId="112" applyFont="1" applyFill="1" applyBorder="1" applyAlignment="1">
      <alignment horizontal="left"/>
    </xf>
    <xf numFmtId="174" fontId="42" fillId="13" borderId="43" xfId="112" applyNumberFormat="1" applyFont="1" applyFill="1" applyBorder="1" applyAlignment="1">
      <alignment horizontal="right"/>
    </xf>
    <xf numFmtId="2" fontId="42" fillId="13" borderId="19" xfId="112" applyNumberFormat="1" applyFont="1" applyFill="1" applyBorder="1" applyAlignment="1">
      <alignment horizontal="right"/>
    </xf>
    <xf numFmtId="172" fontId="42" fillId="13" borderId="36" xfId="114" applyNumberFormat="1" applyFont="1" applyFill="1" applyBorder="1" applyAlignment="1">
      <alignment horizontal="right"/>
    </xf>
    <xf numFmtId="1" fontId="42" fillId="13" borderId="43" xfId="112" applyNumberFormat="1" applyFont="1" applyFill="1" applyBorder="1" applyAlignment="1">
      <alignment horizontal="right"/>
    </xf>
    <xf numFmtId="0" fontId="44" fillId="13" borderId="13" xfId="112" applyFont="1" applyFill="1" applyBorder="1" applyAlignment="1">
      <alignment horizontal="left"/>
    </xf>
    <xf numFmtId="174" fontId="42" fillId="13" borderId="11" xfId="112" applyNumberFormat="1" applyFont="1" applyFill="1" applyBorder="1" applyAlignment="1">
      <alignment horizontal="right"/>
    </xf>
    <xf numFmtId="2" fontId="42" fillId="13" borderId="12" xfId="112" applyNumberFormat="1" applyFont="1" applyFill="1" applyBorder="1" applyAlignment="1">
      <alignment horizontal="right"/>
    </xf>
    <xf numFmtId="172" fontId="42" fillId="13" borderId="13" xfId="114" applyNumberFormat="1" applyFont="1" applyFill="1" applyBorder="1" applyAlignment="1">
      <alignment horizontal="right"/>
    </xf>
    <xf numFmtId="1" fontId="42" fillId="13" borderId="11" xfId="112" applyNumberFormat="1" applyFont="1" applyFill="1" applyBorder="1" applyAlignment="1">
      <alignment horizontal="right"/>
    </xf>
    <xf numFmtId="2" fontId="42" fillId="13" borderId="28" xfId="112" applyNumberFormat="1" applyFont="1" applyFill="1" applyBorder="1" applyAlignment="1">
      <alignment horizontal="right"/>
    </xf>
    <xf numFmtId="172" fontId="42" fillId="13" borderId="29" xfId="114" applyNumberFormat="1" applyFont="1" applyFill="1" applyBorder="1" applyAlignment="1">
      <alignment horizontal="right"/>
    </xf>
    <xf numFmtId="173" fontId="42" fillId="11" borderId="11" xfId="112" applyNumberFormat="1" applyFont="1" applyFill="1" applyBorder="1" applyAlignment="1">
      <alignment horizontal="right"/>
    </xf>
    <xf numFmtId="0" fontId="42" fillId="0" borderId="11" xfId="112" applyFont="1" applyBorder="1" applyAlignment="1">
      <alignment horizontal="right"/>
    </xf>
    <xf numFmtId="175" fontId="42" fillId="11" borderId="11" xfId="112" applyNumberFormat="1" applyFont="1" applyFill="1" applyBorder="1" applyAlignment="1">
      <alignment horizontal="right"/>
    </xf>
    <xf numFmtId="173" fontId="42" fillId="0" borderId="11" xfId="112" applyNumberFormat="1" applyFont="1" applyBorder="1" applyAlignment="1">
      <alignment horizontal="right"/>
    </xf>
    <xf numFmtId="173" fontId="42" fillId="13" borderId="43" xfId="112" applyNumberFormat="1" applyFont="1" applyFill="1" applyBorder="1" applyAlignment="1">
      <alignment horizontal="right"/>
    </xf>
    <xf numFmtId="173" fontId="42" fillId="13" borderId="11" xfId="112" applyNumberFormat="1" applyFont="1" applyFill="1" applyBorder="1" applyAlignment="1">
      <alignment horizontal="right"/>
    </xf>
    <xf numFmtId="175" fontId="42" fillId="13" borderId="11" xfId="112" applyNumberFormat="1" applyFont="1" applyFill="1" applyBorder="1" applyAlignment="1">
      <alignment horizontal="right"/>
    </xf>
    <xf numFmtId="175" fontId="42" fillId="13" borderId="43" xfId="112" applyNumberFormat="1" applyFont="1" applyFill="1" applyBorder="1" applyAlignment="1">
      <alignment horizontal="right"/>
    </xf>
    <xf numFmtId="0" fontId="44" fillId="13" borderId="22" xfId="112" applyFont="1" applyFill="1" applyBorder="1" applyAlignment="1">
      <alignment horizontal="left"/>
    </xf>
    <xf numFmtId="2" fontId="42" fillId="13" borderId="10" xfId="112" applyNumberFormat="1" applyFont="1" applyFill="1" applyBorder="1" applyAlignment="1">
      <alignment horizontal="right"/>
    </xf>
    <xf numFmtId="172" fontId="42" fillId="13" borderId="22" xfId="114" applyNumberFormat="1" applyFont="1" applyFill="1" applyBorder="1" applyAlignment="1">
      <alignment horizontal="right"/>
    </xf>
    <xf numFmtId="173" fontId="42" fillId="13" borderId="48" xfId="112" applyNumberFormat="1" applyFont="1" applyFill="1" applyBorder="1" applyAlignment="1">
      <alignment horizontal="right"/>
    </xf>
    <xf numFmtId="173" fontId="41" fillId="0" borderId="0" xfId="111" applyNumberFormat="1" applyFont="1"/>
    <xf numFmtId="173" fontId="41" fillId="8" borderId="34" xfId="112" applyNumberFormat="1" applyFont="1" applyFill="1" applyBorder="1" applyAlignment="1">
      <alignment horizontal="center"/>
    </xf>
    <xf numFmtId="173" fontId="41" fillId="8" borderId="17" xfId="112" applyNumberFormat="1" applyFont="1" applyFill="1" applyBorder="1" applyAlignment="1">
      <alignment horizontal="center"/>
    </xf>
    <xf numFmtId="172" fontId="41" fillId="8" borderId="17" xfId="114" applyNumberFormat="1" applyFont="1" applyFill="1" applyBorder="1" applyAlignment="1">
      <alignment horizontal="center"/>
    </xf>
    <xf numFmtId="1" fontId="44" fillId="0" borderId="11" xfId="111" applyNumberFormat="1" applyFont="1" applyBorder="1"/>
    <xf numFmtId="172" fontId="42" fillId="0" borderId="19" xfId="114" applyNumberFormat="1" applyFont="1" applyBorder="1" applyAlignment="1">
      <alignment horizontal="right"/>
    </xf>
    <xf numFmtId="1" fontId="44" fillId="12" borderId="11" xfId="111" applyNumberFormat="1" applyFont="1" applyFill="1" applyBorder="1"/>
    <xf numFmtId="172" fontId="42" fillId="11" borderId="12" xfId="114" applyNumberFormat="1" applyFont="1" applyFill="1" applyBorder="1" applyAlignment="1">
      <alignment horizontal="right"/>
    </xf>
    <xf numFmtId="172" fontId="42" fillId="0" borderId="12" xfId="114" applyNumberFormat="1" applyFont="1" applyBorder="1" applyAlignment="1">
      <alignment horizontal="right"/>
    </xf>
    <xf numFmtId="1" fontId="42" fillId="11" borderId="12" xfId="114" applyNumberFormat="1" applyFont="1" applyFill="1" applyBorder="1" applyAlignment="1">
      <alignment horizontal="right"/>
    </xf>
    <xf numFmtId="172" fontId="42" fillId="13" borderId="19" xfId="114" applyNumberFormat="1" applyFont="1" applyFill="1" applyBorder="1" applyAlignment="1">
      <alignment horizontal="right"/>
    </xf>
    <xf numFmtId="172" fontId="42" fillId="13" borderId="12" xfId="114" applyNumberFormat="1" applyFont="1" applyFill="1" applyBorder="1" applyAlignment="1">
      <alignment horizontal="right"/>
    </xf>
    <xf numFmtId="1" fontId="42" fillId="13" borderId="20" xfId="112" applyNumberFormat="1" applyFont="1" applyFill="1" applyBorder="1" applyAlignment="1">
      <alignment horizontal="right"/>
    </xf>
    <xf numFmtId="172" fontId="42" fillId="13" borderId="10" xfId="114" applyNumberFormat="1" applyFont="1" applyFill="1" applyBorder="1" applyAlignment="1">
      <alignment horizontal="right"/>
    </xf>
    <xf numFmtId="0" fontId="41" fillId="8" borderId="7" xfId="112" applyFont="1" applyFill="1" applyBorder="1" applyAlignment="1">
      <alignment horizontal="center"/>
    </xf>
    <xf numFmtId="0" fontId="41" fillId="8" borderId="28" xfId="112" applyFont="1" applyFill="1" applyBorder="1" applyAlignment="1">
      <alignment horizontal="center"/>
    </xf>
    <xf numFmtId="0" fontId="42" fillId="11" borderId="11" xfId="112" applyFont="1" applyFill="1" applyBorder="1" applyAlignment="1">
      <alignment horizontal="right"/>
    </xf>
    <xf numFmtId="1" fontId="42" fillId="0" borderId="0" xfId="113" applyNumberFormat="1" applyFont="1"/>
    <xf numFmtId="0" fontId="44" fillId="14" borderId="36" xfId="112" applyFont="1" applyFill="1" applyBorder="1" applyAlignment="1">
      <alignment horizontal="left"/>
    </xf>
    <xf numFmtId="173" fontId="42" fillId="14" borderId="43" xfId="112" applyNumberFormat="1" applyFont="1" applyFill="1" applyBorder="1" applyAlignment="1">
      <alignment horizontal="right"/>
    </xf>
    <xf numFmtId="2" fontId="42" fillId="14" borderId="19" xfId="112" applyNumberFormat="1" applyFont="1" applyFill="1" applyBorder="1" applyAlignment="1">
      <alignment horizontal="right"/>
    </xf>
    <xf numFmtId="172" fontId="42" fillId="14" borderId="36" xfId="114" applyNumberFormat="1" applyFont="1" applyFill="1" applyBorder="1" applyAlignment="1">
      <alignment horizontal="right"/>
    </xf>
    <xf numFmtId="174" fontId="42" fillId="14" borderId="43" xfId="112" applyNumberFormat="1" applyFont="1" applyFill="1" applyBorder="1" applyAlignment="1">
      <alignment horizontal="right"/>
    </xf>
    <xf numFmtId="175" fontId="42" fillId="14" borderId="43" xfId="112" applyNumberFormat="1" applyFont="1" applyFill="1" applyBorder="1" applyAlignment="1">
      <alignment horizontal="right"/>
    </xf>
    <xf numFmtId="0" fontId="42" fillId="14" borderId="43" xfId="112" applyFont="1" applyFill="1" applyBorder="1" applyAlignment="1">
      <alignment horizontal="right"/>
    </xf>
    <xf numFmtId="0" fontId="44" fillId="14" borderId="13" xfId="112" applyFont="1" applyFill="1" applyBorder="1" applyAlignment="1">
      <alignment horizontal="left"/>
    </xf>
    <xf numFmtId="174" fontId="42" fillId="14" borderId="11" xfId="112" applyNumberFormat="1" applyFont="1" applyFill="1" applyBorder="1" applyAlignment="1">
      <alignment horizontal="right"/>
    </xf>
    <xf numFmtId="2" fontId="42" fillId="14" borderId="12" xfId="112" applyNumberFormat="1" applyFont="1" applyFill="1" applyBorder="1" applyAlignment="1">
      <alignment horizontal="right"/>
    </xf>
    <xf numFmtId="172" fontId="42" fillId="14" borderId="13" xfId="114" applyNumberFormat="1" applyFont="1" applyFill="1" applyBorder="1" applyAlignment="1">
      <alignment horizontal="right"/>
    </xf>
    <xf numFmtId="1" fontId="42" fillId="14" borderId="11" xfId="112" applyNumberFormat="1" applyFont="1" applyFill="1" applyBorder="1" applyAlignment="1">
      <alignment horizontal="right"/>
    </xf>
    <xf numFmtId="0" fontId="42" fillId="14" borderId="11" xfId="112" applyFont="1" applyFill="1" applyBorder="1" applyAlignment="1">
      <alignment horizontal="right"/>
    </xf>
    <xf numFmtId="173" fontId="42" fillId="14" borderId="11" xfId="112" applyNumberFormat="1" applyFont="1" applyFill="1" applyBorder="1" applyAlignment="1">
      <alignment horizontal="right"/>
    </xf>
    <xf numFmtId="2" fontId="42" fillId="14" borderId="28" xfId="112" applyNumberFormat="1" applyFont="1" applyFill="1" applyBorder="1" applyAlignment="1">
      <alignment horizontal="right"/>
    </xf>
    <xf numFmtId="172" fontId="42" fillId="14" borderId="29" xfId="114" applyNumberFormat="1" applyFont="1" applyFill="1" applyBorder="1" applyAlignment="1">
      <alignment horizontal="right"/>
    </xf>
    <xf numFmtId="175" fontId="42" fillId="14" borderId="11" xfId="112" applyNumberFormat="1" applyFont="1" applyFill="1" applyBorder="1" applyAlignment="1">
      <alignment horizontal="right"/>
    </xf>
    <xf numFmtId="0" fontId="42" fillId="14" borderId="48" xfId="112" applyFont="1" applyFill="1" applyBorder="1" applyAlignment="1">
      <alignment horizontal="right"/>
    </xf>
    <xf numFmtId="2" fontId="42" fillId="14" borderId="10" xfId="112" applyNumberFormat="1" applyFont="1" applyFill="1" applyBorder="1" applyAlignment="1">
      <alignment horizontal="right"/>
    </xf>
    <xf numFmtId="1" fontId="42" fillId="14" borderId="43" xfId="112" applyNumberFormat="1" applyFont="1" applyFill="1" applyBorder="1" applyAlignment="1">
      <alignment horizontal="right"/>
    </xf>
    <xf numFmtId="0" fontId="44" fillId="14" borderId="22" xfId="112" applyFont="1" applyFill="1" applyBorder="1" applyAlignment="1">
      <alignment horizontal="left"/>
    </xf>
    <xf numFmtId="172" fontId="42" fillId="14" borderId="22" xfId="114" applyNumberFormat="1" applyFont="1" applyFill="1" applyBorder="1" applyAlignment="1">
      <alignment horizontal="right"/>
    </xf>
    <xf numFmtId="1" fontId="42" fillId="14" borderId="48" xfId="112" applyNumberFormat="1" applyFont="1" applyFill="1" applyBorder="1" applyAlignment="1">
      <alignment horizontal="right"/>
    </xf>
    <xf numFmtId="175" fontId="42" fillId="14" borderId="48" xfId="112" applyNumberFormat="1" applyFont="1" applyFill="1" applyBorder="1" applyAlignment="1">
      <alignment horizontal="right"/>
    </xf>
    <xf numFmtId="0" fontId="47" fillId="0" borderId="0" xfId="113" applyFont="1"/>
    <xf numFmtId="0" fontId="46" fillId="0" borderId="0" xfId="112" applyFont="1"/>
    <xf numFmtId="1" fontId="42" fillId="0" borderId="19" xfId="112" applyNumberFormat="1" applyFont="1" applyBorder="1" applyAlignment="1">
      <alignment horizontal="right"/>
    </xf>
    <xf numFmtId="1" fontId="42" fillId="0" borderId="12" xfId="112" applyNumberFormat="1" applyFont="1" applyBorder="1" applyAlignment="1">
      <alignment horizontal="right"/>
    </xf>
    <xf numFmtId="1" fontId="42" fillId="14" borderId="19" xfId="112" applyNumberFormat="1" applyFont="1" applyFill="1" applyBorder="1" applyAlignment="1">
      <alignment horizontal="right"/>
    </xf>
    <xf numFmtId="1" fontId="42" fillId="14" borderId="12" xfId="112" applyNumberFormat="1" applyFont="1" applyFill="1" applyBorder="1" applyAlignment="1">
      <alignment horizontal="right"/>
    </xf>
    <xf numFmtId="1" fontId="42" fillId="14" borderId="28" xfId="112" applyNumberFormat="1" applyFont="1" applyFill="1" applyBorder="1" applyAlignment="1">
      <alignment horizontal="right"/>
    </xf>
    <xf numFmtId="175" fontId="42" fillId="14" borderId="20" xfId="112" applyNumberFormat="1" applyFont="1" applyFill="1" applyBorder="1" applyAlignment="1">
      <alignment horizontal="right"/>
    </xf>
    <xf numFmtId="1" fontId="42" fillId="14" borderId="20" xfId="112" applyNumberFormat="1" applyFont="1" applyFill="1" applyBorder="1" applyAlignment="1">
      <alignment horizontal="right"/>
    </xf>
    <xf numFmtId="2" fontId="42" fillId="11" borderId="11" xfId="112" applyNumberFormat="1" applyFont="1" applyFill="1" applyBorder="1" applyAlignment="1">
      <alignment horizontal="right"/>
    </xf>
    <xf numFmtId="173" fontId="42" fillId="11" borderId="47" xfId="114" applyNumberFormat="1" applyFont="1" applyFill="1" applyBorder="1" applyAlignment="1">
      <alignment horizontal="right"/>
    </xf>
    <xf numFmtId="0" fontId="2" fillId="0" borderId="0" xfId="117" applyFont="1"/>
    <xf numFmtId="1" fontId="42" fillId="14" borderId="47" xfId="112" applyNumberFormat="1" applyFont="1" applyFill="1" applyBorder="1" applyAlignment="1">
      <alignment horizontal="right"/>
    </xf>
    <xf numFmtId="0" fontId="42" fillId="14" borderId="47" xfId="112" applyFont="1" applyFill="1" applyBorder="1" applyAlignment="1">
      <alignment horizontal="right"/>
    </xf>
    <xf numFmtId="0" fontId="46" fillId="0" borderId="0" xfId="112" applyFont="1" applyAlignment="1">
      <alignment horizontal="left" wrapText="1"/>
    </xf>
    <xf numFmtId="0" fontId="46" fillId="0" borderId="0" xfId="113" applyFont="1"/>
    <xf numFmtId="0" fontId="40" fillId="0" borderId="0" xfId="111" applyFont="1" applyAlignment="1">
      <alignment horizontal="left" vertical="center"/>
    </xf>
    <xf numFmtId="0" fontId="41" fillId="8" borderId="65" xfId="112" applyFont="1" applyFill="1" applyBorder="1" applyAlignment="1">
      <alignment horizontal="center"/>
    </xf>
    <xf numFmtId="0" fontId="41" fillId="8" borderId="24" xfId="112" applyFont="1" applyFill="1" applyBorder="1" applyAlignment="1">
      <alignment horizontal="center"/>
    </xf>
    <xf numFmtId="172" fontId="41" fillId="8" borderId="66" xfId="114" applyNumberFormat="1" applyFont="1" applyFill="1" applyBorder="1" applyAlignment="1">
      <alignment horizontal="center"/>
    </xf>
    <xf numFmtId="0" fontId="41" fillId="8" borderId="23" xfId="112" applyFont="1" applyFill="1" applyBorder="1" applyAlignment="1">
      <alignment horizontal="center"/>
    </xf>
    <xf numFmtId="0" fontId="41" fillId="8" borderId="11" xfId="112" applyFont="1" applyFill="1" applyBorder="1" applyAlignment="1">
      <alignment horizontal="center"/>
    </xf>
    <xf numFmtId="0" fontId="41" fillId="8" borderId="41" xfId="112" applyFont="1" applyFill="1" applyBorder="1" applyAlignment="1">
      <alignment horizontal="center"/>
    </xf>
    <xf numFmtId="0" fontId="41" fillId="8" borderId="12" xfId="112" applyFont="1" applyFill="1" applyBorder="1" applyAlignment="1">
      <alignment horizontal="center"/>
    </xf>
    <xf numFmtId="2" fontId="42" fillId="0" borderId="11" xfId="112" applyNumberFormat="1" applyFont="1" applyBorder="1" applyAlignment="1">
      <alignment horizontal="right"/>
    </xf>
    <xf numFmtId="175" fontId="42" fillId="0" borderId="47" xfId="112" applyNumberFormat="1" applyFont="1" applyBorder="1" applyAlignment="1">
      <alignment horizontal="right"/>
    </xf>
    <xf numFmtId="2" fontId="42" fillId="14" borderId="43" xfId="112" applyNumberFormat="1" applyFont="1" applyFill="1" applyBorder="1" applyAlignment="1">
      <alignment horizontal="right"/>
    </xf>
    <xf numFmtId="2" fontId="42" fillId="14" borderId="11" xfId="112" applyNumberFormat="1" applyFont="1" applyFill="1" applyBorder="1" applyAlignment="1">
      <alignment horizontal="right"/>
    </xf>
    <xf numFmtId="1" fontId="42" fillId="0" borderId="47" xfId="112" applyNumberFormat="1" applyFont="1" applyBorder="1" applyAlignment="1">
      <alignment horizontal="right"/>
    </xf>
    <xf numFmtId="0" fontId="44" fillId="14" borderId="29" xfId="112" applyFont="1" applyFill="1" applyBorder="1" applyAlignment="1">
      <alignment horizontal="left"/>
    </xf>
    <xf numFmtId="0" fontId="41" fillId="8" borderId="67" xfId="112" applyFont="1" applyFill="1" applyBorder="1" applyAlignment="1">
      <alignment horizontal="center"/>
    </xf>
    <xf numFmtId="172" fontId="41" fillId="8" borderId="26" xfId="114" applyNumberFormat="1" applyFont="1" applyFill="1" applyBorder="1" applyAlignment="1">
      <alignment horizontal="center"/>
    </xf>
    <xf numFmtId="0" fontId="41" fillId="8" borderId="35" xfId="112" applyFont="1" applyFill="1" applyBorder="1" applyAlignment="1">
      <alignment horizontal="center"/>
    </xf>
    <xf numFmtId="172" fontId="41" fillId="8" borderId="11" xfId="114" applyNumberFormat="1" applyFont="1" applyFill="1" applyBorder="1" applyAlignment="1">
      <alignment horizontal="center"/>
    </xf>
    <xf numFmtId="0" fontId="44" fillId="15" borderId="36" xfId="112" applyFont="1" applyFill="1" applyBorder="1" applyAlignment="1">
      <alignment horizontal="left"/>
    </xf>
    <xf numFmtId="1" fontId="42" fillId="15" borderId="43" xfId="112" applyNumberFormat="1" applyFont="1" applyFill="1" applyBorder="1" applyAlignment="1">
      <alignment horizontal="right"/>
    </xf>
    <xf numFmtId="2" fontId="42" fillId="15" borderId="19" xfId="112" applyNumberFormat="1" applyFont="1" applyFill="1" applyBorder="1" applyAlignment="1">
      <alignment horizontal="right"/>
    </xf>
    <xf numFmtId="172" fontId="42" fillId="15" borderId="36" xfId="114" applyNumberFormat="1" applyFont="1" applyFill="1" applyBorder="1" applyAlignment="1">
      <alignment horizontal="right"/>
    </xf>
    <xf numFmtId="2" fontId="42" fillId="15" borderId="43" xfId="112" applyNumberFormat="1" applyFont="1" applyFill="1" applyBorder="1" applyAlignment="1">
      <alignment horizontal="right"/>
    </xf>
    <xf numFmtId="172" fontId="42" fillId="15" borderId="19" xfId="114" applyNumberFormat="1" applyFont="1" applyFill="1" applyBorder="1" applyAlignment="1">
      <alignment horizontal="right"/>
    </xf>
    <xf numFmtId="0" fontId="44" fillId="15" borderId="13" xfId="112" applyFont="1" applyFill="1" applyBorder="1" applyAlignment="1">
      <alignment horizontal="left"/>
    </xf>
    <xf numFmtId="1" fontId="42" fillId="15" borderId="11" xfId="112" applyNumberFormat="1" applyFont="1" applyFill="1" applyBorder="1" applyAlignment="1">
      <alignment horizontal="right"/>
    </xf>
    <xf numFmtId="2" fontId="42" fillId="15" borderId="12" xfId="112" applyNumberFormat="1" applyFont="1" applyFill="1" applyBorder="1" applyAlignment="1">
      <alignment horizontal="right"/>
    </xf>
    <xf numFmtId="172" fontId="42" fillId="15" borderId="13" xfId="114" applyNumberFormat="1" applyFont="1" applyFill="1" applyBorder="1" applyAlignment="1">
      <alignment horizontal="right"/>
    </xf>
    <xf numFmtId="2" fontId="42" fillId="15" borderId="11" xfId="112" applyNumberFormat="1" applyFont="1" applyFill="1" applyBorder="1" applyAlignment="1">
      <alignment horizontal="right"/>
    </xf>
    <xf numFmtId="172" fontId="42" fillId="15" borderId="12" xfId="114" applyNumberFormat="1" applyFont="1" applyFill="1" applyBorder="1" applyAlignment="1">
      <alignment horizontal="right"/>
    </xf>
    <xf numFmtId="2" fontId="42" fillId="15" borderId="28" xfId="112" applyNumberFormat="1" applyFont="1" applyFill="1" applyBorder="1" applyAlignment="1">
      <alignment horizontal="right"/>
    </xf>
    <xf numFmtId="172" fontId="42" fillId="15" borderId="29" xfId="114" applyNumberFormat="1" applyFont="1" applyFill="1" applyBorder="1" applyAlignment="1">
      <alignment horizontal="right"/>
    </xf>
    <xf numFmtId="1" fontId="42" fillId="15" borderId="35" xfId="112" applyNumberFormat="1" applyFont="1" applyFill="1" applyBorder="1" applyAlignment="1">
      <alignment horizontal="right"/>
    </xf>
    <xf numFmtId="172" fontId="42" fillId="15" borderId="28" xfId="114" applyNumberFormat="1" applyFont="1" applyFill="1" applyBorder="1" applyAlignment="1">
      <alignment horizontal="right"/>
    </xf>
    <xf numFmtId="1" fontId="42" fillId="0" borderId="43" xfId="112" applyNumberFormat="1" applyFont="1" applyBorder="1" applyAlignment="1">
      <alignment horizontal="right"/>
    </xf>
    <xf numFmtId="2" fontId="42" fillId="0" borderId="36" xfId="112" applyNumberFormat="1" applyFont="1" applyBorder="1" applyAlignment="1">
      <alignment horizontal="right"/>
    </xf>
    <xf numFmtId="2" fontId="42" fillId="0" borderId="43" xfId="112" applyNumberFormat="1" applyFont="1" applyBorder="1" applyAlignment="1">
      <alignment horizontal="right"/>
    </xf>
    <xf numFmtId="2" fontId="42" fillId="11" borderId="13" xfId="112" applyNumberFormat="1" applyFont="1" applyFill="1" applyBorder="1" applyAlignment="1">
      <alignment horizontal="right"/>
    </xf>
    <xf numFmtId="2" fontId="42" fillId="0" borderId="13" xfId="112" applyNumberFormat="1" applyFont="1" applyBorder="1" applyAlignment="1">
      <alignment horizontal="right"/>
    </xf>
    <xf numFmtId="1" fontId="42" fillId="16" borderId="43" xfId="112" applyNumberFormat="1" applyFont="1" applyFill="1" applyBorder="1" applyAlignment="1">
      <alignment horizontal="right"/>
    </xf>
    <xf numFmtId="2" fontId="42" fillId="16" borderId="36" xfId="112" applyNumberFormat="1" applyFont="1" applyFill="1" applyBorder="1" applyAlignment="1">
      <alignment horizontal="right"/>
    </xf>
    <xf numFmtId="2" fontId="42" fillId="16" borderId="43" xfId="112" applyNumberFormat="1" applyFont="1" applyFill="1" applyBorder="1" applyAlignment="1">
      <alignment horizontal="right"/>
    </xf>
    <xf numFmtId="1" fontId="42" fillId="16" borderId="11" xfId="112" applyNumberFormat="1" applyFont="1" applyFill="1" applyBorder="1" applyAlignment="1">
      <alignment horizontal="right"/>
    </xf>
    <xf numFmtId="2" fontId="42" fillId="16" borderId="13" xfId="112" applyNumberFormat="1" applyFont="1" applyFill="1" applyBorder="1" applyAlignment="1">
      <alignment horizontal="right"/>
    </xf>
    <xf numFmtId="2" fontId="42" fillId="16" borderId="11" xfId="112" applyNumberFormat="1" applyFont="1" applyFill="1" applyBorder="1" applyAlignment="1">
      <alignment horizontal="right"/>
    </xf>
    <xf numFmtId="1" fontId="42" fillId="16" borderId="7" xfId="112" applyNumberFormat="1" applyFont="1" applyFill="1" applyBorder="1" applyAlignment="1">
      <alignment horizontal="right"/>
    </xf>
    <xf numFmtId="2" fontId="42" fillId="16" borderId="29" xfId="112" applyNumberFormat="1" applyFont="1" applyFill="1" applyBorder="1" applyAlignment="1">
      <alignment horizontal="right"/>
    </xf>
    <xf numFmtId="2" fontId="42" fillId="16" borderId="7" xfId="112" applyNumberFormat="1" applyFont="1" applyFill="1" applyBorder="1" applyAlignment="1">
      <alignment horizontal="right"/>
    </xf>
    <xf numFmtId="0" fontId="44" fillId="15" borderId="22" xfId="112" applyFont="1" applyFill="1" applyBorder="1" applyAlignment="1">
      <alignment horizontal="left"/>
    </xf>
    <xf numFmtId="1" fontId="42" fillId="15" borderId="20" xfId="112" applyNumberFormat="1" applyFont="1" applyFill="1" applyBorder="1" applyAlignment="1">
      <alignment horizontal="right"/>
    </xf>
    <xf numFmtId="2" fontId="42" fillId="15" borderId="10" xfId="112" applyNumberFormat="1" applyFont="1" applyFill="1" applyBorder="1" applyAlignment="1">
      <alignment horizontal="right"/>
    </xf>
    <xf numFmtId="172" fontId="42" fillId="15" borderId="22" xfId="114" applyNumberFormat="1" applyFont="1" applyFill="1" applyBorder="1" applyAlignment="1">
      <alignment horizontal="right"/>
    </xf>
    <xf numFmtId="1" fontId="42" fillId="15" borderId="48" xfId="112" applyNumberFormat="1" applyFont="1" applyFill="1" applyBorder="1" applyAlignment="1">
      <alignment horizontal="right"/>
    </xf>
    <xf numFmtId="172" fontId="42" fillId="15" borderId="10" xfId="114" applyNumberFormat="1" applyFont="1" applyFill="1" applyBorder="1" applyAlignment="1">
      <alignment horizontal="right"/>
    </xf>
    <xf numFmtId="0" fontId="2" fillId="0" borderId="0" xfId="116" applyFont="1"/>
    <xf numFmtId="0" fontId="40" fillId="0" borderId="0" xfId="116" applyFont="1" applyAlignment="1">
      <alignment vertical="center"/>
    </xf>
    <xf numFmtId="172" fontId="41" fillId="8" borderId="4" xfId="114" applyNumberFormat="1" applyFont="1" applyFill="1" applyBorder="1" applyAlignment="1">
      <alignment horizontal="center"/>
    </xf>
    <xf numFmtId="2" fontId="42" fillId="11" borderId="28" xfId="112" applyNumberFormat="1" applyFont="1" applyFill="1" applyBorder="1" applyAlignment="1">
      <alignment horizontal="right"/>
    </xf>
    <xf numFmtId="172" fontId="42" fillId="11" borderId="29" xfId="114" applyNumberFormat="1" applyFont="1" applyFill="1" applyBorder="1" applyAlignment="1">
      <alignment horizontal="right"/>
    </xf>
    <xf numFmtId="0" fontId="44" fillId="17" borderId="36" xfId="112" applyFont="1" applyFill="1" applyBorder="1" applyAlignment="1">
      <alignment horizontal="left"/>
    </xf>
    <xf numFmtId="0" fontId="44" fillId="17" borderId="13" xfId="112" applyFont="1" applyFill="1" applyBorder="1" applyAlignment="1">
      <alignment horizontal="left"/>
    </xf>
    <xf numFmtId="0" fontId="44" fillId="17" borderId="22" xfId="112" applyFont="1" applyFill="1" applyBorder="1" applyAlignment="1">
      <alignment horizontal="left"/>
    </xf>
    <xf numFmtId="174" fontId="42" fillId="14" borderId="20" xfId="112" applyNumberFormat="1" applyFont="1" applyFill="1" applyBorder="1" applyAlignment="1">
      <alignment horizontal="right"/>
    </xf>
    <xf numFmtId="173" fontId="42" fillId="14" borderId="20" xfId="112" applyNumberFormat="1" applyFont="1" applyFill="1" applyBorder="1" applyAlignment="1">
      <alignment horizontal="right"/>
    </xf>
    <xf numFmtId="1" fontId="42" fillId="11" borderId="28" xfId="112" applyNumberFormat="1" applyFont="1" applyFill="1" applyBorder="1" applyAlignment="1">
      <alignment horizontal="right"/>
    </xf>
    <xf numFmtId="175" fontId="42" fillId="15" borderId="43" xfId="112" applyNumberFormat="1" applyFont="1" applyFill="1" applyBorder="1" applyAlignment="1">
      <alignment horizontal="right"/>
    </xf>
    <xf numFmtId="1" fontId="42" fillId="15" borderId="19" xfId="112" applyNumberFormat="1" applyFont="1" applyFill="1" applyBorder="1" applyAlignment="1">
      <alignment horizontal="right"/>
    </xf>
    <xf numFmtId="175" fontId="42" fillId="15" borderId="11" xfId="112" applyNumberFormat="1" applyFont="1" applyFill="1" applyBorder="1" applyAlignment="1">
      <alignment horizontal="right"/>
    </xf>
    <xf numFmtId="1" fontId="42" fillId="15" borderId="12" xfId="112" applyNumberFormat="1" applyFont="1" applyFill="1" applyBorder="1" applyAlignment="1">
      <alignment horizontal="right"/>
    </xf>
    <xf numFmtId="175" fontId="42" fillId="15" borderId="20" xfId="112" applyNumberFormat="1" applyFont="1" applyFill="1" applyBorder="1" applyAlignment="1">
      <alignment horizontal="right"/>
    </xf>
    <xf numFmtId="1" fontId="42" fillId="15" borderId="10" xfId="112" applyNumberFormat="1" applyFont="1" applyFill="1" applyBorder="1" applyAlignment="1">
      <alignment horizontal="right"/>
    </xf>
    <xf numFmtId="0" fontId="44" fillId="0" borderId="0" xfId="113" applyFont="1"/>
    <xf numFmtId="0" fontId="46" fillId="0" borderId="0" xfId="112" applyFont="1" applyAlignment="1">
      <alignment vertical="top"/>
    </xf>
    <xf numFmtId="172" fontId="41" fillId="8" borderId="67" xfId="114" applyNumberFormat="1" applyFont="1" applyFill="1" applyBorder="1" applyAlignment="1">
      <alignment horizontal="center"/>
    </xf>
    <xf numFmtId="0" fontId="42" fillId="15" borderId="43" xfId="112" applyFont="1" applyFill="1" applyBorder="1" applyAlignment="1">
      <alignment horizontal="right"/>
    </xf>
    <xf numFmtId="0" fontId="42" fillId="15" borderId="11" xfId="112" applyFont="1" applyFill="1" applyBorder="1" applyAlignment="1">
      <alignment horizontal="right"/>
    </xf>
    <xf numFmtId="0" fontId="42" fillId="15" borderId="20" xfId="112" applyFont="1" applyFill="1" applyBorder="1" applyAlignment="1">
      <alignment horizontal="right"/>
    </xf>
    <xf numFmtId="0" fontId="46" fillId="0" borderId="0" xfId="116" applyFont="1"/>
    <xf numFmtId="172" fontId="41" fillId="8" borderId="29" xfId="114" applyNumberFormat="1" applyFont="1" applyFill="1" applyBorder="1" applyAlignment="1">
      <alignment horizontal="center"/>
    </xf>
    <xf numFmtId="172" fontId="41" fillId="8" borderId="3" xfId="114" applyNumberFormat="1" applyFont="1" applyFill="1" applyBorder="1" applyAlignment="1">
      <alignment horizontal="center"/>
    </xf>
    <xf numFmtId="0" fontId="44" fillId="0" borderId="36" xfId="112" applyFont="1" applyBorder="1" applyAlignment="1">
      <alignment horizontal="left"/>
    </xf>
    <xf numFmtId="172" fontId="2" fillId="0" borderId="0" xfId="114" applyNumberFormat="1" applyFont="1"/>
    <xf numFmtId="172" fontId="41" fillId="8" borderId="24" xfId="114" applyNumberFormat="1" applyFont="1" applyFill="1" applyBorder="1" applyAlignment="1">
      <alignment horizontal="center"/>
    </xf>
    <xf numFmtId="1" fontId="42" fillId="0" borderId="52" xfId="112" applyNumberFormat="1" applyFont="1" applyBorder="1" applyAlignment="1">
      <alignment horizontal="right"/>
    </xf>
    <xf numFmtId="0" fontId="39" fillId="0" borderId="0" xfId="118" applyFont="1" applyAlignment="1">
      <alignment vertical="center"/>
    </xf>
    <xf numFmtId="0" fontId="49" fillId="0" borderId="0" xfId="118" applyFont="1" applyAlignment="1">
      <alignment vertical="center"/>
    </xf>
    <xf numFmtId="0" fontId="51" fillId="20" borderId="3" xfId="118" applyFont="1" applyFill="1" applyBorder="1" applyAlignment="1">
      <alignment horizontal="center" vertical="center"/>
    </xf>
    <xf numFmtId="0" fontId="51" fillId="20" borderId="4" xfId="118" applyFont="1" applyFill="1" applyBorder="1" applyAlignment="1">
      <alignment horizontal="center" vertical="center"/>
    </xf>
    <xf numFmtId="0" fontId="51" fillId="20" borderId="5" xfId="118" applyFont="1" applyFill="1" applyBorder="1" applyAlignment="1">
      <alignment horizontal="center" vertical="center"/>
    </xf>
    <xf numFmtId="0" fontId="56" fillId="11" borderId="21" xfId="118" applyFont="1" applyFill="1" applyBorder="1" applyAlignment="1">
      <alignment horizontal="left" vertical="center" wrapText="1" readingOrder="1"/>
    </xf>
    <xf numFmtId="0" fontId="56" fillId="11" borderId="15" xfId="118" applyFont="1" applyFill="1" applyBorder="1" applyAlignment="1">
      <alignment horizontal="left" vertical="center" wrapText="1" readingOrder="1"/>
    </xf>
    <xf numFmtId="0" fontId="56" fillId="11" borderId="15" xfId="118" applyFont="1" applyFill="1" applyBorder="1" applyAlignment="1">
      <alignment horizontal="center" vertical="center" wrapText="1" readingOrder="1"/>
    </xf>
    <xf numFmtId="0" fontId="39" fillId="0" borderId="42" xfId="118" applyFont="1" applyBorder="1" applyAlignment="1">
      <alignment vertical="center"/>
    </xf>
    <xf numFmtId="49" fontId="53" fillId="11" borderId="21" xfId="118" applyNumberFormat="1" applyFont="1" applyFill="1" applyBorder="1" applyAlignment="1">
      <alignment horizontal="center" vertical="center" readingOrder="1"/>
    </xf>
    <xf numFmtId="49" fontId="55" fillId="11" borderId="20" xfId="121" applyNumberFormat="1" applyFont="1" applyFill="1" applyBorder="1" applyAlignment="1">
      <alignment horizontal="left" vertical="center" wrapText="1" readingOrder="1"/>
    </xf>
    <xf numFmtId="0" fontId="56" fillId="11" borderId="14" xfId="118" applyFont="1" applyFill="1" applyBorder="1" applyAlignment="1">
      <alignment horizontal="center" vertical="center" wrapText="1" readingOrder="1"/>
    </xf>
    <xf numFmtId="0" fontId="56" fillId="11" borderId="16" xfId="118" applyFont="1" applyFill="1" applyBorder="1" applyAlignment="1">
      <alignment horizontal="center" vertical="center" wrapText="1" readingOrder="1"/>
    </xf>
    <xf numFmtId="0" fontId="56" fillId="11" borderId="46" xfId="118" applyFont="1" applyFill="1" applyBorder="1" applyAlignment="1">
      <alignment horizontal="center" vertical="center" wrapText="1" readingOrder="1"/>
    </xf>
    <xf numFmtId="49" fontId="53" fillId="21" borderId="21" xfId="118" applyNumberFormat="1" applyFont="1" applyFill="1" applyBorder="1" applyAlignment="1">
      <alignment horizontal="center" vertical="center" readingOrder="1"/>
    </xf>
    <xf numFmtId="49" fontId="55" fillId="21" borderId="20" xfId="121" applyNumberFormat="1" applyFont="1" applyFill="1" applyBorder="1" applyAlignment="1">
      <alignment horizontal="left" vertical="center" wrapText="1" readingOrder="1"/>
    </xf>
    <xf numFmtId="0" fontId="56" fillId="21" borderId="21" xfId="118" applyFont="1" applyFill="1" applyBorder="1" applyAlignment="1">
      <alignment horizontal="left" vertical="center" wrapText="1" readingOrder="1"/>
    </xf>
    <xf numFmtId="49" fontId="56" fillId="21" borderId="15" xfId="118" applyNumberFormat="1" applyFont="1" applyFill="1" applyBorder="1" applyAlignment="1">
      <alignment horizontal="center" vertical="center" readingOrder="1"/>
    </xf>
    <xf numFmtId="49" fontId="56" fillId="21" borderId="14" xfId="118" applyNumberFormat="1" applyFont="1" applyFill="1" applyBorder="1" applyAlignment="1">
      <alignment horizontal="center" vertical="center" readingOrder="1"/>
    </xf>
    <xf numFmtId="49" fontId="56" fillId="21" borderId="16" xfId="118" applyNumberFormat="1" applyFont="1" applyFill="1" applyBorder="1" applyAlignment="1">
      <alignment horizontal="center" vertical="center" readingOrder="1"/>
    </xf>
    <xf numFmtId="49" fontId="56" fillId="21" borderId="46" xfId="118" applyNumberFormat="1" applyFont="1" applyFill="1" applyBorder="1" applyAlignment="1">
      <alignment horizontal="center" vertical="center" readingOrder="1"/>
    </xf>
    <xf numFmtId="0" fontId="56" fillId="21" borderId="15" xfId="118" applyFont="1" applyFill="1" applyBorder="1" applyAlignment="1">
      <alignment horizontal="left" vertical="center" wrapText="1" readingOrder="1"/>
    </xf>
    <xf numFmtId="0" fontId="56" fillId="21" borderId="24" xfId="118" applyFont="1" applyFill="1" applyBorder="1" applyAlignment="1">
      <alignment horizontal="center" vertical="center" wrapText="1" readingOrder="1"/>
    </xf>
    <xf numFmtId="0" fontId="56" fillId="21" borderId="23" xfId="118" applyFont="1" applyFill="1" applyBorder="1" applyAlignment="1">
      <alignment horizontal="center" vertical="center" wrapText="1" readingOrder="1"/>
    </xf>
    <xf numFmtId="0" fontId="56" fillId="21" borderId="25" xfId="118" applyFont="1" applyFill="1" applyBorder="1" applyAlignment="1">
      <alignment horizontal="center" vertical="center" wrapText="1" readingOrder="1"/>
    </xf>
    <xf numFmtId="0" fontId="56" fillId="21" borderId="66" xfId="118" applyFont="1" applyFill="1" applyBorder="1" applyAlignment="1">
      <alignment horizontal="center" vertical="center" wrapText="1" readingOrder="1"/>
    </xf>
    <xf numFmtId="0" fontId="55" fillId="21" borderId="9" xfId="121" applyFont="1" applyFill="1" applyBorder="1" applyAlignment="1">
      <alignment vertical="center" wrapText="1"/>
    </xf>
    <xf numFmtId="0" fontId="56" fillId="21" borderId="70" xfId="118" applyFont="1" applyFill="1" applyBorder="1" applyAlignment="1">
      <alignment horizontal="left" vertical="center" wrapText="1" readingOrder="1"/>
    </xf>
    <xf numFmtId="0" fontId="56" fillId="21" borderId="70" xfId="118" applyFont="1" applyFill="1" applyBorder="1" applyAlignment="1">
      <alignment horizontal="center" vertical="center" wrapText="1" readingOrder="1"/>
    </xf>
    <xf numFmtId="0" fontId="55" fillId="11" borderId="14" xfId="121" applyFont="1" applyFill="1" applyBorder="1" applyAlignment="1">
      <alignment vertical="center" wrapText="1"/>
    </xf>
    <xf numFmtId="0" fontId="56" fillId="21" borderId="15" xfId="118" applyFont="1" applyFill="1" applyBorder="1" applyAlignment="1">
      <alignment horizontal="center" vertical="center" wrapText="1" readingOrder="1"/>
    </xf>
    <xf numFmtId="0" fontId="39" fillId="0" borderId="0" xfId="118" applyFont="1" applyAlignment="1">
      <alignment horizontal="center" vertical="center"/>
    </xf>
    <xf numFmtId="0" fontId="58" fillId="0" borderId="0" xfId="118" applyFont="1" applyAlignment="1">
      <alignment vertical="center"/>
    </xf>
    <xf numFmtId="0" fontId="59" fillId="0" borderId="0" xfId="123" applyFont="1" applyAlignment="1">
      <alignment vertical="center"/>
    </xf>
    <xf numFmtId="0" fontId="39" fillId="0" borderId="0" xfId="117" applyAlignment="1">
      <alignment vertical="center"/>
    </xf>
    <xf numFmtId="0" fontId="39" fillId="0" borderId="0" xfId="117" applyAlignment="1">
      <alignment horizontal="center" vertical="center"/>
    </xf>
    <xf numFmtId="0" fontId="39" fillId="0" borderId="0" xfId="117" applyAlignment="1">
      <alignment horizontal="left" vertical="center"/>
    </xf>
    <xf numFmtId="0" fontId="39" fillId="0" borderId="27" xfId="118" applyFont="1" applyBorder="1" applyAlignment="1">
      <alignment vertical="center"/>
    </xf>
    <xf numFmtId="0" fontId="56" fillId="21" borderId="71" xfId="118" applyFont="1" applyFill="1" applyBorder="1" applyAlignment="1">
      <alignment horizontal="center" vertical="center" wrapText="1" readingOrder="1"/>
    </xf>
    <xf numFmtId="0" fontId="56" fillId="11" borderId="3" xfId="118" applyFont="1" applyFill="1" applyBorder="1" applyAlignment="1">
      <alignment horizontal="center" vertical="center" wrapText="1" readingOrder="1"/>
    </xf>
    <xf numFmtId="0" fontId="56" fillId="11" borderId="5" xfId="118" applyFont="1" applyFill="1" applyBorder="1" applyAlignment="1">
      <alignment horizontal="center" vertical="center" wrapText="1" readingOrder="1"/>
    </xf>
    <xf numFmtId="0" fontId="39" fillId="0" borderId="0" xfId="124" applyAlignment="1">
      <alignment horizontal="left" vertical="center"/>
    </xf>
    <xf numFmtId="0" fontId="39" fillId="0" borderId="0" xfId="124" applyAlignment="1">
      <alignment vertical="center"/>
    </xf>
    <xf numFmtId="0" fontId="39" fillId="0" borderId="0" xfId="118" applyFont="1" applyAlignment="1">
      <alignment horizontal="left" vertical="center"/>
    </xf>
    <xf numFmtId="0" fontId="16" fillId="5" borderId="46"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21" fillId="0" borderId="0" xfId="11" applyFont="1" applyAlignment="1">
      <alignment horizontal="left" vertical="center" wrapText="1"/>
    </xf>
    <xf numFmtId="0" fontId="12" fillId="0" borderId="0" xfId="0" applyFont="1" applyAlignment="1">
      <alignment vertical="center"/>
    </xf>
    <xf numFmtId="49" fontId="53" fillId="21" borderId="67" xfId="118" applyNumberFormat="1" applyFont="1" applyFill="1" applyBorder="1" applyAlignment="1">
      <alignment horizontal="center" vertical="center" readingOrder="1"/>
    </xf>
    <xf numFmtId="49" fontId="53" fillId="21" borderId="72" xfId="118" applyNumberFormat="1" applyFont="1" applyFill="1" applyBorder="1" applyAlignment="1">
      <alignment horizontal="center" vertical="center" readingOrder="1"/>
    </xf>
    <xf numFmtId="0" fontId="59" fillId="0" borderId="0" xfId="123" applyFont="1" applyAlignment="1">
      <alignment horizontal="left" vertical="center"/>
    </xf>
    <xf numFmtId="0" fontId="39" fillId="0" borderId="30" xfId="118" applyFont="1" applyBorder="1" applyAlignment="1">
      <alignment horizontal="left" vertical="center" wrapText="1"/>
    </xf>
    <xf numFmtId="0" fontId="39" fillId="0" borderId="0" xfId="118" applyFont="1" applyAlignment="1">
      <alignment horizontal="left" vertical="center" wrapText="1"/>
    </xf>
    <xf numFmtId="49" fontId="10" fillId="2" borderId="43" xfId="0" applyNumberFormat="1" applyFont="1" applyFill="1" applyBorder="1" applyAlignment="1">
      <alignment horizontal="center" vertical="center" wrapText="1" readingOrder="1"/>
    </xf>
    <xf numFmtId="49" fontId="10" fillId="2" borderId="11" xfId="0" applyNumberFormat="1" applyFont="1" applyFill="1" applyBorder="1" applyAlignment="1">
      <alignment horizontal="center" vertical="center" wrapText="1" readingOrder="1"/>
    </xf>
    <xf numFmtId="49" fontId="10" fillId="2" borderId="7" xfId="0" applyNumberFormat="1" applyFont="1" applyFill="1" applyBorder="1" applyAlignment="1">
      <alignment horizontal="center" vertical="center" wrapText="1" readingOrder="1"/>
    </xf>
    <xf numFmtId="49" fontId="10" fillId="2" borderId="30" xfId="0" applyNumberFormat="1" applyFont="1" applyFill="1" applyBorder="1" applyAlignment="1">
      <alignment horizontal="center" vertical="center" wrapText="1" readingOrder="1"/>
    </xf>
    <xf numFmtId="49" fontId="10" fillId="2" borderId="0" xfId="0" applyNumberFormat="1" applyFont="1" applyFill="1" applyBorder="1" applyAlignment="1">
      <alignment horizontal="center" vertical="center" wrapText="1" readingOrder="1"/>
    </xf>
    <xf numFmtId="49" fontId="10" fillId="2" borderId="27" xfId="0" applyNumberFormat="1" applyFont="1" applyFill="1" applyBorder="1" applyAlignment="1">
      <alignment horizontal="center" vertical="center" wrapText="1" readingOrder="1"/>
    </xf>
    <xf numFmtId="49" fontId="56" fillId="21" borderId="30" xfId="118" applyNumberFormat="1" applyFont="1" applyFill="1" applyBorder="1" applyAlignment="1">
      <alignment horizontal="center" vertical="center" wrapText="1" readingOrder="1"/>
    </xf>
    <xf numFmtId="49" fontId="56" fillId="21" borderId="0" xfId="118" applyNumberFormat="1" applyFont="1" applyFill="1" applyAlignment="1">
      <alignment horizontal="center" vertical="center" wrapText="1" readingOrder="1"/>
    </xf>
    <xf numFmtId="0" fontId="53" fillId="21" borderId="43" xfId="118" applyFont="1" applyFill="1" applyBorder="1" applyAlignment="1">
      <alignment horizontal="center" vertical="center" wrapText="1" readingOrder="1"/>
    </xf>
    <xf numFmtId="0" fontId="53" fillId="21" borderId="11" xfId="118" applyFont="1" applyFill="1" applyBorder="1" applyAlignment="1">
      <alignment horizontal="center" vertical="center" wrapText="1" readingOrder="1"/>
    </xf>
    <xf numFmtId="0" fontId="49" fillId="0" borderId="0" xfId="118" applyFont="1" applyAlignment="1">
      <alignment horizontal="left" vertical="center"/>
    </xf>
    <xf numFmtId="0" fontId="51" fillId="20" borderId="69" xfId="118" applyFont="1" applyFill="1" applyBorder="1" applyAlignment="1">
      <alignment horizontal="center" vertical="center" wrapText="1"/>
    </xf>
    <xf numFmtId="0" fontId="52" fillId="20" borderId="43" xfId="118" applyFont="1" applyFill="1" applyBorder="1" applyAlignment="1">
      <alignment vertical="center"/>
    </xf>
    <xf numFmtId="0" fontId="52" fillId="20" borderId="6" xfId="118" applyFont="1" applyFill="1" applyBorder="1" applyAlignment="1">
      <alignment vertical="center"/>
    </xf>
    <xf numFmtId="0" fontId="52" fillId="20" borderId="7" xfId="118" applyFont="1" applyFill="1" applyBorder="1" applyAlignment="1">
      <alignment vertical="center"/>
    </xf>
    <xf numFmtId="0" fontId="51" fillId="20" borderId="70" xfId="118" applyFont="1" applyFill="1" applyBorder="1" applyAlignment="1">
      <alignment horizontal="center" vertical="center" wrapText="1" readingOrder="1"/>
    </xf>
    <xf numFmtId="0" fontId="52" fillId="20" borderId="63" xfId="118" applyFont="1" applyFill="1" applyBorder="1" applyAlignment="1">
      <alignment vertical="center"/>
    </xf>
    <xf numFmtId="0" fontId="51" fillId="20" borderId="19" xfId="113" applyFont="1" applyFill="1" applyBorder="1" applyAlignment="1">
      <alignment horizontal="center" vertical="center" wrapText="1" readingOrder="1"/>
    </xf>
    <xf numFmtId="0" fontId="51" fillId="20" borderId="28" xfId="113" applyFont="1" applyFill="1" applyBorder="1" applyAlignment="1">
      <alignment horizontal="center" vertical="center" wrapText="1" readingOrder="1"/>
    </xf>
    <xf numFmtId="0" fontId="39" fillId="19" borderId="0" xfId="120" applyNumberFormat="1" applyFont="1" applyFill="1" applyAlignment="1">
      <alignment horizontal="left" vertical="center" wrapText="1"/>
    </xf>
    <xf numFmtId="0" fontId="51" fillId="20" borderId="8" xfId="118" applyFont="1" applyFill="1" applyBorder="1" applyAlignment="1">
      <alignment horizontal="center" vertical="center"/>
    </xf>
    <xf numFmtId="0" fontId="51" fillId="20" borderId="21" xfId="118" applyFont="1" applyFill="1" applyBorder="1" applyAlignment="1">
      <alignment horizontal="center" vertical="center"/>
    </xf>
    <xf numFmtId="0" fontId="20" fillId="0" borderId="25" xfId="0" applyFont="1" applyBorder="1" applyAlignment="1">
      <alignment horizontal="left" vertical="center" wrapText="1"/>
    </xf>
    <xf numFmtId="0" fontId="14" fillId="4" borderId="0" xfId="0" applyFont="1" applyFill="1" applyAlignment="1">
      <alignment horizontal="left" vertical="center"/>
    </xf>
    <xf numFmtId="0" fontId="12" fillId="0" borderId="0" xfId="0" applyFont="1" applyAlignment="1">
      <alignment vertical="center" wrapText="1"/>
    </xf>
    <xf numFmtId="0" fontId="16" fillId="5" borderId="5" xfId="0" applyFont="1" applyFill="1" applyBorder="1" applyAlignment="1">
      <alignment horizontal="center" vertical="center"/>
    </xf>
    <xf numFmtId="0" fontId="16" fillId="5" borderId="40" xfId="0" applyFont="1" applyFill="1" applyBorder="1" applyAlignment="1">
      <alignment horizontal="center" vertical="center" wrapText="1"/>
    </xf>
    <xf numFmtId="0" fontId="16" fillId="5" borderId="14" xfId="0" applyFont="1" applyFill="1" applyBorder="1" applyAlignment="1">
      <alignment horizontal="center" vertical="center"/>
    </xf>
    <xf numFmtId="0" fontId="16" fillId="5" borderId="46"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20" fillId="0" borderId="0" xfId="0" applyFont="1" applyAlignment="1">
      <alignment horizontal="left" vertical="center" wrapText="1"/>
    </xf>
    <xf numFmtId="0" fontId="12" fillId="0" borderId="21" xfId="0" applyFont="1" applyBorder="1" applyAlignment="1">
      <alignment vertical="center" wrapText="1"/>
    </xf>
    <xf numFmtId="0" fontId="12" fillId="0" borderId="0" xfId="0" applyFont="1" applyAlignment="1">
      <alignment wrapText="1"/>
    </xf>
    <xf numFmtId="0" fontId="16" fillId="5" borderId="5" xfId="0" applyFont="1" applyFill="1" applyBorder="1" applyAlignment="1">
      <alignment horizontal="center" vertical="center" wrapText="1"/>
    </xf>
    <xf numFmtId="0" fontId="16" fillId="5" borderId="31" xfId="0" applyFont="1" applyFill="1" applyBorder="1" applyAlignment="1">
      <alignment horizontal="center" vertical="center" wrapText="1"/>
    </xf>
    <xf numFmtId="0" fontId="16" fillId="5" borderId="32" xfId="0" applyFont="1" applyFill="1" applyBorder="1" applyAlignment="1">
      <alignment horizontal="center" vertical="center"/>
    </xf>
    <xf numFmtId="0" fontId="16" fillId="5" borderId="33" xfId="0" applyFont="1" applyFill="1" applyBorder="1" applyAlignment="1">
      <alignment horizontal="center" vertical="center" wrapText="1"/>
    </xf>
    <xf numFmtId="0" fontId="16" fillId="5" borderId="32" xfId="0" applyFont="1" applyFill="1" applyBorder="1" applyAlignment="1">
      <alignment horizontal="center" vertical="center" wrapText="1"/>
    </xf>
    <xf numFmtId="0" fontId="7" fillId="4" borderId="34" xfId="0" applyFont="1" applyFill="1" applyBorder="1" applyAlignment="1">
      <alignment horizontal="center" vertical="center"/>
    </xf>
    <xf numFmtId="0" fontId="19" fillId="0" borderId="25" xfId="0" applyFont="1" applyBorder="1" applyAlignment="1">
      <alignment vertical="center"/>
    </xf>
    <xf numFmtId="0" fontId="19" fillId="0" borderId="0" xfId="29" applyFont="1" applyAlignment="1">
      <alignment horizontal="left" vertical="center"/>
    </xf>
    <xf numFmtId="0" fontId="12" fillId="0" borderId="21" xfId="0" applyFont="1" applyBorder="1" applyAlignment="1">
      <alignment vertical="center"/>
    </xf>
    <xf numFmtId="0" fontId="16" fillId="5" borderId="26" xfId="0" applyFont="1" applyFill="1" applyBorder="1" applyAlignment="1">
      <alignment horizontal="center" vertical="center"/>
    </xf>
    <xf numFmtId="0" fontId="16" fillId="5" borderId="13" xfId="0" applyFont="1" applyFill="1" applyBorder="1" applyAlignment="1">
      <alignment horizontal="center" vertical="center"/>
    </xf>
    <xf numFmtId="0" fontId="16" fillId="5" borderId="29" xfId="0" applyFont="1" applyFill="1" applyBorder="1" applyAlignment="1">
      <alignment horizontal="center" vertical="center"/>
    </xf>
    <xf numFmtId="0" fontId="16" fillId="5" borderId="60"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16" fillId="5" borderId="60" xfId="0" applyFont="1" applyFill="1" applyBorder="1" applyAlignment="1">
      <alignment horizontal="center" vertical="center"/>
    </xf>
    <xf numFmtId="0" fontId="16" fillId="5" borderId="16" xfId="0" applyFont="1" applyFill="1" applyBorder="1" applyAlignment="1">
      <alignment horizontal="center" vertical="center"/>
    </xf>
    <xf numFmtId="0" fontId="16" fillId="5" borderId="46" xfId="0" applyFont="1" applyFill="1" applyBorder="1" applyAlignment="1">
      <alignment horizontal="center" vertical="center"/>
    </xf>
    <xf numFmtId="0" fontId="19" fillId="0" borderId="30" xfId="29" applyFont="1" applyBorder="1" applyAlignment="1">
      <alignment horizontal="left" vertical="center"/>
    </xf>
    <xf numFmtId="0" fontId="19" fillId="0" borderId="25" xfId="29" applyFont="1" applyBorder="1" applyAlignment="1">
      <alignment horizontal="left" vertical="center"/>
    </xf>
    <xf numFmtId="0" fontId="12" fillId="0" borderId="21" xfId="0" applyFont="1" applyBorder="1" applyAlignment="1">
      <alignment horizontal="left"/>
    </xf>
    <xf numFmtId="0" fontId="12" fillId="5" borderId="26" xfId="0" applyFont="1" applyFill="1" applyBorder="1" applyAlignment="1">
      <alignment horizontal="center" vertical="center"/>
    </xf>
    <xf numFmtId="0" fontId="12" fillId="5" borderId="13"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60"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12" fillId="5" borderId="60" xfId="0" applyFont="1" applyFill="1" applyBorder="1" applyAlignment="1">
      <alignment horizontal="center" vertical="center"/>
    </xf>
    <xf numFmtId="0" fontId="12" fillId="5" borderId="16" xfId="0" applyFont="1" applyFill="1" applyBorder="1" applyAlignment="1">
      <alignment horizontal="center" vertical="center"/>
    </xf>
    <xf numFmtId="0" fontId="12" fillId="5" borderId="46" xfId="0" applyFont="1" applyFill="1" applyBorder="1" applyAlignment="1">
      <alignment horizontal="center" vertical="center"/>
    </xf>
    <xf numFmtId="0" fontId="12" fillId="5" borderId="14" xfId="0" applyFont="1" applyFill="1" applyBorder="1" applyAlignment="1">
      <alignment horizontal="center" vertical="center"/>
    </xf>
    <xf numFmtId="0" fontId="21" fillId="0" borderId="0" xfId="11" applyFont="1" applyAlignment="1">
      <alignment horizontal="left" vertical="center" wrapText="1"/>
    </xf>
    <xf numFmtId="0" fontId="32" fillId="0" borderId="0" xfId="0" applyFont="1" applyAlignment="1">
      <alignment vertical="center" wrapText="1"/>
    </xf>
    <xf numFmtId="0" fontId="7" fillId="4" borderId="34" xfId="0" applyFont="1" applyFill="1" applyBorder="1" applyAlignment="1">
      <alignment horizontal="center" vertical="center" wrapText="1"/>
    </xf>
    <xf numFmtId="0" fontId="31" fillId="7" borderId="56" xfId="13" applyFont="1" applyFill="1" applyBorder="1" applyAlignment="1">
      <alignment horizontal="center" vertical="center"/>
    </xf>
    <xf numFmtId="0" fontId="31" fillId="7" borderId="2" xfId="13" applyFont="1" applyFill="1" applyBorder="1" applyAlignment="1">
      <alignment horizontal="center" vertical="center"/>
    </xf>
    <xf numFmtId="0" fontId="19" fillId="0" borderId="0" xfId="11" applyFont="1" applyAlignment="1">
      <alignment horizontal="left" vertical="center" wrapText="1"/>
    </xf>
    <xf numFmtId="0" fontId="60" fillId="0" borderId="0" xfId="0" applyFont="1" applyAlignment="1">
      <alignment vertical="center" wrapText="1"/>
    </xf>
    <xf numFmtId="0" fontId="31" fillId="7" borderId="1" xfId="13" applyFont="1" applyFill="1" applyBorder="1" applyAlignment="1">
      <alignment horizontal="center" vertical="center"/>
    </xf>
    <xf numFmtId="0" fontId="31" fillId="7" borderId="55" xfId="13" applyFont="1" applyFill="1" applyBorder="1" applyAlignment="1">
      <alignment horizontal="center" vertical="center"/>
    </xf>
    <xf numFmtId="0" fontId="32" fillId="0" borderId="0" xfId="11" applyFont="1" applyAlignment="1">
      <alignment horizontal="left" vertical="center" wrapText="1"/>
    </xf>
    <xf numFmtId="0" fontId="7" fillId="4" borderId="35" xfId="0" applyFont="1" applyFill="1" applyBorder="1" applyAlignment="1">
      <alignment horizontal="center" vertical="center" wrapText="1"/>
    </xf>
    <xf numFmtId="0" fontId="16" fillId="5" borderId="23" xfId="0" applyFont="1" applyFill="1" applyBorder="1" applyAlignment="1">
      <alignment horizontal="center" vertical="center"/>
    </xf>
    <xf numFmtId="0" fontId="12" fillId="0" borderId="0" xfId="0" applyFont="1" applyAlignment="1">
      <alignment vertical="center"/>
    </xf>
    <xf numFmtId="0" fontId="12" fillId="0" borderId="0" xfId="0" applyFont="1" applyAlignment="1">
      <alignment horizontal="left"/>
    </xf>
    <xf numFmtId="0" fontId="43" fillId="10" borderId="56" xfId="112" applyFont="1" applyFill="1" applyBorder="1" applyAlignment="1">
      <alignment horizontal="center" vertical="center"/>
    </xf>
    <xf numFmtId="173" fontId="2" fillId="0" borderId="58" xfId="111" applyNumberFormat="1" applyFont="1" applyBorder="1" applyAlignment="1">
      <alignment vertical="center"/>
    </xf>
    <xf numFmtId="0" fontId="2" fillId="0" borderId="58" xfId="111" applyFont="1" applyBorder="1" applyAlignment="1">
      <alignment vertical="center"/>
    </xf>
    <xf numFmtId="0" fontId="2" fillId="0" borderId="59" xfId="111" applyFont="1" applyBorder="1" applyAlignment="1">
      <alignment vertical="center"/>
    </xf>
    <xf numFmtId="0" fontId="43" fillId="10" borderId="57" xfId="112" applyFont="1" applyFill="1" applyBorder="1" applyAlignment="1">
      <alignment horizontal="center" vertical="center"/>
    </xf>
    <xf numFmtId="173" fontId="41" fillId="0" borderId="58" xfId="111" applyNumberFormat="1" applyFont="1" applyBorder="1" applyAlignment="1">
      <alignment vertical="center"/>
    </xf>
    <xf numFmtId="0" fontId="41" fillId="0" borderId="58" xfId="111" applyFont="1" applyBorder="1" applyAlignment="1">
      <alignment vertical="center"/>
    </xf>
    <xf numFmtId="0" fontId="41" fillId="0" borderId="59" xfId="111" applyFont="1" applyBorder="1" applyAlignment="1">
      <alignment vertical="center"/>
    </xf>
    <xf numFmtId="0" fontId="40" fillId="8" borderId="0" xfId="111" applyFont="1" applyFill="1" applyAlignment="1">
      <alignment horizontal="left" vertical="center"/>
    </xf>
    <xf numFmtId="0" fontId="36" fillId="0" borderId="21" xfId="112" applyFont="1" applyBorder="1"/>
    <xf numFmtId="0" fontId="41" fillId="0" borderId="21" xfId="111" applyFont="1" applyBorder="1"/>
    <xf numFmtId="0" fontId="43" fillId="9" borderId="5" xfId="112" applyFont="1" applyFill="1" applyBorder="1" applyAlignment="1">
      <alignment horizontal="center" vertical="center"/>
    </xf>
    <xf numFmtId="0" fontId="2" fillId="0" borderId="13" xfId="111" applyFont="1" applyBorder="1"/>
    <xf numFmtId="0" fontId="2" fillId="0" borderId="29" xfId="111" applyFont="1" applyBorder="1"/>
    <xf numFmtId="0" fontId="43" fillId="9" borderId="40" xfId="112" applyFont="1" applyFill="1" applyBorder="1" applyAlignment="1">
      <alignment horizontal="center" vertical="center" wrapText="1"/>
    </xf>
    <xf numFmtId="0" fontId="2" fillId="0" borderId="16" xfId="111" applyFont="1" applyBorder="1"/>
    <xf numFmtId="0" fontId="2" fillId="0" borderId="46" xfId="111" applyFont="1" applyBorder="1"/>
    <xf numFmtId="173" fontId="41" fillId="8" borderId="57" xfId="112" applyNumberFormat="1" applyFont="1" applyFill="1" applyBorder="1" applyAlignment="1">
      <alignment horizontal="center"/>
    </xf>
    <xf numFmtId="0" fontId="2" fillId="0" borderId="58" xfId="111" applyFont="1" applyBorder="1"/>
    <xf numFmtId="173" fontId="2" fillId="0" borderId="58" xfId="111" applyNumberFormat="1" applyFont="1" applyBorder="1"/>
    <xf numFmtId="0" fontId="43" fillId="9" borderId="26" xfId="112" applyFont="1" applyFill="1" applyBorder="1" applyAlignment="1">
      <alignment horizontal="center" vertical="center"/>
    </xf>
    <xf numFmtId="0" fontId="43" fillId="9" borderId="13" xfId="112" applyFont="1" applyFill="1" applyBorder="1" applyAlignment="1">
      <alignment horizontal="center" vertical="center"/>
    </xf>
    <xf numFmtId="0" fontId="43" fillId="9" borderId="22" xfId="112" applyFont="1" applyFill="1" applyBorder="1" applyAlignment="1">
      <alignment horizontal="center" vertical="center"/>
    </xf>
    <xf numFmtId="173" fontId="43" fillId="9" borderId="60" xfId="112" applyNumberFormat="1" applyFont="1" applyFill="1" applyBorder="1" applyAlignment="1">
      <alignment horizontal="center" vertical="center" wrapText="1"/>
    </xf>
    <xf numFmtId="0" fontId="43" fillId="9" borderId="16" xfId="112" applyFont="1" applyFill="1" applyBorder="1" applyAlignment="1">
      <alignment horizontal="center" vertical="center" wrapText="1"/>
    </xf>
    <xf numFmtId="0" fontId="43" fillId="9" borderId="46" xfId="112" applyFont="1" applyFill="1" applyBorder="1" applyAlignment="1">
      <alignment horizontal="center" vertical="center" wrapText="1"/>
    </xf>
    <xf numFmtId="0" fontId="43" fillId="9" borderId="14" xfId="112" applyFont="1" applyFill="1" applyBorder="1" applyAlignment="1">
      <alignment horizontal="center" vertical="center" wrapText="1"/>
    </xf>
    <xf numFmtId="173" fontId="41" fillId="8" borderId="61" xfId="112" applyNumberFormat="1" applyFont="1" applyFill="1" applyBorder="1" applyAlignment="1">
      <alignment horizontal="center"/>
    </xf>
    <xf numFmtId="0" fontId="41" fillId="8" borderId="62" xfId="112" applyFont="1" applyFill="1" applyBorder="1" applyAlignment="1">
      <alignment horizontal="center"/>
    </xf>
    <xf numFmtId="173" fontId="41" fillId="8" borderId="62" xfId="112" applyNumberFormat="1" applyFont="1" applyFill="1" applyBorder="1" applyAlignment="1">
      <alignment horizontal="center"/>
    </xf>
    <xf numFmtId="0" fontId="41" fillId="8" borderId="9" xfId="112" applyFont="1" applyFill="1" applyBorder="1" applyAlignment="1">
      <alignment horizontal="center"/>
    </xf>
    <xf numFmtId="0" fontId="43" fillId="10" borderId="63" xfId="112" applyFont="1" applyFill="1" applyBorder="1" applyAlignment="1">
      <alignment horizontal="center" vertical="center"/>
    </xf>
    <xf numFmtId="173" fontId="43" fillId="10" borderId="27" xfId="112" applyNumberFormat="1" applyFont="1" applyFill="1" applyBorder="1" applyAlignment="1">
      <alignment horizontal="center" vertical="center"/>
    </xf>
    <xf numFmtId="0" fontId="43" fillId="10" borderId="27" xfId="112" applyFont="1" applyFill="1" applyBorder="1" applyAlignment="1">
      <alignment horizontal="center" vertical="center"/>
    </xf>
    <xf numFmtId="0" fontId="43" fillId="10" borderId="7" xfId="112" applyFont="1" applyFill="1" applyBorder="1" applyAlignment="1">
      <alignment horizontal="center" vertical="center"/>
    </xf>
    <xf numFmtId="0" fontId="43" fillId="10" borderId="57" xfId="115" applyFont="1" applyFill="1" applyBorder="1" applyAlignment="1">
      <alignment horizontal="center" vertical="center"/>
    </xf>
    <xf numFmtId="0" fontId="46" fillId="0" borderId="25" xfId="112" applyFont="1" applyBorder="1" applyAlignment="1">
      <alignment vertical="center"/>
    </xf>
    <xf numFmtId="173" fontId="41" fillId="0" borderId="25" xfId="111" applyNumberFormat="1" applyFont="1" applyBorder="1" applyAlignment="1">
      <alignment vertical="center"/>
    </xf>
    <xf numFmtId="0" fontId="41" fillId="0" borderId="25" xfId="111" applyFont="1" applyBorder="1" applyAlignment="1">
      <alignment vertical="center"/>
    </xf>
    <xf numFmtId="0" fontId="46" fillId="0" borderId="0" xfId="116" applyFont="1" applyAlignment="1">
      <alignment horizontal="left" vertical="center" wrapText="1"/>
    </xf>
    <xf numFmtId="173" fontId="46" fillId="0" borderId="0" xfId="116" applyNumberFormat="1" applyFont="1" applyAlignment="1">
      <alignment horizontal="left" vertical="center" wrapText="1"/>
    </xf>
    <xf numFmtId="0" fontId="46" fillId="0" borderId="0" xfId="112" applyFont="1" applyAlignment="1">
      <alignment vertical="center"/>
    </xf>
    <xf numFmtId="173" fontId="41" fillId="0" borderId="0" xfId="111" applyNumberFormat="1" applyFont="1" applyAlignment="1">
      <alignment vertical="center"/>
    </xf>
    <xf numFmtId="0" fontId="41" fillId="0" borderId="0" xfId="111" applyFont="1" applyAlignment="1">
      <alignment vertical="center"/>
    </xf>
    <xf numFmtId="0" fontId="36" fillId="0" borderId="0" xfId="112" applyFont="1"/>
    <xf numFmtId="173" fontId="41" fillId="0" borderId="0" xfId="111" applyNumberFormat="1" applyFont="1"/>
    <xf numFmtId="0" fontId="41" fillId="0" borderId="0" xfId="111" applyFont="1"/>
    <xf numFmtId="0" fontId="43" fillId="9" borderId="29" xfId="112" applyFont="1" applyFill="1" applyBorder="1" applyAlignment="1">
      <alignment horizontal="center" vertical="center"/>
    </xf>
    <xf numFmtId="0" fontId="43" fillId="9" borderId="60" xfId="112" applyFont="1" applyFill="1" applyBorder="1" applyAlignment="1">
      <alignment horizontal="center" vertical="center" wrapText="1"/>
    </xf>
    <xf numFmtId="0" fontId="41" fillId="8" borderId="56" xfId="112" applyFont="1" applyFill="1" applyBorder="1" applyAlignment="1">
      <alignment horizontal="center"/>
    </xf>
    <xf numFmtId="0" fontId="41" fillId="8" borderId="58" xfId="112" applyFont="1" applyFill="1" applyBorder="1" applyAlignment="1">
      <alignment horizontal="center"/>
    </xf>
    <xf numFmtId="0" fontId="41" fillId="8" borderId="55" xfId="112" applyFont="1" applyFill="1" applyBorder="1" applyAlignment="1">
      <alignment horizontal="center"/>
    </xf>
    <xf numFmtId="0" fontId="43" fillId="10" borderId="64" xfId="112" applyFont="1" applyFill="1" applyBorder="1" applyAlignment="1">
      <alignment horizontal="center" vertical="center"/>
    </xf>
    <xf numFmtId="173" fontId="43" fillId="10" borderId="58" xfId="112" applyNumberFormat="1" applyFont="1" applyFill="1" applyBorder="1" applyAlignment="1">
      <alignment horizontal="center" vertical="center"/>
    </xf>
    <xf numFmtId="0" fontId="43" fillId="10" borderId="58" xfId="112" applyFont="1" applyFill="1" applyBorder="1" applyAlignment="1">
      <alignment horizontal="center" vertical="center"/>
    </xf>
    <xf numFmtId="0" fontId="43" fillId="10" borderId="55" xfId="112" applyFont="1" applyFill="1" applyBorder="1" applyAlignment="1">
      <alignment horizontal="center" vertical="center"/>
    </xf>
    <xf numFmtId="0" fontId="43" fillId="10" borderId="64" xfId="115" applyFont="1" applyFill="1" applyBorder="1" applyAlignment="1">
      <alignment horizontal="center" vertical="center"/>
    </xf>
    <xf numFmtId="0" fontId="43" fillId="10" borderId="58" xfId="115" applyFont="1" applyFill="1" applyBorder="1" applyAlignment="1">
      <alignment horizontal="center" vertical="center"/>
    </xf>
    <xf numFmtId="0" fontId="43" fillId="10" borderId="55" xfId="115" applyFont="1" applyFill="1" applyBorder="1" applyAlignment="1">
      <alignment horizontal="center" vertical="center"/>
    </xf>
    <xf numFmtId="0" fontId="43" fillId="10" borderId="54" xfId="112" applyFont="1" applyFill="1" applyBorder="1" applyAlignment="1">
      <alignment horizontal="center" vertical="center"/>
    </xf>
    <xf numFmtId="0" fontId="2" fillId="0" borderId="55" xfId="111" applyFont="1" applyBorder="1" applyAlignment="1">
      <alignment vertical="center"/>
    </xf>
    <xf numFmtId="0" fontId="43" fillId="10" borderId="54" xfId="115" applyFont="1" applyFill="1" applyBorder="1" applyAlignment="1">
      <alignment horizontal="center" vertical="center"/>
    </xf>
    <xf numFmtId="0" fontId="46" fillId="0" borderId="25" xfId="112" applyFont="1" applyBorder="1" applyAlignment="1">
      <alignment horizontal="left" vertical="center" wrapText="1"/>
    </xf>
    <xf numFmtId="0" fontId="2" fillId="0" borderId="0" xfId="111" applyFont="1" applyAlignment="1">
      <alignment vertical="center"/>
    </xf>
    <xf numFmtId="0" fontId="2" fillId="0" borderId="21" xfId="111" applyFont="1" applyBorder="1"/>
    <xf numFmtId="0" fontId="2" fillId="0" borderId="14" xfId="111" applyFont="1" applyBorder="1"/>
    <xf numFmtId="0" fontId="41" fillId="8" borderId="57" xfId="112" applyFont="1" applyFill="1" applyBorder="1" applyAlignment="1">
      <alignment horizontal="center"/>
    </xf>
    <xf numFmtId="0" fontId="2" fillId="0" borderId="55" xfId="111" applyFont="1" applyBorder="1"/>
    <xf numFmtId="0" fontId="46" fillId="0" borderId="25" xfId="111" applyFont="1" applyBorder="1" applyAlignment="1">
      <alignment vertical="center"/>
    </xf>
    <xf numFmtId="0" fontId="46" fillId="0" borderId="0" xfId="113" applyFont="1" applyAlignment="1">
      <alignment vertical="center"/>
    </xf>
    <xf numFmtId="0" fontId="46" fillId="0" borderId="0" xfId="112" applyFont="1" applyAlignment="1">
      <alignment horizontal="left" vertical="center" wrapText="1"/>
    </xf>
    <xf numFmtId="0" fontId="43" fillId="9" borderId="25" xfId="112" applyFont="1" applyFill="1" applyBorder="1" applyAlignment="1">
      <alignment horizontal="center" vertical="center" wrapText="1"/>
    </xf>
    <xf numFmtId="0" fontId="2" fillId="0" borderId="25" xfId="111" applyFont="1" applyBorder="1"/>
    <xf numFmtId="0" fontId="36" fillId="0" borderId="0" xfId="112" applyFont="1" applyAlignment="1">
      <alignment horizontal="left" wrapText="1"/>
    </xf>
    <xf numFmtId="0" fontId="2" fillId="0" borderId="0" xfId="111" applyFont="1"/>
    <xf numFmtId="0" fontId="43" fillId="9" borderId="31" xfId="112" applyFont="1" applyFill="1" applyBorder="1" applyAlignment="1">
      <alignment horizontal="center" vertical="center" wrapText="1"/>
    </xf>
    <xf numFmtId="0" fontId="2" fillId="0" borderId="66" xfId="111" applyFont="1" applyBorder="1"/>
    <xf numFmtId="0" fontId="41" fillId="8" borderId="37" xfId="112" applyFont="1" applyFill="1" applyBorder="1" applyAlignment="1">
      <alignment horizontal="center"/>
    </xf>
    <xf numFmtId="0" fontId="2" fillId="0" borderId="30" xfId="111" applyFont="1" applyBorder="1"/>
    <xf numFmtId="0" fontId="2" fillId="0" borderId="43" xfId="111" applyFont="1" applyBorder="1"/>
    <xf numFmtId="0" fontId="46" fillId="0" borderId="25" xfId="112" applyFont="1" applyBorder="1" applyAlignment="1">
      <alignment horizontal="left" vertical="center"/>
    </xf>
    <xf numFmtId="0" fontId="46" fillId="0" borderId="0" xfId="112" applyFont="1" applyAlignment="1">
      <alignment horizontal="left" vertical="center"/>
    </xf>
    <xf numFmtId="0" fontId="40" fillId="8" borderId="0" xfId="116" applyFont="1" applyFill="1" applyAlignment="1">
      <alignment horizontal="left" vertical="center"/>
    </xf>
    <xf numFmtId="0" fontId="36" fillId="0" borderId="21" xfId="116" applyFont="1" applyBorder="1"/>
    <xf numFmtId="0" fontId="43" fillId="9" borderId="26" xfId="116" applyFont="1" applyFill="1" applyBorder="1" applyAlignment="1">
      <alignment horizontal="center" vertical="center"/>
    </xf>
    <xf numFmtId="0" fontId="43" fillId="9" borderId="13" xfId="116" applyFont="1" applyFill="1" applyBorder="1" applyAlignment="1">
      <alignment horizontal="center" vertical="center"/>
    </xf>
    <xf numFmtId="0" fontId="43" fillId="9" borderId="22" xfId="116" applyFont="1" applyFill="1" applyBorder="1" applyAlignment="1">
      <alignment horizontal="center" vertical="center"/>
    </xf>
    <xf numFmtId="173" fontId="41" fillId="8" borderId="56" xfId="112" applyNumberFormat="1" applyFont="1" applyFill="1" applyBorder="1" applyAlignment="1">
      <alignment horizontal="center"/>
    </xf>
    <xf numFmtId="173" fontId="41" fillId="8" borderId="58" xfId="112" applyNumberFormat="1" applyFont="1" applyFill="1" applyBorder="1" applyAlignment="1">
      <alignment horizontal="center"/>
    </xf>
    <xf numFmtId="0" fontId="46" fillId="0" borderId="25" xfId="116" applyFont="1" applyBorder="1" applyAlignment="1">
      <alignment vertical="center"/>
    </xf>
    <xf numFmtId="0" fontId="43" fillId="9" borderId="29" xfId="116" applyFont="1" applyFill="1" applyBorder="1" applyAlignment="1">
      <alignment horizontal="center" vertical="center"/>
    </xf>
    <xf numFmtId="0" fontId="2" fillId="0" borderId="25" xfId="116" applyFont="1" applyBorder="1" applyAlignment="1">
      <alignment vertical="center"/>
    </xf>
    <xf numFmtId="0" fontId="46" fillId="0" borderId="0" xfId="116" applyFont="1" applyAlignment="1">
      <alignment vertical="center"/>
    </xf>
    <xf numFmtId="0" fontId="2" fillId="0" borderId="0" xfId="116" applyFont="1" applyAlignment="1">
      <alignment vertical="center"/>
    </xf>
    <xf numFmtId="0" fontId="46" fillId="0" borderId="0" xfId="116" applyFont="1" applyAlignment="1">
      <alignment horizontal="left" vertical="center"/>
    </xf>
    <xf numFmtId="0" fontId="36" fillId="0" borderId="21" xfId="116" applyFont="1" applyBorder="1" applyAlignment="1">
      <alignment horizontal="left" wrapText="1"/>
    </xf>
    <xf numFmtId="0" fontId="1" fillId="0" borderId="30" xfId="118" applyFont="1" applyBorder="1" applyAlignment="1">
      <alignment horizontal="left" vertical="center" wrapText="1"/>
    </xf>
  </cellXfs>
  <cellStyles count="125">
    <cellStyle name="40 % - Akzent3 8" xfId="109" xr:uid="{8BEA5C93-EF1A-44C7-88A3-875EBE5164F9}"/>
    <cellStyle name="Ausgabe 2" xfId="122" xr:uid="{21237E89-17B3-4D3A-A993-3E926603065E}"/>
    <cellStyle name="Hyperlink 4 5" xfId="1" xr:uid="{00000000-0005-0000-0000-000006000000}"/>
    <cellStyle name="Hyperlink 4 5 2" xfId="2" xr:uid="{00000000-0005-0000-0000-000007000000}"/>
    <cellStyle name="Hyperlink 4 5 3" xfId="120" xr:uid="{97BF5207-F52B-4180-B7B0-D0A7F9C08A5E}"/>
    <cellStyle name="Komma 2" xfId="114" xr:uid="{A5FC5DF5-CC29-449B-B869-F09457D871E7}"/>
    <cellStyle name="Komma 2 2" xfId="3" xr:uid="{00000000-0005-0000-0000-000008000000}"/>
    <cellStyle name="Komma 2 2 2 2" xfId="4" xr:uid="{00000000-0005-0000-0000-000009000000}"/>
    <cellStyle name="Link 2" xfId="5" xr:uid="{00000000-0005-0000-0000-00000A000000}"/>
    <cellStyle name="Link 3" xfId="110" xr:uid="{FD9BD6A5-C4EF-4CD7-BDFF-BD5111D84A44}"/>
    <cellStyle name="Link 4" xfId="121" xr:uid="{E3BE43C0-7FE8-47EB-AA20-45275E4E921D}"/>
    <cellStyle name="Link 5" xfId="6" xr:uid="{00000000-0005-0000-0000-00000B000000}"/>
    <cellStyle name="Link 5 2" xfId="123" xr:uid="{60CAE4D8-92CA-4F85-B604-C8E0191FC201}"/>
    <cellStyle name="Prozent 10" xfId="7" xr:uid="{00000000-0005-0000-0000-00000C000000}"/>
    <cellStyle name="Prozent 10 2" xfId="8" xr:uid="{00000000-0005-0000-0000-00000D000000}"/>
    <cellStyle name="Prozent 10 2 2" xfId="9" xr:uid="{00000000-0005-0000-0000-00000E000000}"/>
    <cellStyle name="Standard" xfId="0" builtinId="0"/>
    <cellStyle name="Standard 1141 2 2" xfId="10" xr:uid="{00000000-0005-0000-0000-00000F000000}"/>
    <cellStyle name="Standard 1141 2 2 2" xfId="116" xr:uid="{96424C81-CB77-45EC-A4EF-F5B7C0F9CBAD}"/>
    <cellStyle name="Standard 1225" xfId="11" xr:uid="{00000000-0005-0000-0000-000010000000}"/>
    <cellStyle name="Standard 1323" xfId="12" xr:uid="{00000000-0005-0000-0000-000011000000}"/>
    <cellStyle name="Standard 1323 2" xfId="124" xr:uid="{1ACCB73F-B88C-499A-B25B-B9B4FBE059B5}"/>
    <cellStyle name="Standard 139" xfId="13" xr:uid="{00000000-0005-0000-0000-000012000000}"/>
    <cellStyle name="Standard 2" xfId="14" xr:uid="{00000000-0005-0000-0000-000013000000}"/>
    <cellStyle name="Standard 2 2" xfId="119" xr:uid="{E0CDE305-706C-4393-B6B3-59A38F3A9E82}"/>
    <cellStyle name="Standard 2 3" xfId="15" xr:uid="{00000000-0005-0000-0000-000014000000}"/>
    <cellStyle name="Standard 3" xfId="111" xr:uid="{842FED8C-E67B-4925-B188-501901D461A8}"/>
    <cellStyle name="Standard 3 2" xfId="16" xr:uid="{00000000-0005-0000-0000-000015000000}"/>
    <cellStyle name="Standard 3 3 2" xfId="17" xr:uid="{00000000-0005-0000-0000-000016000000}"/>
    <cellStyle name="Standard 4" xfId="118" xr:uid="{9AD1FFC4-041B-45AB-9B17-5DA0C83C57E8}"/>
    <cellStyle name="Standard 4 2" xfId="18" xr:uid="{00000000-0005-0000-0000-000017000000}"/>
    <cellStyle name="Standard 7 16" xfId="19" xr:uid="{00000000-0005-0000-0000-000018000000}"/>
    <cellStyle name="Standard 7 16 2" xfId="20" xr:uid="{00000000-0005-0000-0000-000019000000}"/>
    <cellStyle name="Standard 7 16 2 2" xfId="21" xr:uid="{00000000-0005-0000-0000-00001A000000}"/>
    <cellStyle name="Standard 7 16 2 3" xfId="117" xr:uid="{A4F8C96F-CA4D-433B-89BA-AEED38442327}"/>
    <cellStyle name="Standard 7 16 3" xfId="22" xr:uid="{00000000-0005-0000-0000-00001B000000}"/>
    <cellStyle name="Standard 7 17" xfId="23" xr:uid="{00000000-0005-0000-0000-00001C000000}"/>
    <cellStyle name="Standard 8" xfId="24" xr:uid="{00000000-0005-0000-0000-00001D000000}"/>
    <cellStyle name="Standard 8 2" xfId="25" xr:uid="{00000000-0005-0000-0000-00001E000000}"/>
    <cellStyle name="Standard 8 2 2" xfId="115" xr:uid="{73788E68-5F84-4C28-9101-26DDE4B4C5C5}"/>
    <cellStyle name="Standard 8 3" xfId="112" xr:uid="{E1CD567E-45F0-4520-AB96-6003704588A4}"/>
    <cellStyle name="Standard 9" xfId="26" xr:uid="{00000000-0005-0000-0000-00001F000000}"/>
    <cellStyle name="Standard 9 2" xfId="27" xr:uid="{00000000-0005-0000-0000-000020000000}"/>
    <cellStyle name="Standard 9 3" xfId="28" xr:uid="{00000000-0005-0000-0000-000021000000}"/>
    <cellStyle name="Standard 9 4" xfId="113" xr:uid="{EEF5BB9D-E688-4C49-A854-3B36B733A740}"/>
    <cellStyle name="Standard_leertabellen_teil_iii" xfId="29" xr:uid="{00000000-0005-0000-0000-000023000000}"/>
    <cellStyle name="style1432115048177" xfId="30" xr:uid="{00000000-0005-0000-0000-000025000000}"/>
    <cellStyle name="style1432115048177 2 2" xfId="31" xr:uid="{00000000-0005-0000-0000-000026000000}"/>
    <cellStyle name="style1432115048177 4" xfId="32" xr:uid="{00000000-0005-0000-0000-000027000000}"/>
    <cellStyle name="style1432115048224" xfId="33" xr:uid="{00000000-0005-0000-0000-000028000000}"/>
    <cellStyle name="style1432115048224 2 2" xfId="34" xr:uid="{00000000-0005-0000-0000-000029000000}"/>
    <cellStyle name="style1432115048224 4" xfId="35" xr:uid="{00000000-0005-0000-0000-00002A000000}"/>
    <cellStyle name="style1432115048333 4" xfId="36" xr:uid="{00000000-0005-0000-0000-00002B000000}"/>
    <cellStyle name="style1553257680160" xfId="37" xr:uid="{00000000-0005-0000-0000-00002C000000}"/>
    <cellStyle name="style1553257680160 2" xfId="38" xr:uid="{00000000-0005-0000-0000-00002D000000}"/>
    <cellStyle name="style1553257680160 2 2" xfId="39" xr:uid="{00000000-0005-0000-0000-00002E000000}"/>
    <cellStyle name="style1553257680160 5" xfId="40" xr:uid="{00000000-0005-0000-0000-00002F000000}"/>
    <cellStyle name="style1553257682523" xfId="41" xr:uid="{00000000-0005-0000-0000-000030000000}"/>
    <cellStyle name="style1553257682523 2 2" xfId="42" xr:uid="{00000000-0005-0000-0000-000031000000}"/>
    <cellStyle name="style1553257682523 5" xfId="43" xr:uid="{00000000-0005-0000-0000-000032000000}"/>
    <cellStyle name="style1553257682863 5" xfId="44" xr:uid="{00000000-0005-0000-0000-000033000000}"/>
    <cellStyle name="style1553257683199 5" xfId="45" xr:uid="{00000000-0005-0000-0000-000034000000}"/>
    <cellStyle name="style1553257683355" xfId="46" xr:uid="{00000000-0005-0000-0000-000035000000}"/>
    <cellStyle name="style1553257683355 2" xfId="47" xr:uid="{00000000-0005-0000-0000-000036000000}"/>
    <cellStyle name="style1553257683355 2 2" xfId="48" xr:uid="{00000000-0005-0000-0000-000037000000}"/>
    <cellStyle name="style1553257683355 5" xfId="49" xr:uid="{00000000-0005-0000-0000-000038000000}"/>
    <cellStyle name="style1553257683355 6" xfId="50" xr:uid="{00000000-0005-0000-0000-000039000000}"/>
    <cellStyle name="style1553257683886" xfId="51" xr:uid="{00000000-0005-0000-0000-00003A000000}"/>
    <cellStyle name="style1553257683886 2" xfId="52" xr:uid="{00000000-0005-0000-0000-00003B000000}"/>
    <cellStyle name="style1553257683886 2 2" xfId="53" xr:uid="{00000000-0005-0000-0000-00003C000000}"/>
    <cellStyle name="style1553257683886 5" xfId="54" xr:uid="{00000000-0005-0000-0000-00003D000000}"/>
    <cellStyle name="style1553257684058" xfId="55" xr:uid="{00000000-0005-0000-0000-00003E000000}"/>
    <cellStyle name="style1553257684058 2" xfId="56" xr:uid="{00000000-0005-0000-0000-00003F000000}"/>
    <cellStyle name="style1553257684058 2 2" xfId="57" xr:uid="{00000000-0005-0000-0000-000040000000}"/>
    <cellStyle name="style1553257684058 5" xfId="58" xr:uid="{00000000-0005-0000-0000-000041000000}"/>
    <cellStyle name="style1553257684664" xfId="59" xr:uid="{00000000-0005-0000-0000-000042000000}"/>
    <cellStyle name="style1553257684664 2" xfId="60" xr:uid="{00000000-0005-0000-0000-000043000000}"/>
    <cellStyle name="style1553257684664 2 2" xfId="61" xr:uid="{00000000-0005-0000-0000-000044000000}"/>
    <cellStyle name="style1553257684664 5" xfId="62" xr:uid="{00000000-0005-0000-0000-000045000000}"/>
    <cellStyle name="style1553257684664 6" xfId="63" xr:uid="{00000000-0005-0000-0000-000046000000}"/>
    <cellStyle name="style1589955227765 3" xfId="64" xr:uid="{00000000-0005-0000-0000-000047000000}"/>
    <cellStyle name="style1589955227999 3" xfId="65" xr:uid="{00000000-0005-0000-0000-000048000000}"/>
    <cellStyle name="style1589955228226 3" xfId="66" xr:uid="{00000000-0005-0000-0000-000049000000}"/>
    <cellStyle name="style1589955229546 3" xfId="67" xr:uid="{00000000-0005-0000-0000-00004A000000}"/>
    <cellStyle name="style1589955229601 3" xfId="68" xr:uid="{00000000-0005-0000-0000-00004B000000}"/>
    <cellStyle name="style1589955229651 3" xfId="69" xr:uid="{00000000-0005-0000-0000-00004C000000}"/>
    <cellStyle name="style1589955229706 3" xfId="70" xr:uid="{00000000-0005-0000-0000-00004D000000}"/>
    <cellStyle name="style1589955229761 3" xfId="71" xr:uid="{00000000-0005-0000-0000-00004E000000}"/>
    <cellStyle name="style1589955229815 3" xfId="72" xr:uid="{00000000-0005-0000-0000-00004F000000}"/>
    <cellStyle name="style1589955229890 3" xfId="73" xr:uid="{00000000-0005-0000-0000-000050000000}"/>
    <cellStyle name="style1589955229948 3" xfId="74" xr:uid="{00000000-0005-0000-0000-000051000000}"/>
    <cellStyle name="style1589955230007 3" xfId="75" xr:uid="{00000000-0005-0000-0000-000052000000}"/>
    <cellStyle name="style1589955267906 3" xfId="76" xr:uid="{00000000-0005-0000-0000-000053000000}"/>
    <cellStyle name="style1589955268121 3" xfId="77" xr:uid="{00000000-0005-0000-0000-000054000000}"/>
    <cellStyle name="style1589955268332 3" xfId="78" xr:uid="{00000000-0005-0000-0000-000055000000}"/>
    <cellStyle name="style1589955269617 3" xfId="79" xr:uid="{00000000-0005-0000-0000-000056000000}"/>
    <cellStyle name="style1589955269668 3" xfId="80" xr:uid="{00000000-0005-0000-0000-000057000000}"/>
    <cellStyle name="style1589955269718 3" xfId="81" xr:uid="{00000000-0005-0000-0000-000058000000}"/>
    <cellStyle name="style1589955269777 3" xfId="82" xr:uid="{00000000-0005-0000-0000-000059000000}"/>
    <cellStyle name="style1589955269828 3" xfId="83" xr:uid="{00000000-0005-0000-0000-00005A000000}"/>
    <cellStyle name="style1589955269882 3" xfId="84" xr:uid="{00000000-0005-0000-0000-00005B000000}"/>
    <cellStyle name="style1589955269957 3" xfId="85" xr:uid="{00000000-0005-0000-0000-00005C000000}"/>
    <cellStyle name="style1589955270011 3" xfId="86" xr:uid="{00000000-0005-0000-0000-00005D000000}"/>
    <cellStyle name="style1589955270066 3" xfId="87" xr:uid="{00000000-0005-0000-0000-00005E000000}"/>
    <cellStyle name="style1646744875310" xfId="88" xr:uid="{00000000-0005-0000-0000-00005F000000}"/>
    <cellStyle name="style1646744875410" xfId="89" xr:uid="{00000000-0005-0000-0000-000060000000}"/>
    <cellStyle name="style1646744875720" xfId="90" xr:uid="{00000000-0005-0000-0000-000061000000}"/>
    <cellStyle name="style1646744875800" xfId="91" xr:uid="{00000000-0005-0000-0000-000062000000}"/>
    <cellStyle name="style1646744875885" xfId="92" xr:uid="{00000000-0005-0000-0000-000063000000}"/>
    <cellStyle name="style1646744875935" xfId="93" xr:uid="{00000000-0005-0000-0000-000064000000}"/>
    <cellStyle name="style1646744875975" xfId="94" xr:uid="{00000000-0005-0000-0000-000065000000}"/>
    <cellStyle name="style1646744876065" xfId="95" xr:uid="{00000000-0005-0000-0000-000066000000}"/>
    <cellStyle name="style1646744876110" xfId="96" xr:uid="{00000000-0005-0000-0000-000067000000}"/>
    <cellStyle name="style1646744876205" xfId="97" xr:uid="{00000000-0005-0000-0000-000068000000}"/>
    <cellStyle name="style1646744876250" xfId="98" xr:uid="{00000000-0005-0000-0000-000069000000}"/>
    <cellStyle name="style1646744876395" xfId="99" xr:uid="{00000000-0005-0000-0000-00006A000000}"/>
    <cellStyle name="style1646744876450" xfId="100" xr:uid="{00000000-0005-0000-0000-00006B000000}"/>
    <cellStyle name="style1646744876495" xfId="101" xr:uid="{00000000-0005-0000-0000-00006C000000}"/>
    <cellStyle name="style1646744876540" xfId="102" xr:uid="{00000000-0005-0000-0000-00006D000000}"/>
    <cellStyle name="style1646744876620" xfId="103" xr:uid="{00000000-0005-0000-0000-00006E000000}"/>
    <cellStyle name="style1646744876660" xfId="104" xr:uid="{00000000-0005-0000-0000-00006F000000}"/>
    <cellStyle name="style1646744876705" xfId="105" xr:uid="{00000000-0005-0000-0000-000070000000}"/>
    <cellStyle name="style1646744876835" xfId="106" xr:uid="{00000000-0005-0000-0000-000071000000}"/>
    <cellStyle name="style1646744876880" xfId="107" xr:uid="{00000000-0005-0000-0000-000072000000}"/>
    <cellStyle name="style1646744876925" xfId="108" xr:uid="{00000000-0005-0000-0000-000073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BFBFBF"/>
      <rgbColor rgb="FF808080"/>
      <rgbColor rgb="FFA6A6A6"/>
      <rgbColor rgb="FF993366"/>
      <rgbColor rgb="FFF2F2F2"/>
      <rgbColor rgb="FFCCFFFF"/>
      <rgbColor rgb="FF660066"/>
      <rgbColor rgb="FFFF8080"/>
      <rgbColor rgb="FF0563C1"/>
      <rgbColor rgb="FFC5D9F1"/>
      <rgbColor rgb="FF000080"/>
      <rgbColor rgb="FFFF00FF"/>
      <rgbColor rgb="FFFFFF00"/>
      <rgbColor rgb="FF00FFFF"/>
      <rgbColor rgb="FF800080"/>
      <rgbColor rgb="FF800000"/>
      <rgbColor rgb="FF008080"/>
      <rgbColor rgb="FF0000FF"/>
      <rgbColor rgb="FF00CCFF"/>
      <rgbColor rgb="FFCCFFFF"/>
      <rgbColor rgb="FFEEECE1"/>
      <rgbColor rgb="FFFFFF99"/>
      <rgbColor rgb="FF99CCFF"/>
      <rgbColor rgb="FFFF99CC"/>
      <rgbColor rgb="FFCC99FF"/>
      <rgbColor rgb="FFD9D9D9"/>
      <rgbColor rgb="FF3366FF"/>
      <rgbColor rgb="FF33CCCC"/>
      <rgbColor rgb="FF99CC00"/>
      <rgbColor rgb="FFFFCC00"/>
      <rgbColor rgb="FFEB9128"/>
      <rgbColor rgb="FFFF6600"/>
      <rgbColor rgb="FF44546A"/>
      <rgbColor rgb="FFA59D97"/>
      <rgbColor rgb="FF003366"/>
      <rgbColor rgb="FF339966"/>
      <rgbColor rgb="FF010205"/>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016125" cy="883731"/>
    <xdr:pic>
      <xdr:nvPicPr>
        <xdr:cNvPr id="2" name="Grafik 1">
          <a:extLst>
            <a:ext uri="{FF2B5EF4-FFF2-40B4-BE49-F238E27FC236}">
              <a16:creationId xmlns:a16="http://schemas.microsoft.com/office/drawing/2014/main" id="{819E5AEA-9B33-4B12-A158-71A7B68BA56F}"/>
            </a:ext>
          </a:extLst>
        </xdr:cNvPr>
        <xdr:cNvPicPr>
          <a:picLocks noChangeAspect="1"/>
        </xdr:cNvPicPr>
      </xdr:nvPicPr>
      <xdr:blipFill>
        <a:blip xmlns:r="http://schemas.openxmlformats.org/officeDocument/2006/relationships" r:embed="rId1"/>
        <a:stretch>
          <a:fillRect/>
        </a:stretch>
      </xdr:blipFill>
      <xdr:spPr>
        <a:xfrm>
          <a:off x="0" y="0"/>
          <a:ext cx="2016125" cy="883731"/>
        </a:xfrm>
        <a:prstGeom prst="rect">
          <a:avLst/>
        </a:prstGeom>
      </xdr:spPr>
    </xdr:pic>
    <xdr:clientData/>
  </xdr:oneCellAnchor>
</xdr:wsDr>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orschungsverbund.tu-dortmund.de/forschungsfelder/kindertagesbetreuung/aktuelle-projekte/kindertagesbetreuung-indikatorengestuetzte-dauerbeobachtung-mit-amtlichen-daten-k-ida/" TargetMode="External"/><Relationship Id="rId2" Type="http://schemas.openxmlformats.org/officeDocument/2006/relationships/hyperlink" Target="https://www.dji.de/ueber-uns/projekte/projekte/entwicklung-von-rahmenbedingungen-in-der-kindertagesbetreuung-erik/aktueller-stand-des-forschungsprojektes.html" TargetMode="External"/><Relationship Id="rId1" Type="http://schemas.openxmlformats.org/officeDocument/2006/relationships/hyperlink" Target="https://www.dji.de/ueber-uns/projekte/projekte/entwicklung-von-rahmenbedingungen-in-der-kindertagesbetreuung-erik.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56567-18E9-4B12-B9EA-E71955319501}">
  <sheetPr>
    <tabColor rgb="FFC5D9F1"/>
  </sheetPr>
  <dimension ref="A1:N30"/>
  <sheetViews>
    <sheetView showGridLines="0" tabSelected="1" zoomScale="80" zoomScaleNormal="80" workbookViewId="0">
      <pane ySplit="12" topLeftCell="A13" activePane="bottomLeft" state="frozen"/>
      <selection pane="bottomLeft" activeCell="A9" sqref="A9:M9"/>
    </sheetView>
  </sheetViews>
  <sheetFormatPr baseColWidth="10" defaultColWidth="11" defaultRowHeight="14.5"/>
  <cols>
    <col min="1" max="1" width="5.58203125" style="397" customWidth="1"/>
    <col min="2" max="2" width="30.58203125" style="397" customWidth="1"/>
    <col min="3" max="3" width="7.58203125" style="428" customWidth="1"/>
    <col min="4" max="4" width="55.58203125" style="397" customWidth="1"/>
    <col min="5" max="5" width="25.58203125" style="397" customWidth="1"/>
    <col min="6" max="13" width="10.58203125" style="397" customWidth="1"/>
    <col min="14" max="16384" width="11" style="397"/>
  </cols>
  <sheetData>
    <row r="1" spans="1:14" ht="14.65" customHeight="1">
      <c r="C1" s="397"/>
    </row>
    <row r="2" spans="1:14" ht="14.65" customHeight="1">
      <c r="C2" s="397"/>
    </row>
    <row r="3" spans="1:14" ht="14.65" customHeight="1">
      <c r="C3" s="397"/>
    </row>
    <row r="4" spans="1:14" ht="14.65" customHeight="1">
      <c r="C4" s="397"/>
    </row>
    <row r="5" spans="1:14" ht="14.65" customHeight="1">
      <c r="C5" s="397"/>
    </row>
    <row r="6" spans="1:14" ht="14.65" customHeight="1">
      <c r="C6" s="397"/>
    </row>
    <row r="7" spans="1:14" ht="17.25" customHeight="1">
      <c r="A7" s="461" t="s">
        <v>236</v>
      </c>
      <c r="B7" s="461"/>
      <c r="C7" s="461"/>
      <c r="D7" s="461"/>
      <c r="E7" s="461"/>
      <c r="F7" s="461"/>
      <c r="G7" s="461"/>
      <c r="H7" s="461"/>
      <c r="I7" s="461"/>
      <c r="J7" s="461"/>
      <c r="K7" s="461"/>
      <c r="L7" s="461"/>
      <c r="M7" s="461"/>
    </row>
    <row r="8" spans="1:14" ht="14.65" customHeight="1">
      <c r="A8" s="398"/>
      <c r="C8" s="397"/>
    </row>
    <row r="9" spans="1:14" ht="15" customHeight="1">
      <c r="A9" s="470" t="s">
        <v>0</v>
      </c>
      <c r="B9" s="470"/>
      <c r="C9" s="470"/>
      <c r="D9" s="470"/>
      <c r="E9" s="470"/>
      <c r="F9" s="470"/>
      <c r="G9" s="470"/>
      <c r="H9" s="470"/>
      <c r="I9" s="470"/>
      <c r="J9" s="470"/>
      <c r="K9" s="470"/>
      <c r="L9" s="470"/>
      <c r="M9" s="470"/>
    </row>
    <row r="10" spans="1:14" ht="15" customHeight="1" thickBot="1">
      <c r="C10" s="397"/>
      <c r="F10" s="434"/>
      <c r="G10" s="434"/>
      <c r="H10" s="434"/>
      <c r="I10" s="434"/>
      <c r="J10" s="434"/>
      <c r="K10" s="434"/>
      <c r="L10" s="434"/>
      <c r="M10" s="434"/>
    </row>
    <row r="11" spans="1:14" ht="30" customHeight="1">
      <c r="A11" s="462" t="s">
        <v>1</v>
      </c>
      <c r="B11" s="463"/>
      <c r="C11" s="466" t="s">
        <v>222</v>
      </c>
      <c r="D11" s="463"/>
      <c r="E11" s="468" t="s">
        <v>2</v>
      </c>
      <c r="F11" s="471" t="s">
        <v>3</v>
      </c>
      <c r="G11" s="472"/>
      <c r="H11" s="472"/>
      <c r="I11" s="472"/>
      <c r="J11" s="472"/>
      <c r="K11" s="472"/>
      <c r="L11" s="472"/>
      <c r="M11" s="472"/>
      <c r="N11" s="405"/>
    </row>
    <row r="12" spans="1:14" ht="30" customHeight="1" thickBot="1">
      <c r="A12" s="464"/>
      <c r="B12" s="465"/>
      <c r="C12" s="467"/>
      <c r="D12" s="465"/>
      <c r="E12" s="469"/>
      <c r="F12" s="399">
        <v>2018</v>
      </c>
      <c r="G12" s="399">
        <v>2019</v>
      </c>
      <c r="H12" s="399">
        <v>2020</v>
      </c>
      <c r="I12" s="399">
        <v>2021</v>
      </c>
      <c r="J12" s="400">
        <v>2022</v>
      </c>
      <c r="K12" s="400">
        <v>2023</v>
      </c>
      <c r="L12" s="400">
        <v>2024</v>
      </c>
      <c r="M12" s="401">
        <v>2025</v>
      </c>
    </row>
    <row r="13" spans="1:14" ht="30" customHeight="1">
      <c r="A13" s="454" t="s">
        <v>237</v>
      </c>
      <c r="B13" s="451" t="s">
        <v>238</v>
      </c>
      <c r="C13" s="406" t="s">
        <v>6</v>
      </c>
      <c r="D13" s="407" t="s">
        <v>7</v>
      </c>
      <c r="E13" s="402" t="s">
        <v>4</v>
      </c>
      <c r="F13" s="404" t="s">
        <v>5</v>
      </c>
      <c r="G13" s="408" t="s">
        <v>5</v>
      </c>
      <c r="H13" s="404" t="s">
        <v>5</v>
      </c>
      <c r="I13" s="404" t="s">
        <v>5</v>
      </c>
      <c r="J13" s="409" t="s">
        <v>5</v>
      </c>
      <c r="K13" s="404" t="s">
        <v>5</v>
      </c>
      <c r="L13" s="404" t="s">
        <v>5</v>
      </c>
      <c r="M13" s="410" t="s">
        <v>5</v>
      </c>
    </row>
    <row r="14" spans="1:14" ht="30" customHeight="1">
      <c r="A14" s="455"/>
      <c r="B14" s="452"/>
      <c r="C14" s="411" t="s">
        <v>8</v>
      </c>
      <c r="D14" s="412" t="s">
        <v>223</v>
      </c>
      <c r="E14" s="413" t="s">
        <v>4</v>
      </c>
      <c r="F14" s="414" t="s">
        <v>5</v>
      </c>
      <c r="G14" s="415" t="s">
        <v>5</v>
      </c>
      <c r="H14" s="414" t="s">
        <v>5</v>
      </c>
      <c r="I14" s="414" t="s">
        <v>5</v>
      </c>
      <c r="J14" s="416" t="s">
        <v>5</v>
      </c>
      <c r="K14" s="414" t="s">
        <v>5</v>
      </c>
      <c r="L14" s="414" t="s">
        <v>5</v>
      </c>
      <c r="M14" s="417" t="s">
        <v>5</v>
      </c>
    </row>
    <row r="15" spans="1:14" ht="45.65" customHeight="1">
      <c r="A15" s="455"/>
      <c r="B15" s="452"/>
      <c r="C15" s="406" t="s">
        <v>9</v>
      </c>
      <c r="D15" s="407" t="s">
        <v>224</v>
      </c>
      <c r="E15" s="402" t="s">
        <v>4</v>
      </c>
      <c r="F15" s="404" t="s">
        <v>5</v>
      </c>
      <c r="G15" s="408" t="s">
        <v>5</v>
      </c>
      <c r="H15" s="404" t="s">
        <v>5</v>
      </c>
      <c r="I15" s="404" t="s">
        <v>5</v>
      </c>
      <c r="J15" s="409" t="s">
        <v>5</v>
      </c>
      <c r="K15" s="404" t="s">
        <v>5</v>
      </c>
      <c r="L15" s="404" t="s">
        <v>5</v>
      </c>
      <c r="M15" s="410" t="s">
        <v>5</v>
      </c>
    </row>
    <row r="16" spans="1:14" ht="32.25" customHeight="1" thickBot="1">
      <c r="A16" s="456"/>
      <c r="B16" s="453"/>
      <c r="C16" s="446" t="s">
        <v>10</v>
      </c>
      <c r="D16" s="412" t="s">
        <v>225</v>
      </c>
      <c r="E16" s="418" t="s">
        <v>4</v>
      </c>
      <c r="F16" s="419" t="s">
        <v>5</v>
      </c>
      <c r="G16" s="420" t="s">
        <v>5</v>
      </c>
      <c r="H16" s="419" t="s">
        <v>5</v>
      </c>
      <c r="I16" s="419" t="s">
        <v>5</v>
      </c>
      <c r="J16" s="421" t="s">
        <v>5</v>
      </c>
      <c r="K16" s="427" t="s">
        <v>5</v>
      </c>
      <c r="L16" s="419" t="s">
        <v>5</v>
      </c>
      <c r="M16" s="422" t="s">
        <v>5</v>
      </c>
    </row>
    <row r="17" spans="1:13" ht="30.65" customHeight="1">
      <c r="A17" s="457" t="s">
        <v>226</v>
      </c>
      <c r="B17" s="459" t="s">
        <v>227</v>
      </c>
      <c r="C17" s="447" t="s">
        <v>228</v>
      </c>
      <c r="D17" s="423" t="s">
        <v>229</v>
      </c>
      <c r="E17" s="424" t="s">
        <v>230</v>
      </c>
      <c r="F17" s="425"/>
      <c r="G17" s="425"/>
      <c r="H17" s="425" t="s">
        <v>5</v>
      </c>
      <c r="I17" s="425" t="s">
        <v>5</v>
      </c>
      <c r="J17" s="425" t="s">
        <v>5</v>
      </c>
      <c r="K17" s="425" t="s">
        <v>5</v>
      </c>
      <c r="L17" s="425" t="s">
        <v>5</v>
      </c>
      <c r="M17" s="435" t="s">
        <v>5</v>
      </c>
    </row>
    <row r="18" spans="1:13" ht="29.25" customHeight="1" thickBot="1">
      <c r="A18" s="458"/>
      <c r="B18" s="460"/>
      <c r="C18" s="2" t="s">
        <v>231</v>
      </c>
      <c r="D18" s="426" t="s">
        <v>232</v>
      </c>
      <c r="E18" s="403" t="s">
        <v>230</v>
      </c>
      <c r="F18" s="404"/>
      <c r="G18" s="404"/>
      <c r="H18" s="404" t="s">
        <v>5</v>
      </c>
      <c r="I18" s="404" t="s">
        <v>5</v>
      </c>
      <c r="J18" s="404" t="s">
        <v>5</v>
      </c>
      <c r="K18" s="404" t="s">
        <v>5</v>
      </c>
      <c r="L18" s="436" t="s">
        <v>5</v>
      </c>
      <c r="M18" s="437" t="s">
        <v>5</v>
      </c>
    </row>
    <row r="19" spans="1:13" ht="28.15" customHeight="1">
      <c r="A19" s="629" t="s">
        <v>243</v>
      </c>
      <c r="B19" s="449"/>
      <c r="C19" s="449"/>
      <c r="D19" s="449"/>
      <c r="E19" s="449"/>
      <c r="F19" s="449"/>
      <c r="G19" s="449"/>
      <c r="H19" s="449"/>
      <c r="I19" s="449"/>
      <c r="J19" s="449"/>
      <c r="K19" s="449"/>
      <c r="L19" s="449"/>
      <c r="M19" s="449"/>
    </row>
    <row r="20" spans="1:13" ht="14.65" customHeight="1"/>
    <row r="21" spans="1:13" ht="28.15" customHeight="1">
      <c r="A21" s="450" t="s">
        <v>234</v>
      </c>
      <c r="B21" s="450"/>
      <c r="C21" s="450"/>
      <c r="D21" s="450"/>
      <c r="E21" s="450"/>
      <c r="F21" s="450"/>
      <c r="G21" s="450"/>
      <c r="H21" s="450"/>
      <c r="I21" s="450"/>
      <c r="J21" s="450"/>
      <c r="K21" s="450"/>
      <c r="L21" s="450"/>
      <c r="M21" s="450"/>
    </row>
    <row r="22" spans="1:13" ht="14.65" customHeight="1"/>
    <row r="23" spans="1:13" ht="14.65" customHeight="1">
      <c r="A23" s="429" t="s">
        <v>11</v>
      </c>
      <c r="B23" s="429"/>
      <c r="C23" s="429"/>
      <c r="D23" s="429"/>
      <c r="E23" s="429"/>
      <c r="F23" s="429"/>
      <c r="G23" s="429"/>
      <c r="H23" s="429"/>
      <c r="I23" s="429"/>
      <c r="J23" s="429"/>
      <c r="K23" s="429"/>
    </row>
    <row r="24" spans="1:13" ht="14.65" customHeight="1">
      <c r="A24" s="448" t="s">
        <v>12</v>
      </c>
      <c r="B24" s="448"/>
      <c r="C24" s="430"/>
      <c r="D24" s="430"/>
      <c r="E24" s="430"/>
      <c r="F24" s="430"/>
      <c r="G24" s="430"/>
      <c r="H24" s="430"/>
      <c r="I24" s="430"/>
      <c r="J24" s="430"/>
      <c r="K24" s="430"/>
    </row>
    <row r="25" spans="1:13" ht="14.65" customHeight="1">
      <c r="A25" s="448" t="s">
        <v>13</v>
      </c>
      <c r="B25" s="448"/>
      <c r="C25" s="430"/>
      <c r="D25" s="430"/>
      <c r="E25" s="430"/>
      <c r="F25" s="430"/>
      <c r="G25" s="430"/>
      <c r="H25" s="430"/>
      <c r="I25" s="430"/>
      <c r="J25" s="430"/>
      <c r="K25" s="430"/>
    </row>
    <row r="26" spans="1:13" ht="14.65" customHeight="1">
      <c r="A26" s="448" t="s">
        <v>14</v>
      </c>
      <c r="B26" s="448"/>
      <c r="C26" s="430"/>
      <c r="D26" s="430"/>
      <c r="E26" s="430"/>
      <c r="F26" s="430"/>
      <c r="G26" s="430"/>
      <c r="H26" s="430"/>
      <c r="I26" s="430"/>
      <c r="J26" s="430"/>
      <c r="K26" s="430"/>
    </row>
    <row r="27" spans="1:13" ht="14.65" customHeight="1">
      <c r="A27" s="431"/>
      <c r="B27" s="431"/>
      <c r="C27" s="432"/>
      <c r="D27" s="433"/>
      <c r="F27" s="431"/>
      <c r="G27" s="431"/>
      <c r="H27" s="431"/>
      <c r="I27" s="431"/>
      <c r="J27" s="431"/>
      <c r="K27" s="431"/>
    </row>
    <row r="28" spans="1:13">
      <c r="A28" s="431"/>
      <c r="B28" s="431"/>
      <c r="C28" s="432"/>
      <c r="D28" s="433"/>
      <c r="F28" s="431"/>
      <c r="G28" s="431"/>
      <c r="H28" s="431"/>
      <c r="I28" s="431"/>
      <c r="J28" s="431"/>
      <c r="K28" s="431"/>
    </row>
    <row r="29" spans="1:13">
      <c r="A29" s="439" t="s">
        <v>235</v>
      </c>
      <c r="B29" s="439"/>
      <c r="C29" s="439"/>
      <c r="D29" s="439"/>
      <c r="E29" s="439"/>
      <c r="F29" s="439"/>
      <c r="G29" s="439"/>
      <c r="H29" s="439"/>
      <c r="I29" s="439"/>
      <c r="J29" s="439"/>
      <c r="K29" s="439"/>
      <c r="L29" s="439"/>
      <c r="M29" s="439"/>
    </row>
    <row r="30" spans="1:13">
      <c r="A30" s="438" t="s">
        <v>233</v>
      </c>
      <c r="B30" s="438"/>
      <c r="C30" s="438"/>
      <c r="D30" s="438"/>
      <c r="E30" s="438"/>
      <c r="F30" s="438"/>
      <c r="G30" s="438"/>
      <c r="H30" s="438"/>
      <c r="I30" s="438"/>
      <c r="J30" s="438"/>
      <c r="K30" s="438"/>
      <c r="L30" s="438"/>
      <c r="M30" s="440"/>
    </row>
  </sheetData>
  <mergeCells count="15">
    <mergeCell ref="A7:M7"/>
    <mergeCell ref="A11:B12"/>
    <mergeCell ref="C11:D12"/>
    <mergeCell ref="E11:E12"/>
    <mergeCell ref="A9:M9"/>
    <mergeCell ref="F11:M11"/>
    <mergeCell ref="A26:B26"/>
    <mergeCell ref="A19:M19"/>
    <mergeCell ref="A21:M21"/>
    <mergeCell ref="B13:B16"/>
    <mergeCell ref="A13:A16"/>
    <mergeCell ref="A17:A18"/>
    <mergeCell ref="B17:B18"/>
    <mergeCell ref="A24:B24"/>
    <mergeCell ref="A25:B25"/>
  </mergeCells>
  <hyperlinks>
    <hyperlink ref="D13" location="'HF-10.4.4'!A1" display="Kindertageseinrichtungen nach Art der Betreuung von Kindern, die aufgrund einer Behinderung Eingliederungshilfe erhalten" xr:uid="{07F0DCF2-082E-4BB8-8F3E-5DC28E3CA556}"/>
    <hyperlink ref="A24" r:id="rId1" display="Projekt-Webseite" xr:uid="{17BD046C-4AA4-46CB-B5C1-2456012D242A}"/>
    <hyperlink ref="A26" r:id="rId2" xr:uid="{2861DBC9-FD65-47BA-980B-11DA497D8A19}"/>
    <hyperlink ref="A25" r:id="rId3" xr:uid="{7D115E1F-1A37-4430-A56D-A87D06C56A76}"/>
    <hyperlink ref="D14" location="'HF-10.4.5'!A1" display="Kinder mit einrichtungsgebundener Eingliederungshilfe in Kindertagesbetreuung" xr:uid="{D0F7924A-ED2B-4A4F-8EA4-4DFD4B49AE76}"/>
    <hyperlink ref="D15" location="'HF-10.4.6,.7'!A1" display="'HF-10.4.6,.7'!A1" xr:uid="{6CDCC7C2-BC3D-4B37-B5DA-DEE96994C8C8}"/>
    <hyperlink ref="D16" location="'HF-10.4.6,.7'!A1" display="Zusammensetzung der Gruppen mit einrichtungsgebundener Eingliederungshilfe in Kindertageseinrichtungen" xr:uid="{85DDD62B-07F1-4247-9AEA-785410DF3FB5}"/>
    <hyperlink ref="D17" location="'HF-10.5.1'!A1" display="Formen der Zusammenarbeit" xr:uid="{1F482401-AE64-408E-A22F-05125AB0D70E}"/>
    <hyperlink ref="D18" location="'HF-10.5.2'!A1" display="Vorhandensein einer organisierten Elternvertretung" xr:uid="{EA8A96D5-680B-482F-A4D2-38B9E6820D48}"/>
  </hyperlinks>
  <pageMargins left="0.7" right="0.7" top="0.78740157499999996" bottom="0.78740157499999996" header="0.3" footer="0.3"/>
  <pageSetup paperSize="9" orientation="portrait" r:id="rId4"/>
  <ignoredErrors>
    <ignoredError sqref="C13:C16 C17:C18" twoDigitTextYear="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26"/>
  <sheetViews>
    <sheetView showGridLines="0" zoomScale="80" zoomScaleNormal="80" workbookViewId="0"/>
  </sheetViews>
  <sheetFormatPr baseColWidth="10" defaultColWidth="10.58203125" defaultRowHeight="15" customHeight="1"/>
  <cols>
    <col min="1" max="1" width="23.5" style="3" customWidth="1"/>
    <col min="2" max="2" width="12.08203125" style="3" customWidth="1"/>
    <col min="3" max="8" width="11.08203125" style="3" customWidth="1"/>
    <col min="9" max="16384" width="10.58203125" style="3"/>
  </cols>
  <sheetData>
    <row r="1" spans="1:8" ht="14.5">
      <c r="A1" s="4" t="s">
        <v>15</v>
      </c>
      <c r="B1" s="25"/>
      <c r="C1" s="20"/>
      <c r="D1" s="20"/>
      <c r="E1" s="20"/>
      <c r="F1" s="20"/>
      <c r="G1" s="20"/>
      <c r="H1" s="20"/>
    </row>
    <row r="2" spans="1:8" ht="14.5">
      <c r="A2" s="4"/>
      <c r="B2" s="25"/>
      <c r="C2" s="20"/>
      <c r="D2" s="20"/>
      <c r="E2" s="20"/>
      <c r="F2" s="20"/>
      <c r="G2" s="20"/>
      <c r="H2" s="20"/>
    </row>
    <row r="3" spans="1:8" ht="24.4" customHeight="1">
      <c r="A3" s="474">
        <v>2025</v>
      </c>
      <c r="B3" s="474"/>
      <c r="C3" s="474"/>
      <c r="D3" s="474"/>
      <c r="E3" s="474"/>
      <c r="F3" s="474"/>
      <c r="G3" s="474"/>
      <c r="H3" s="474"/>
    </row>
    <row r="4" spans="1:8" ht="14.5">
      <c r="A4" s="26"/>
      <c r="B4" s="1"/>
      <c r="C4" s="1"/>
      <c r="D4" s="1"/>
      <c r="E4" s="1"/>
      <c r="F4" s="1"/>
      <c r="G4" s="1"/>
      <c r="H4" s="1"/>
    </row>
    <row r="5" spans="1:8" ht="31.5" customHeight="1">
      <c r="A5" s="484" t="s">
        <v>46</v>
      </c>
      <c r="B5" s="484"/>
      <c r="C5" s="484"/>
      <c r="D5" s="484"/>
      <c r="E5" s="484"/>
      <c r="F5" s="484"/>
      <c r="G5" s="484"/>
      <c r="H5" s="484"/>
    </row>
    <row r="6" spans="1:8" ht="15" customHeight="1">
      <c r="A6" s="485" t="s">
        <v>45</v>
      </c>
      <c r="B6" s="486" t="s">
        <v>47</v>
      </c>
      <c r="C6" s="487" t="s">
        <v>17</v>
      </c>
      <c r="D6" s="487"/>
      <c r="E6" s="487"/>
      <c r="F6" s="487"/>
      <c r="G6" s="487"/>
      <c r="H6" s="487"/>
    </row>
    <row r="7" spans="1:8" ht="43.15" customHeight="1">
      <c r="A7" s="485"/>
      <c r="B7" s="486"/>
      <c r="C7" s="488" t="s">
        <v>48</v>
      </c>
      <c r="D7" s="488"/>
      <c r="E7" s="488" t="s">
        <v>49</v>
      </c>
      <c r="F7" s="488"/>
      <c r="G7" s="489" t="s">
        <v>50</v>
      </c>
      <c r="H7" s="489"/>
    </row>
    <row r="8" spans="1:8" ht="14.5">
      <c r="A8" s="485"/>
      <c r="B8" s="490" t="s">
        <v>18</v>
      </c>
      <c r="C8" s="490"/>
      <c r="D8" s="27" t="s">
        <v>19</v>
      </c>
      <c r="E8" s="28" t="s">
        <v>18</v>
      </c>
      <c r="F8" s="29" t="s">
        <v>19</v>
      </c>
      <c r="G8" s="30" t="s">
        <v>18</v>
      </c>
      <c r="H8" s="31" t="s">
        <v>19</v>
      </c>
    </row>
    <row r="9" spans="1:8" ht="14.5">
      <c r="A9" s="32" t="s">
        <v>20</v>
      </c>
      <c r="B9" s="33">
        <v>9662</v>
      </c>
      <c r="C9" s="34">
        <v>5960</v>
      </c>
      <c r="D9" s="35">
        <f>C9/$B9*100</f>
        <v>61.684951355826954</v>
      </c>
      <c r="E9" s="36" t="s">
        <v>41</v>
      </c>
      <c r="F9" s="37" t="s">
        <v>41</v>
      </c>
      <c r="G9" s="36" t="s">
        <v>41</v>
      </c>
      <c r="H9" s="38" t="s">
        <v>41</v>
      </c>
    </row>
    <row r="10" spans="1:8" ht="14.5">
      <c r="A10" s="39" t="s">
        <v>21</v>
      </c>
      <c r="B10" s="40">
        <v>9613</v>
      </c>
      <c r="C10" s="41">
        <v>5633</v>
      </c>
      <c r="D10" s="42">
        <f t="shared" ref="D10:D27" si="0">C10/$B10*100</f>
        <v>58.597732237594926</v>
      </c>
      <c r="E10" s="41">
        <v>3980</v>
      </c>
      <c r="F10" s="42">
        <f t="shared" ref="F10:F27" si="1">E10/$B10*100</f>
        <v>41.402267762405074</v>
      </c>
      <c r="G10" s="11">
        <v>0</v>
      </c>
      <c r="H10" s="43">
        <f t="shared" ref="H10:H27" si="2">G10/$B10*100</f>
        <v>0</v>
      </c>
    </row>
    <row r="11" spans="1:8" ht="14.5">
      <c r="A11" s="32" t="s">
        <v>22</v>
      </c>
      <c r="B11" s="44">
        <v>2871</v>
      </c>
      <c r="C11" s="45">
        <v>1066</v>
      </c>
      <c r="D11" s="46">
        <f t="shared" si="0"/>
        <v>37.129919888540577</v>
      </c>
      <c r="E11" s="45">
        <v>1798</v>
      </c>
      <c r="F11" s="46">
        <f t="shared" si="1"/>
        <v>62.62626262626263</v>
      </c>
      <c r="G11" s="9">
        <v>7</v>
      </c>
      <c r="H11" s="47">
        <f t="shared" si="2"/>
        <v>0.24381748519679552</v>
      </c>
    </row>
    <row r="12" spans="1:8" ht="14.5">
      <c r="A12" s="39" t="s">
        <v>23</v>
      </c>
      <c r="B12" s="40">
        <v>1622</v>
      </c>
      <c r="C12" s="41">
        <v>1251</v>
      </c>
      <c r="D12" s="42">
        <f t="shared" si="0"/>
        <v>77.127003699136864</v>
      </c>
      <c r="E12" s="41">
        <v>371</v>
      </c>
      <c r="F12" s="42">
        <f t="shared" si="1"/>
        <v>22.872996300863132</v>
      </c>
      <c r="G12" s="11">
        <v>0</v>
      </c>
      <c r="H12" s="43">
        <f t="shared" si="2"/>
        <v>0</v>
      </c>
    </row>
    <row r="13" spans="1:8" ht="14.5">
      <c r="A13" s="32" t="s">
        <v>24</v>
      </c>
      <c r="B13" s="44">
        <v>470</v>
      </c>
      <c r="C13" s="45">
        <v>282</v>
      </c>
      <c r="D13" s="46">
        <f t="shared" si="0"/>
        <v>60</v>
      </c>
      <c r="E13" s="9">
        <v>188</v>
      </c>
      <c r="F13" s="48">
        <f t="shared" si="1"/>
        <v>40</v>
      </c>
      <c r="G13" s="9">
        <v>0</v>
      </c>
      <c r="H13" s="49">
        <f t="shared" si="2"/>
        <v>0</v>
      </c>
    </row>
    <row r="14" spans="1:8" ht="14.5">
      <c r="A14" s="39" t="s">
        <v>25</v>
      </c>
      <c r="B14" s="40">
        <v>1151</v>
      </c>
      <c r="C14" s="41">
        <v>732</v>
      </c>
      <c r="D14" s="42">
        <f t="shared" si="0"/>
        <v>63.596872284969599</v>
      </c>
      <c r="E14" s="11" t="s">
        <v>41</v>
      </c>
      <c r="F14" s="50" t="s">
        <v>41</v>
      </c>
      <c r="G14" s="11" t="s">
        <v>41</v>
      </c>
      <c r="H14" s="51" t="s">
        <v>41</v>
      </c>
    </row>
    <row r="15" spans="1:8" ht="14.5">
      <c r="A15" s="32" t="s">
        <v>26</v>
      </c>
      <c r="B15" s="44">
        <v>4365</v>
      </c>
      <c r="C15" s="45">
        <v>1878</v>
      </c>
      <c r="D15" s="46">
        <f t="shared" si="0"/>
        <v>43.024054982817873</v>
      </c>
      <c r="E15" s="45">
        <v>2487</v>
      </c>
      <c r="F15" s="46">
        <f t="shared" si="1"/>
        <v>56.975945017182127</v>
      </c>
      <c r="G15" s="9">
        <v>0</v>
      </c>
      <c r="H15" s="47">
        <f t="shared" si="2"/>
        <v>0</v>
      </c>
    </row>
    <row r="16" spans="1:8" ht="14.5">
      <c r="A16" s="39" t="s">
        <v>27</v>
      </c>
      <c r="B16" s="40">
        <v>961</v>
      </c>
      <c r="C16" s="41">
        <v>705</v>
      </c>
      <c r="D16" s="42">
        <f t="shared" si="0"/>
        <v>73.361082206035377</v>
      </c>
      <c r="E16" s="41">
        <v>251</v>
      </c>
      <c r="F16" s="42">
        <f t="shared" si="1"/>
        <v>26.11862643080125</v>
      </c>
      <c r="G16" s="11">
        <v>5</v>
      </c>
      <c r="H16" s="43">
        <f t="shared" si="2"/>
        <v>0.52029136316337155</v>
      </c>
    </row>
    <row r="17" spans="1:8" ht="14.5">
      <c r="A17" s="32" t="s">
        <v>28</v>
      </c>
      <c r="B17" s="44">
        <v>5466</v>
      </c>
      <c r="C17" s="45">
        <v>3693</v>
      </c>
      <c r="D17" s="46">
        <f t="shared" si="0"/>
        <v>67.563117453347971</v>
      </c>
      <c r="E17" s="45">
        <v>1629</v>
      </c>
      <c r="F17" s="46">
        <f t="shared" si="1"/>
        <v>29.802414928649835</v>
      </c>
      <c r="G17" s="9">
        <v>144</v>
      </c>
      <c r="H17" s="47">
        <f t="shared" si="2"/>
        <v>2.6344676180021951</v>
      </c>
    </row>
    <row r="18" spans="1:8" ht="14.5">
      <c r="A18" s="39" t="s">
        <v>29</v>
      </c>
      <c r="B18" s="40">
        <v>10834</v>
      </c>
      <c r="C18" s="41">
        <v>3851</v>
      </c>
      <c r="D18" s="42">
        <f t="shared" si="0"/>
        <v>35.545504892006647</v>
      </c>
      <c r="E18" s="41">
        <v>6970</v>
      </c>
      <c r="F18" s="42">
        <f t="shared" si="1"/>
        <v>64.334502492154328</v>
      </c>
      <c r="G18" s="11">
        <v>13</v>
      </c>
      <c r="H18" s="43">
        <f t="shared" si="2"/>
        <v>0.1199926158390253</v>
      </c>
    </row>
    <row r="19" spans="1:8" ht="14.5">
      <c r="A19" s="52" t="s">
        <v>30</v>
      </c>
      <c r="B19" s="44">
        <v>2662</v>
      </c>
      <c r="C19" s="45">
        <v>2014</v>
      </c>
      <c r="D19" s="46">
        <f t="shared" si="0"/>
        <v>75.657400450788884</v>
      </c>
      <c r="E19" s="45">
        <v>639</v>
      </c>
      <c r="F19" s="46">
        <f t="shared" si="1"/>
        <v>24.00450788880541</v>
      </c>
      <c r="G19" s="9">
        <v>9</v>
      </c>
      <c r="H19" s="47">
        <f t="shared" si="2"/>
        <v>0.33809166040570998</v>
      </c>
    </row>
    <row r="20" spans="1:8" ht="14.5">
      <c r="A20" s="53" t="s">
        <v>31</v>
      </c>
      <c r="B20" s="40">
        <v>482</v>
      </c>
      <c r="C20" s="41">
        <v>266</v>
      </c>
      <c r="D20" s="42">
        <f t="shared" si="0"/>
        <v>55.186721991701248</v>
      </c>
      <c r="E20" s="11" t="s">
        <v>41</v>
      </c>
      <c r="F20" s="50" t="s">
        <v>41</v>
      </c>
      <c r="G20" s="11" t="s">
        <v>41</v>
      </c>
      <c r="H20" s="51" t="s">
        <v>41</v>
      </c>
    </row>
    <row r="21" spans="1:8" ht="14.5">
      <c r="A21" s="52" t="s">
        <v>32</v>
      </c>
      <c r="B21" s="44">
        <v>2319</v>
      </c>
      <c r="C21" s="45">
        <v>1106</v>
      </c>
      <c r="D21" s="46">
        <f t="shared" si="0"/>
        <v>47.692971108236307</v>
      </c>
      <c r="E21" s="45">
        <v>1205</v>
      </c>
      <c r="F21" s="46">
        <f t="shared" si="1"/>
        <v>51.962052608883134</v>
      </c>
      <c r="G21" s="9">
        <v>8</v>
      </c>
      <c r="H21" s="47">
        <f t="shared" si="2"/>
        <v>0.34497628288055199</v>
      </c>
    </row>
    <row r="22" spans="1:8" ht="14.5">
      <c r="A22" s="53" t="s">
        <v>33</v>
      </c>
      <c r="B22" s="40">
        <v>1401</v>
      </c>
      <c r="C22" s="41">
        <v>1036</v>
      </c>
      <c r="D22" s="42">
        <f t="shared" si="0"/>
        <v>73.947180585296209</v>
      </c>
      <c r="E22" s="41">
        <v>365</v>
      </c>
      <c r="F22" s="42">
        <f t="shared" si="1"/>
        <v>26.05281941470378</v>
      </c>
      <c r="G22" s="11">
        <v>0</v>
      </c>
      <c r="H22" s="43">
        <f t="shared" si="2"/>
        <v>0</v>
      </c>
    </row>
    <row r="23" spans="1:8" ht="14.5">
      <c r="A23" s="54" t="s">
        <v>34</v>
      </c>
      <c r="B23" s="44">
        <v>1820</v>
      </c>
      <c r="C23" s="45">
        <v>1123</v>
      </c>
      <c r="D23" s="46">
        <f t="shared" si="0"/>
        <v>61.703296703296708</v>
      </c>
      <c r="E23" s="45">
        <v>692</v>
      </c>
      <c r="F23" s="46">
        <f t="shared" si="1"/>
        <v>38.021978021978022</v>
      </c>
      <c r="G23" s="9">
        <v>5</v>
      </c>
      <c r="H23" s="47">
        <f t="shared" si="2"/>
        <v>0.27472527472527475</v>
      </c>
    </row>
    <row r="24" spans="1:8" ht="14.5">
      <c r="A24" s="55" t="s">
        <v>35</v>
      </c>
      <c r="B24" s="40">
        <v>1340</v>
      </c>
      <c r="C24" s="41">
        <v>925</v>
      </c>
      <c r="D24" s="42">
        <f t="shared" si="0"/>
        <v>69.029850746268664</v>
      </c>
      <c r="E24" s="41">
        <v>415</v>
      </c>
      <c r="F24" s="42">
        <f t="shared" si="1"/>
        <v>30.970149253731343</v>
      </c>
      <c r="G24" s="11">
        <v>0</v>
      </c>
      <c r="H24" s="56">
        <f t="shared" si="2"/>
        <v>0</v>
      </c>
    </row>
    <row r="25" spans="1:8" ht="14.5">
      <c r="A25" s="57" t="s">
        <v>36</v>
      </c>
      <c r="B25" s="58">
        <v>46525</v>
      </c>
      <c r="C25" s="59">
        <v>25432</v>
      </c>
      <c r="D25" s="60">
        <f t="shared" si="0"/>
        <v>54.663084363245559</v>
      </c>
      <c r="E25" s="59">
        <v>20919</v>
      </c>
      <c r="F25" s="60">
        <f t="shared" si="1"/>
        <v>44.962923159591618</v>
      </c>
      <c r="G25" s="59">
        <v>174</v>
      </c>
      <c r="H25" s="61">
        <f t="shared" si="2"/>
        <v>0.3739924771628157</v>
      </c>
    </row>
    <row r="26" spans="1:8" ht="14.5">
      <c r="A26" s="57" t="s">
        <v>37</v>
      </c>
      <c r="B26" s="62">
        <v>10514</v>
      </c>
      <c r="C26" s="63">
        <v>6089</v>
      </c>
      <c r="D26" s="64">
        <f t="shared" si="0"/>
        <v>57.913258512459578</v>
      </c>
      <c r="E26" s="63">
        <v>4405</v>
      </c>
      <c r="F26" s="64">
        <f t="shared" si="1"/>
        <v>41.896518927144761</v>
      </c>
      <c r="G26" s="63">
        <v>20</v>
      </c>
      <c r="H26" s="65">
        <f t="shared" si="2"/>
        <v>0.19022256039566293</v>
      </c>
    </row>
    <row r="27" spans="1:8" ht="14.5">
      <c r="A27" s="66" t="s">
        <v>38</v>
      </c>
      <c r="B27" s="67">
        <v>57039</v>
      </c>
      <c r="C27" s="68">
        <v>31521</v>
      </c>
      <c r="D27" s="69">
        <f t="shared" si="0"/>
        <v>55.262189028559405</v>
      </c>
      <c r="E27" s="68">
        <v>25324</v>
      </c>
      <c r="F27" s="69">
        <f t="shared" si="1"/>
        <v>44.397692806676133</v>
      </c>
      <c r="G27" s="68">
        <v>194</v>
      </c>
      <c r="H27" s="70">
        <f t="shared" si="2"/>
        <v>0.34011816476445939</v>
      </c>
    </row>
    <row r="28" spans="1:8" ht="15" customHeight="1">
      <c r="A28" s="473" t="s">
        <v>39</v>
      </c>
      <c r="B28" s="473"/>
      <c r="C28" s="473"/>
      <c r="D28" s="473"/>
      <c r="E28" s="473"/>
      <c r="F28" s="473"/>
      <c r="G28" s="473"/>
      <c r="H28" s="473"/>
    </row>
    <row r="29" spans="1:8" ht="25.5" customHeight="1">
      <c r="A29" s="482" t="s">
        <v>40</v>
      </c>
      <c r="B29" s="482"/>
      <c r="C29" s="482"/>
      <c r="D29" s="482"/>
      <c r="E29" s="482"/>
      <c r="F29" s="482"/>
      <c r="G29" s="482"/>
      <c r="H29" s="482"/>
    </row>
    <row r="30" spans="1:8" ht="14.5">
      <c r="A30" s="4"/>
      <c r="B30" s="25"/>
      <c r="C30" s="20"/>
      <c r="D30" s="20"/>
      <c r="E30" s="20"/>
      <c r="F30" s="20"/>
      <c r="G30" s="20"/>
      <c r="H30" s="20"/>
    </row>
    <row r="31" spans="1:8" customFormat="1" ht="23.5">
      <c r="A31" s="474">
        <v>2024</v>
      </c>
      <c r="B31" s="474"/>
      <c r="C31" s="474"/>
      <c r="D31" s="474"/>
      <c r="E31" s="474"/>
      <c r="F31" s="474"/>
      <c r="G31" s="474"/>
      <c r="H31" s="474"/>
    </row>
    <row r="32" spans="1:8" customFormat="1" ht="14.5">
      <c r="A32" s="26"/>
      <c r="B32" s="1"/>
      <c r="C32" s="1"/>
      <c r="D32" s="1"/>
      <c r="E32" s="1"/>
      <c r="F32" s="1"/>
      <c r="G32" s="1"/>
      <c r="H32" s="1"/>
    </row>
    <row r="33" spans="1:8" customFormat="1" ht="28.5" customHeight="1">
      <c r="A33" s="484" t="s">
        <v>51</v>
      </c>
      <c r="B33" s="484"/>
      <c r="C33" s="484"/>
      <c r="D33" s="484"/>
      <c r="E33" s="484"/>
      <c r="F33" s="484"/>
      <c r="G33" s="484"/>
      <c r="H33" s="484"/>
    </row>
    <row r="34" spans="1:8" customFormat="1" ht="15" customHeight="1">
      <c r="A34" s="485" t="s">
        <v>45</v>
      </c>
      <c r="B34" s="486" t="s">
        <v>47</v>
      </c>
      <c r="C34" s="487" t="s">
        <v>17</v>
      </c>
      <c r="D34" s="487"/>
      <c r="E34" s="487"/>
      <c r="F34" s="487"/>
      <c r="G34" s="487"/>
      <c r="H34" s="487"/>
    </row>
    <row r="35" spans="1:8" customFormat="1" ht="48.75" customHeight="1">
      <c r="A35" s="485"/>
      <c r="B35" s="486"/>
      <c r="C35" s="488" t="s">
        <v>48</v>
      </c>
      <c r="D35" s="488"/>
      <c r="E35" s="488" t="s">
        <v>49</v>
      </c>
      <c r="F35" s="488"/>
      <c r="G35" s="489" t="s">
        <v>50</v>
      </c>
      <c r="H35" s="489"/>
    </row>
    <row r="36" spans="1:8" customFormat="1" ht="14.5">
      <c r="A36" s="485"/>
      <c r="B36" s="490" t="s">
        <v>18</v>
      </c>
      <c r="C36" s="490"/>
      <c r="D36" s="27" t="s">
        <v>19</v>
      </c>
      <c r="E36" s="28" t="s">
        <v>18</v>
      </c>
      <c r="F36" s="29" t="s">
        <v>19</v>
      </c>
      <c r="G36" s="30" t="s">
        <v>18</v>
      </c>
      <c r="H36" s="31" t="s">
        <v>19</v>
      </c>
    </row>
    <row r="37" spans="1:8" customFormat="1" ht="14">
      <c r="A37" s="32" t="s">
        <v>20</v>
      </c>
      <c r="B37" s="33">
        <v>9556</v>
      </c>
      <c r="C37" s="34">
        <v>5955</v>
      </c>
      <c r="D37" s="35">
        <v>62.316868982838002</v>
      </c>
      <c r="E37" s="36" t="s">
        <v>41</v>
      </c>
      <c r="F37" s="37" t="s">
        <v>41</v>
      </c>
      <c r="G37" s="36" t="s">
        <v>41</v>
      </c>
      <c r="H37" s="38" t="s">
        <v>41</v>
      </c>
    </row>
    <row r="38" spans="1:8" customFormat="1" ht="14">
      <c r="A38" s="39" t="s">
        <v>21</v>
      </c>
      <c r="B38" s="40">
        <v>9501</v>
      </c>
      <c r="C38" s="41">
        <v>5744</v>
      </c>
      <c r="D38" s="42">
        <v>60.456794021681901</v>
      </c>
      <c r="E38" s="41">
        <v>3757</v>
      </c>
      <c r="F38" s="42">
        <v>39.543205978318099</v>
      </c>
      <c r="G38" s="11">
        <v>0</v>
      </c>
      <c r="H38" s="43">
        <v>0</v>
      </c>
    </row>
    <row r="39" spans="1:8" customFormat="1" ht="14">
      <c r="A39" s="32" t="s">
        <v>22</v>
      </c>
      <c r="B39" s="44">
        <v>2861</v>
      </c>
      <c r="C39" s="45">
        <v>1111</v>
      </c>
      <c r="D39" s="46">
        <v>38.8325760223698</v>
      </c>
      <c r="E39" s="45">
        <v>1745</v>
      </c>
      <c r="F39" s="46">
        <v>60.9926599091227</v>
      </c>
      <c r="G39" s="9">
        <v>5</v>
      </c>
      <c r="H39" s="47">
        <v>0.174764068507515</v>
      </c>
    </row>
    <row r="40" spans="1:8" customFormat="1" ht="14">
      <c r="A40" s="39" t="s">
        <v>23</v>
      </c>
      <c r="B40" s="40">
        <v>1623</v>
      </c>
      <c r="C40" s="41">
        <v>1261</v>
      </c>
      <c r="D40" s="42">
        <v>77.695625385089301</v>
      </c>
      <c r="E40" s="41">
        <v>362</v>
      </c>
      <c r="F40" s="42">
        <v>22.304374614910699</v>
      </c>
      <c r="G40" s="11">
        <v>0</v>
      </c>
      <c r="H40" s="43">
        <v>0</v>
      </c>
    </row>
    <row r="41" spans="1:8" customFormat="1" ht="14">
      <c r="A41" s="32" t="s">
        <v>24</v>
      </c>
      <c r="B41" s="44">
        <v>468</v>
      </c>
      <c r="C41" s="45">
        <v>258</v>
      </c>
      <c r="D41" s="46">
        <v>55.128205128205103</v>
      </c>
      <c r="E41" s="9" t="s">
        <v>41</v>
      </c>
      <c r="F41" s="48" t="s">
        <v>41</v>
      </c>
      <c r="G41" s="9" t="s">
        <v>41</v>
      </c>
      <c r="H41" s="49" t="s">
        <v>41</v>
      </c>
    </row>
    <row r="42" spans="1:8" customFormat="1" ht="14">
      <c r="A42" s="39" t="s">
        <v>25</v>
      </c>
      <c r="B42" s="40">
        <v>1169</v>
      </c>
      <c r="C42" s="41">
        <v>748</v>
      </c>
      <c r="D42" s="42">
        <v>63.986313088109497</v>
      </c>
      <c r="E42" s="11" t="s">
        <v>41</v>
      </c>
      <c r="F42" s="50" t="s">
        <v>41</v>
      </c>
      <c r="G42" s="11" t="s">
        <v>41</v>
      </c>
      <c r="H42" s="51" t="s">
        <v>41</v>
      </c>
    </row>
    <row r="43" spans="1:8" customFormat="1" ht="14">
      <c r="A43" s="32" t="s">
        <v>26</v>
      </c>
      <c r="B43" s="44">
        <v>4342</v>
      </c>
      <c r="C43" s="45">
        <v>1955</v>
      </c>
      <c r="D43" s="46">
        <v>45.025333947489599</v>
      </c>
      <c r="E43" s="45">
        <v>2387</v>
      </c>
      <c r="F43" s="46">
        <v>54.974666052510401</v>
      </c>
      <c r="G43" s="9">
        <v>0</v>
      </c>
      <c r="H43" s="47">
        <v>0</v>
      </c>
    </row>
    <row r="44" spans="1:8" customFormat="1" ht="14">
      <c r="A44" s="39" t="s">
        <v>27</v>
      </c>
      <c r="B44" s="40">
        <v>964</v>
      </c>
      <c r="C44" s="41">
        <v>701</v>
      </c>
      <c r="D44" s="42">
        <v>72.717842323651496</v>
      </c>
      <c r="E44" s="41">
        <v>258</v>
      </c>
      <c r="F44" s="42">
        <v>26.763485477178399</v>
      </c>
      <c r="G44" s="11">
        <v>5</v>
      </c>
      <c r="H44" s="43">
        <v>0.51867219917012397</v>
      </c>
    </row>
    <row r="45" spans="1:8" customFormat="1" ht="14">
      <c r="A45" s="32" t="s">
        <v>28</v>
      </c>
      <c r="B45" s="44">
        <v>5439</v>
      </c>
      <c r="C45" s="45">
        <v>3770</v>
      </c>
      <c r="D45" s="46">
        <v>69.314212171354995</v>
      </c>
      <c r="E45" s="45">
        <v>1527</v>
      </c>
      <c r="F45" s="46">
        <v>28.075013789299501</v>
      </c>
      <c r="G45" s="9">
        <v>142</v>
      </c>
      <c r="H45" s="47">
        <v>2.6107740393454701</v>
      </c>
    </row>
    <row r="46" spans="1:8" customFormat="1" ht="14">
      <c r="A46" s="39" t="s">
        <v>29</v>
      </c>
      <c r="B46" s="40">
        <v>10731</v>
      </c>
      <c r="C46" s="41">
        <v>3934</v>
      </c>
      <c r="D46" s="42">
        <v>36.660143509458599</v>
      </c>
      <c r="E46" s="41">
        <v>6777</v>
      </c>
      <c r="F46" s="42">
        <v>63.1534805703103</v>
      </c>
      <c r="G46" s="11">
        <v>20</v>
      </c>
      <c r="H46" s="43">
        <v>0.186375920231106</v>
      </c>
    </row>
    <row r="47" spans="1:8" customFormat="1" ht="14">
      <c r="A47" s="52" t="s">
        <v>30</v>
      </c>
      <c r="B47" s="44">
        <v>2597</v>
      </c>
      <c r="C47" s="45">
        <v>1946</v>
      </c>
      <c r="D47" s="46">
        <v>74.932614555256094</v>
      </c>
      <c r="E47" s="45">
        <v>644</v>
      </c>
      <c r="F47" s="46">
        <v>24.797843665768202</v>
      </c>
      <c r="G47" s="9">
        <v>7</v>
      </c>
      <c r="H47" s="47">
        <v>0.269541778975741</v>
      </c>
    </row>
    <row r="48" spans="1:8" customFormat="1" ht="14">
      <c r="A48" s="53" t="s">
        <v>31</v>
      </c>
      <c r="B48" s="40">
        <v>478</v>
      </c>
      <c r="C48" s="41">
        <v>246</v>
      </c>
      <c r="D48" s="42">
        <v>51.464435146443499</v>
      </c>
      <c r="E48" s="11" t="s">
        <v>41</v>
      </c>
      <c r="F48" s="50" t="s">
        <v>41</v>
      </c>
      <c r="G48" s="11" t="s">
        <v>41</v>
      </c>
      <c r="H48" s="51" t="s">
        <v>41</v>
      </c>
    </row>
    <row r="49" spans="1:8" customFormat="1" ht="14">
      <c r="A49" s="52" t="s">
        <v>32</v>
      </c>
      <c r="B49" s="44">
        <v>2347</v>
      </c>
      <c r="C49" s="45">
        <v>1204</v>
      </c>
      <c r="D49" s="46">
        <v>51.299531316574402</v>
      </c>
      <c r="E49" s="45">
        <v>1136</v>
      </c>
      <c r="F49" s="46">
        <v>48.402215594375797</v>
      </c>
      <c r="G49" s="9">
        <v>7</v>
      </c>
      <c r="H49" s="47">
        <v>0.29825308904985098</v>
      </c>
    </row>
    <row r="50" spans="1:8" customFormat="1" ht="14">
      <c r="A50" s="53" t="s">
        <v>33</v>
      </c>
      <c r="B50" s="40">
        <v>1412</v>
      </c>
      <c r="C50" s="41">
        <v>1052</v>
      </c>
      <c r="D50" s="42">
        <v>74.504249291784703</v>
      </c>
      <c r="E50" s="41">
        <v>360</v>
      </c>
      <c r="F50" s="42">
        <v>25.495750708215301</v>
      </c>
      <c r="G50" s="11">
        <v>0</v>
      </c>
      <c r="H50" s="43">
        <v>0</v>
      </c>
    </row>
    <row r="51" spans="1:8" customFormat="1" ht="14">
      <c r="A51" s="54" t="s">
        <v>34</v>
      </c>
      <c r="B51" s="44">
        <v>1825</v>
      </c>
      <c r="C51" s="45">
        <v>1068</v>
      </c>
      <c r="D51" s="46">
        <v>58.5205479452055</v>
      </c>
      <c r="E51" s="45">
        <v>752</v>
      </c>
      <c r="F51" s="46">
        <v>41.205479452054803</v>
      </c>
      <c r="G51" s="9">
        <v>5</v>
      </c>
      <c r="H51" s="47">
        <v>0.27397260273972601</v>
      </c>
    </row>
    <row r="52" spans="1:8" customFormat="1" ht="14">
      <c r="A52" s="55" t="s">
        <v>35</v>
      </c>
      <c r="B52" s="40">
        <v>1351</v>
      </c>
      <c r="C52" s="41">
        <v>987</v>
      </c>
      <c r="D52" s="42">
        <v>73.056994818652896</v>
      </c>
      <c r="E52" s="41">
        <v>364</v>
      </c>
      <c r="F52" s="42">
        <v>26.9430051813472</v>
      </c>
      <c r="G52" s="11">
        <v>0</v>
      </c>
      <c r="H52" s="56">
        <v>0</v>
      </c>
    </row>
    <row r="53" spans="1:8" customFormat="1" ht="14">
      <c r="A53" s="57" t="s">
        <v>36</v>
      </c>
      <c r="B53" s="58">
        <v>46106</v>
      </c>
      <c r="C53" s="59">
        <v>25624</v>
      </c>
      <c r="D53" s="60">
        <v>55.576280744371701</v>
      </c>
      <c r="E53" s="59">
        <v>20305</v>
      </c>
      <c r="F53" s="60">
        <v>44.039821281395099</v>
      </c>
      <c r="G53" s="59">
        <v>177</v>
      </c>
      <c r="H53" s="61">
        <v>0.38389797423328897</v>
      </c>
    </row>
    <row r="54" spans="1:8" customFormat="1" ht="14">
      <c r="A54" s="57" t="s">
        <v>37</v>
      </c>
      <c r="B54" s="62">
        <v>10558</v>
      </c>
      <c r="C54" s="63">
        <v>6316</v>
      </c>
      <c r="D54" s="64">
        <v>59.821935972722102</v>
      </c>
      <c r="E54" s="63">
        <v>4225</v>
      </c>
      <c r="F54" s="64">
        <v>40.017048683462797</v>
      </c>
      <c r="G54" s="63">
        <v>17</v>
      </c>
      <c r="H54" s="65">
        <v>0.16101534381511601</v>
      </c>
    </row>
    <row r="55" spans="1:8" customFormat="1" ht="14">
      <c r="A55" s="66" t="s">
        <v>38</v>
      </c>
      <c r="B55" s="67">
        <v>56664</v>
      </c>
      <c r="C55" s="68">
        <v>31940</v>
      </c>
      <c r="D55" s="69">
        <v>56.367358463927701</v>
      </c>
      <c r="E55" s="68">
        <v>24530</v>
      </c>
      <c r="F55" s="69">
        <v>43.290272483411002</v>
      </c>
      <c r="G55" s="68">
        <v>194</v>
      </c>
      <c r="H55" s="70">
        <v>0.34236905266130202</v>
      </c>
    </row>
    <row r="56" spans="1:8" customFormat="1" ht="15" customHeight="1">
      <c r="A56" s="473" t="s">
        <v>39</v>
      </c>
      <c r="B56" s="473"/>
      <c r="C56" s="473"/>
      <c r="D56" s="473"/>
      <c r="E56" s="473"/>
      <c r="F56" s="473"/>
      <c r="G56" s="473"/>
      <c r="H56" s="473"/>
    </row>
    <row r="57" spans="1:8" customFormat="1" ht="24.75" customHeight="1">
      <c r="A57" s="482" t="s">
        <v>42</v>
      </c>
      <c r="B57" s="482"/>
      <c r="C57" s="482"/>
      <c r="D57" s="482"/>
      <c r="E57" s="482"/>
      <c r="F57" s="482"/>
      <c r="G57" s="482"/>
      <c r="H57" s="482"/>
    </row>
    <row r="58" spans="1:8" ht="14.5">
      <c r="A58" s="4"/>
      <c r="B58" s="25"/>
      <c r="C58" s="20"/>
      <c r="D58" s="20"/>
      <c r="E58" s="20"/>
      <c r="F58" s="20"/>
      <c r="G58" s="20"/>
      <c r="H58" s="20"/>
    </row>
    <row r="59" spans="1:8" customFormat="1" ht="23.5">
      <c r="A59" s="474">
        <v>2023</v>
      </c>
      <c r="B59" s="474"/>
      <c r="C59" s="474"/>
      <c r="D59" s="474"/>
      <c r="E59" s="474"/>
      <c r="F59" s="474"/>
      <c r="G59" s="474"/>
      <c r="H59" s="474"/>
    </row>
    <row r="60" spans="1:8" customFormat="1" ht="14.5">
      <c r="A60" s="26"/>
      <c r="B60" s="1"/>
      <c r="C60" s="1"/>
      <c r="D60" s="1"/>
      <c r="E60" s="1"/>
      <c r="F60" s="1"/>
      <c r="G60" s="1"/>
      <c r="H60" s="1"/>
    </row>
    <row r="61" spans="1:8" customFormat="1" ht="28.5" customHeight="1">
      <c r="A61" s="484" t="s">
        <v>52</v>
      </c>
      <c r="B61" s="484"/>
      <c r="C61" s="484"/>
      <c r="D61" s="484"/>
      <c r="E61" s="484"/>
      <c r="F61" s="484"/>
      <c r="G61" s="484"/>
      <c r="H61" s="484"/>
    </row>
    <row r="62" spans="1:8" customFormat="1" ht="15" customHeight="1">
      <c r="A62" s="485" t="s">
        <v>45</v>
      </c>
      <c r="B62" s="486" t="s">
        <v>47</v>
      </c>
      <c r="C62" s="487" t="s">
        <v>17</v>
      </c>
      <c r="D62" s="487"/>
      <c r="E62" s="487"/>
      <c r="F62" s="487"/>
      <c r="G62" s="487"/>
      <c r="H62" s="487"/>
    </row>
    <row r="63" spans="1:8" customFormat="1" ht="48.75" customHeight="1">
      <c r="A63" s="485"/>
      <c r="B63" s="486"/>
      <c r="C63" s="488" t="s">
        <v>48</v>
      </c>
      <c r="D63" s="488"/>
      <c r="E63" s="488" t="s">
        <v>49</v>
      </c>
      <c r="F63" s="488"/>
      <c r="G63" s="489" t="s">
        <v>50</v>
      </c>
      <c r="H63" s="489"/>
    </row>
    <row r="64" spans="1:8" customFormat="1" ht="14.5">
      <c r="A64" s="485"/>
      <c r="B64" s="490" t="s">
        <v>18</v>
      </c>
      <c r="C64" s="490"/>
      <c r="D64" s="27" t="s">
        <v>19</v>
      </c>
      <c r="E64" s="28" t="s">
        <v>18</v>
      </c>
      <c r="F64" s="29" t="s">
        <v>19</v>
      </c>
      <c r="G64" s="30" t="s">
        <v>18</v>
      </c>
      <c r="H64" s="31" t="s">
        <v>19</v>
      </c>
    </row>
    <row r="65" spans="1:8" customFormat="1" ht="14">
      <c r="A65" s="32" t="s">
        <v>20</v>
      </c>
      <c r="B65" s="33">
        <v>9414</v>
      </c>
      <c r="C65" s="34">
        <v>5912</v>
      </c>
      <c r="D65" s="35">
        <f t="shared" ref="D65:D83" si="3">C65/B65*100</f>
        <v>62.800084979817292</v>
      </c>
      <c r="E65" s="36" t="s">
        <v>41</v>
      </c>
      <c r="F65" s="37"/>
      <c r="G65" s="36" t="s">
        <v>41</v>
      </c>
      <c r="H65" s="38"/>
    </row>
    <row r="66" spans="1:8" customFormat="1" ht="14">
      <c r="A66" s="39" t="s">
        <v>21</v>
      </c>
      <c r="B66" s="40">
        <v>9343</v>
      </c>
      <c r="C66" s="41">
        <v>5814</v>
      </c>
      <c r="D66" s="42">
        <f t="shared" si="3"/>
        <v>62.228406293481754</v>
      </c>
      <c r="E66" s="41">
        <v>3529</v>
      </c>
      <c r="F66" s="42">
        <f>E66/B66*100</f>
        <v>37.771593706518246</v>
      </c>
      <c r="G66" s="11">
        <v>0</v>
      </c>
      <c r="H66" s="43">
        <f>G66/B66*100</f>
        <v>0</v>
      </c>
    </row>
    <row r="67" spans="1:8" customFormat="1" ht="14">
      <c r="A67" s="32" t="s">
        <v>22</v>
      </c>
      <c r="B67" s="44">
        <v>2832</v>
      </c>
      <c r="C67" s="45">
        <v>1113</v>
      </c>
      <c r="D67" s="46">
        <f t="shared" si="3"/>
        <v>39.300847457627121</v>
      </c>
      <c r="E67" s="45">
        <v>1716</v>
      </c>
      <c r="F67" s="46">
        <f>E67/B67*100</f>
        <v>60.593220338983059</v>
      </c>
      <c r="G67" s="9">
        <v>3</v>
      </c>
      <c r="H67" s="47">
        <f>G67/B67*100</f>
        <v>0.1059322033898305</v>
      </c>
    </row>
    <row r="68" spans="1:8" customFormat="1" ht="14">
      <c r="A68" s="39" t="s">
        <v>23</v>
      </c>
      <c r="B68" s="40">
        <v>1627</v>
      </c>
      <c r="C68" s="41">
        <v>1269</v>
      </c>
      <c r="D68" s="42">
        <f t="shared" si="3"/>
        <v>77.996312231100191</v>
      </c>
      <c r="E68" s="41">
        <v>358</v>
      </c>
      <c r="F68" s="42">
        <f>E68/B68*100</f>
        <v>22.003687768899816</v>
      </c>
      <c r="G68" s="11">
        <v>0</v>
      </c>
      <c r="H68" s="43">
        <f>G68/B68*100</f>
        <v>0</v>
      </c>
    </row>
    <row r="69" spans="1:8" customFormat="1" ht="14">
      <c r="A69" s="32" t="s">
        <v>24</v>
      </c>
      <c r="B69" s="44">
        <v>462</v>
      </c>
      <c r="C69" s="45">
        <v>253</v>
      </c>
      <c r="D69" s="46">
        <f t="shared" si="3"/>
        <v>54.761904761904766</v>
      </c>
      <c r="E69" s="9" t="s">
        <v>41</v>
      </c>
      <c r="F69" s="48" t="s">
        <v>41</v>
      </c>
      <c r="G69" s="9" t="s">
        <v>41</v>
      </c>
      <c r="H69" s="49" t="s">
        <v>41</v>
      </c>
    </row>
    <row r="70" spans="1:8" customFormat="1" ht="14">
      <c r="A70" s="39" t="s">
        <v>25</v>
      </c>
      <c r="B70" s="40">
        <v>1165</v>
      </c>
      <c r="C70" s="41">
        <v>757</v>
      </c>
      <c r="D70" s="42">
        <f t="shared" si="3"/>
        <v>64.978540772532185</v>
      </c>
      <c r="E70" s="11" t="s">
        <v>41</v>
      </c>
      <c r="F70" s="50" t="s">
        <v>41</v>
      </c>
      <c r="G70" s="11" t="s">
        <v>41</v>
      </c>
      <c r="H70" s="51" t="s">
        <v>41</v>
      </c>
    </row>
    <row r="71" spans="1:8" customFormat="1" ht="14">
      <c r="A71" s="32" t="s">
        <v>26</v>
      </c>
      <c r="B71" s="44">
        <v>4308</v>
      </c>
      <c r="C71" s="45">
        <v>1957</v>
      </c>
      <c r="D71" s="46">
        <f t="shared" si="3"/>
        <v>45.42711234911792</v>
      </c>
      <c r="E71" s="45">
        <v>2351</v>
      </c>
      <c r="F71" s="46">
        <f>E71/B71*100</f>
        <v>54.572887650882087</v>
      </c>
      <c r="G71" s="9">
        <v>0</v>
      </c>
      <c r="H71" s="47">
        <f>G71/B71*100</f>
        <v>0</v>
      </c>
    </row>
    <row r="72" spans="1:8" customFormat="1" ht="14">
      <c r="A72" s="39" t="s">
        <v>27</v>
      </c>
      <c r="B72" s="40">
        <v>965</v>
      </c>
      <c r="C72" s="41">
        <v>694</v>
      </c>
      <c r="D72" s="42">
        <f t="shared" si="3"/>
        <v>71.917098445595855</v>
      </c>
      <c r="E72" s="41">
        <v>264</v>
      </c>
      <c r="F72" s="42">
        <f>E72/B72*100</f>
        <v>27.357512953367873</v>
      </c>
      <c r="G72" s="11">
        <v>7</v>
      </c>
      <c r="H72" s="43">
        <f>G72/B72*100</f>
        <v>0.72538860103626945</v>
      </c>
    </row>
    <row r="73" spans="1:8" customFormat="1" ht="14">
      <c r="A73" s="32" t="s">
        <v>28</v>
      </c>
      <c r="B73" s="44">
        <v>5379</v>
      </c>
      <c r="C73" s="45">
        <v>3767</v>
      </c>
      <c r="D73" s="46">
        <f t="shared" si="3"/>
        <v>70.031604387432608</v>
      </c>
      <c r="E73" s="45">
        <v>1467</v>
      </c>
      <c r="F73" s="46">
        <f>E73/B73*100</f>
        <v>27.27272727272727</v>
      </c>
      <c r="G73" s="9">
        <v>145</v>
      </c>
      <c r="H73" s="47">
        <f>G73/B73*100</f>
        <v>2.6956683398401191</v>
      </c>
    </row>
    <row r="74" spans="1:8" customFormat="1" ht="14">
      <c r="A74" s="39" t="s">
        <v>29</v>
      </c>
      <c r="B74" s="40">
        <v>10668</v>
      </c>
      <c r="C74" s="41">
        <v>4199</v>
      </c>
      <c r="D74" s="42">
        <f t="shared" si="3"/>
        <v>39.36070491188601</v>
      </c>
      <c r="E74" s="41">
        <v>6450</v>
      </c>
      <c r="F74" s="42">
        <f>E74/B74*100</f>
        <v>60.461192350956125</v>
      </c>
      <c r="G74" s="11">
        <v>19</v>
      </c>
      <c r="H74" s="43">
        <f>G74/B74*100</f>
        <v>0.17810273715785527</v>
      </c>
    </row>
    <row r="75" spans="1:8" customFormat="1" ht="14">
      <c r="A75" s="52" t="s">
        <v>30</v>
      </c>
      <c r="B75" s="44">
        <v>2508</v>
      </c>
      <c r="C75" s="45">
        <v>1872</v>
      </c>
      <c r="D75" s="46">
        <f t="shared" si="3"/>
        <v>74.641148325358856</v>
      </c>
      <c r="E75" s="45">
        <v>628</v>
      </c>
      <c r="F75" s="46">
        <f>E75/B75*100</f>
        <v>25.039872408293462</v>
      </c>
      <c r="G75" s="9">
        <v>8</v>
      </c>
      <c r="H75" s="47">
        <f>G75/B75*100</f>
        <v>0.31897926634768742</v>
      </c>
    </row>
    <row r="76" spans="1:8" customFormat="1" ht="14">
      <c r="A76" s="53" t="s">
        <v>31</v>
      </c>
      <c r="B76" s="40">
        <v>474</v>
      </c>
      <c r="C76" s="41">
        <v>253</v>
      </c>
      <c r="D76" s="42">
        <f t="shared" si="3"/>
        <v>53.375527426160339</v>
      </c>
      <c r="E76" s="11" t="s">
        <v>41</v>
      </c>
      <c r="F76" s="50" t="s">
        <v>41</v>
      </c>
      <c r="G76" s="11" t="s">
        <v>41</v>
      </c>
      <c r="H76" s="51" t="s">
        <v>41</v>
      </c>
    </row>
    <row r="77" spans="1:8" customFormat="1" ht="14">
      <c r="A77" s="52" t="s">
        <v>32</v>
      </c>
      <c r="B77" s="44">
        <v>2348</v>
      </c>
      <c r="C77" s="45">
        <v>1238</v>
      </c>
      <c r="D77" s="46">
        <f t="shared" si="3"/>
        <v>52.725724020442932</v>
      </c>
      <c r="E77" s="45">
        <v>1102</v>
      </c>
      <c r="F77" s="46">
        <f t="shared" ref="F77:F83" si="4">E77/B77*100</f>
        <v>46.933560477001699</v>
      </c>
      <c r="G77" s="9">
        <v>8</v>
      </c>
      <c r="H77" s="47">
        <f t="shared" ref="H77:H83" si="5">G77/B77*100</f>
        <v>0.34071550255536626</v>
      </c>
    </row>
    <row r="78" spans="1:8" customFormat="1" ht="14">
      <c r="A78" s="53" t="s">
        <v>33</v>
      </c>
      <c r="B78" s="40">
        <v>1419</v>
      </c>
      <c r="C78" s="41">
        <v>1065</v>
      </c>
      <c r="D78" s="42">
        <f t="shared" si="3"/>
        <v>75.052854122621554</v>
      </c>
      <c r="E78" s="41">
        <v>354</v>
      </c>
      <c r="F78" s="42">
        <f t="shared" si="4"/>
        <v>24.947145877378436</v>
      </c>
      <c r="G78" s="11">
        <v>0</v>
      </c>
      <c r="H78" s="43">
        <f t="shared" si="5"/>
        <v>0</v>
      </c>
    </row>
    <row r="79" spans="1:8" customFormat="1" ht="14">
      <c r="A79" s="54" t="s">
        <v>34</v>
      </c>
      <c r="B79" s="44">
        <v>1818</v>
      </c>
      <c r="C79" s="45">
        <v>1072</v>
      </c>
      <c r="D79" s="46">
        <f t="shared" si="3"/>
        <v>58.965896589658961</v>
      </c>
      <c r="E79" s="45">
        <v>741</v>
      </c>
      <c r="F79" s="46">
        <f t="shared" si="4"/>
        <v>40.759075907590756</v>
      </c>
      <c r="G79" s="9">
        <v>5</v>
      </c>
      <c r="H79" s="47">
        <f t="shared" si="5"/>
        <v>0.27502750275027504</v>
      </c>
    </row>
    <row r="80" spans="1:8" customFormat="1" ht="14">
      <c r="A80" s="55" t="s">
        <v>35</v>
      </c>
      <c r="B80" s="40">
        <v>1347</v>
      </c>
      <c r="C80" s="41">
        <v>993</v>
      </c>
      <c r="D80" s="42">
        <f t="shared" si="3"/>
        <v>73.719376391982181</v>
      </c>
      <c r="E80" s="41">
        <v>354</v>
      </c>
      <c r="F80" s="42">
        <f t="shared" si="4"/>
        <v>26.280623608017816</v>
      </c>
      <c r="G80" s="11">
        <v>0</v>
      </c>
      <c r="H80" s="56">
        <f t="shared" si="5"/>
        <v>0</v>
      </c>
    </row>
    <row r="81" spans="1:8" customFormat="1" ht="14">
      <c r="A81" s="57" t="s">
        <v>36</v>
      </c>
      <c r="B81" s="58">
        <v>45539</v>
      </c>
      <c r="C81" s="59">
        <v>25856</v>
      </c>
      <c r="D81" s="60">
        <f t="shared" si="3"/>
        <v>56.777707020356182</v>
      </c>
      <c r="E81" s="59">
        <v>19503</v>
      </c>
      <c r="F81" s="60">
        <f t="shared" si="4"/>
        <v>42.827027383122157</v>
      </c>
      <c r="G81" s="59">
        <v>180</v>
      </c>
      <c r="H81" s="61">
        <f t="shared" si="5"/>
        <v>0.39526559652166271</v>
      </c>
    </row>
    <row r="82" spans="1:8" customFormat="1" ht="14">
      <c r="A82" s="57" t="s">
        <v>37</v>
      </c>
      <c r="B82" s="62">
        <v>10538</v>
      </c>
      <c r="C82" s="63">
        <v>6372</v>
      </c>
      <c r="D82" s="64">
        <f t="shared" si="3"/>
        <v>60.46688176124502</v>
      </c>
      <c r="E82" s="63">
        <v>4148</v>
      </c>
      <c r="F82" s="64">
        <f t="shared" si="4"/>
        <v>39.362307838299486</v>
      </c>
      <c r="G82" s="63">
        <v>18</v>
      </c>
      <c r="H82" s="65">
        <f t="shared" si="5"/>
        <v>0.17081040045549442</v>
      </c>
    </row>
    <row r="83" spans="1:8" customFormat="1" ht="14">
      <c r="A83" s="66" t="s">
        <v>38</v>
      </c>
      <c r="B83" s="67">
        <v>56077</v>
      </c>
      <c r="C83" s="68">
        <v>32228</v>
      </c>
      <c r="D83" s="69">
        <f t="shared" si="3"/>
        <v>57.470977406066659</v>
      </c>
      <c r="E83" s="68">
        <v>23651</v>
      </c>
      <c r="F83" s="69">
        <f t="shared" si="4"/>
        <v>42.175936658523099</v>
      </c>
      <c r="G83" s="68">
        <v>198</v>
      </c>
      <c r="H83" s="70">
        <f t="shared" si="5"/>
        <v>0.35308593541023947</v>
      </c>
    </row>
    <row r="84" spans="1:8" customFormat="1" ht="15" customHeight="1">
      <c r="A84" s="473" t="s">
        <v>39</v>
      </c>
      <c r="B84" s="473"/>
      <c r="C84" s="473"/>
      <c r="D84" s="473"/>
      <c r="E84" s="473"/>
      <c r="F84" s="473"/>
      <c r="G84" s="473"/>
      <c r="H84" s="473"/>
    </row>
    <row r="85" spans="1:8" customFormat="1" ht="24.75" customHeight="1">
      <c r="A85" s="482" t="s">
        <v>43</v>
      </c>
      <c r="B85" s="482"/>
      <c r="C85" s="482"/>
      <c r="D85" s="482"/>
      <c r="E85" s="482"/>
      <c r="F85" s="482"/>
      <c r="G85" s="482"/>
      <c r="H85" s="482"/>
    </row>
    <row r="87" spans="1:8" ht="23.5">
      <c r="A87" s="474">
        <v>2022</v>
      </c>
      <c r="B87" s="474"/>
      <c r="C87" s="474"/>
      <c r="D87" s="474"/>
      <c r="E87" s="474"/>
      <c r="F87" s="474"/>
      <c r="G87" s="474"/>
      <c r="H87" s="474"/>
    </row>
    <row r="88" spans="1:8" ht="14.5">
      <c r="A88" s="71"/>
    </row>
    <row r="89" spans="1:8" ht="28.5" customHeight="1">
      <c r="A89" s="483" t="s">
        <v>53</v>
      </c>
      <c r="B89" s="483"/>
      <c r="C89" s="483"/>
      <c r="D89" s="483"/>
      <c r="E89" s="483"/>
      <c r="F89" s="483"/>
      <c r="G89" s="483"/>
      <c r="H89" s="483"/>
    </row>
    <row r="90" spans="1:8" ht="15" customHeight="1">
      <c r="A90" s="476" t="s">
        <v>16</v>
      </c>
      <c r="B90" s="477" t="s">
        <v>47</v>
      </c>
      <c r="C90" s="478" t="s">
        <v>17</v>
      </c>
      <c r="D90" s="478"/>
      <c r="E90" s="478"/>
      <c r="F90" s="478"/>
      <c r="G90" s="478"/>
      <c r="H90" s="478"/>
    </row>
    <row r="91" spans="1:8" ht="37.5" customHeight="1">
      <c r="A91" s="476"/>
      <c r="B91" s="477"/>
      <c r="C91" s="479" t="s">
        <v>54</v>
      </c>
      <c r="D91" s="479"/>
      <c r="E91" s="479" t="s">
        <v>49</v>
      </c>
      <c r="F91" s="479"/>
      <c r="G91" s="480" t="s">
        <v>50</v>
      </c>
      <c r="H91" s="480"/>
    </row>
    <row r="92" spans="1:8" ht="14.25" customHeight="1">
      <c r="A92" s="476"/>
      <c r="B92" s="477"/>
      <c r="C92" s="479"/>
      <c r="D92" s="479"/>
      <c r="E92" s="479"/>
      <c r="F92" s="479"/>
      <c r="G92" s="480"/>
      <c r="H92" s="480"/>
    </row>
    <row r="93" spans="1:8" ht="14.25" customHeight="1">
      <c r="A93" s="476"/>
      <c r="B93" s="481" t="s">
        <v>18</v>
      </c>
      <c r="C93" s="481"/>
      <c r="D93" s="29" t="s">
        <v>19</v>
      </c>
      <c r="E93" s="72" t="s">
        <v>18</v>
      </c>
      <c r="F93" s="29" t="s">
        <v>19</v>
      </c>
      <c r="G93" s="72" t="s">
        <v>18</v>
      </c>
      <c r="H93" s="73" t="s">
        <v>19</v>
      </c>
    </row>
    <row r="94" spans="1:8" ht="14.5">
      <c r="A94" s="74" t="s">
        <v>20</v>
      </c>
      <c r="B94" s="33">
        <v>9245</v>
      </c>
      <c r="C94" s="34">
        <v>5941</v>
      </c>
      <c r="D94" s="35">
        <f>C94/B94*100</f>
        <v>64.261763115197397</v>
      </c>
      <c r="E94" s="34">
        <v>3303</v>
      </c>
      <c r="F94" s="35">
        <f t="shared" ref="F94:F112" si="6">E94/$B94*100</f>
        <v>35.727420227149807</v>
      </c>
      <c r="G94" s="36">
        <v>1</v>
      </c>
      <c r="H94" s="75">
        <f t="shared" ref="H94:H112" si="7">G94/$B94*100</f>
        <v>1.081665765278529E-2</v>
      </c>
    </row>
    <row r="95" spans="1:8" ht="14.5">
      <c r="A95" s="39" t="s">
        <v>21</v>
      </c>
      <c r="B95" s="40">
        <v>9193</v>
      </c>
      <c r="C95" s="41">
        <v>5851</v>
      </c>
      <c r="D95" s="42">
        <f t="shared" ref="D95:D112" si="8">C95/$B95*100</f>
        <v>63.646252583487438</v>
      </c>
      <c r="E95" s="41">
        <v>3342</v>
      </c>
      <c r="F95" s="42">
        <f t="shared" si="6"/>
        <v>36.353747416512569</v>
      </c>
      <c r="G95" s="11">
        <v>0</v>
      </c>
      <c r="H95" s="43">
        <f t="shared" si="7"/>
        <v>0</v>
      </c>
    </row>
    <row r="96" spans="1:8" ht="14.5">
      <c r="A96" s="32" t="s">
        <v>22</v>
      </c>
      <c r="B96" s="44">
        <v>2787</v>
      </c>
      <c r="C96" s="45">
        <v>1104</v>
      </c>
      <c r="D96" s="46">
        <f t="shared" si="8"/>
        <v>39.61248654467169</v>
      </c>
      <c r="E96" s="45">
        <v>1678</v>
      </c>
      <c r="F96" s="46">
        <f t="shared" si="6"/>
        <v>60.208109077861508</v>
      </c>
      <c r="G96" s="9">
        <v>5</v>
      </c>
      <c r="H96" s="47">
        <f t="shared" si="7"/>
        <v>0.17940437746681021</v>
      </c>
    </row>
    <row r="97" spans="1:8" ht="14.5">
      <c r="A97" s="39" t="s">
        <v>23</v>
      </c>
      <c r="B97" s="40">
        <v>1598</v>
      </c>
      <c r="C97" s="41">
        <v>1266</v>
      </c>
      <c r="D97" s="42">
        <f t="shared" si="8"/>
        <v>79.224030037546939</v>
      </c>
      <c r="E97" s="41">
        <v>332</v>
      </c>
      <c r="F97" s="42">
        <f t="shared" si="6"/>
        <v>20.775969962453068</v>
      </c>
      <c r="G97" s="11">
        <v>0</v>
      </c>
      <c r="H97" s="43">
        <f t="shared" si="7"/>
        <v>0</v>
      </c>
    </row>
    <row r="98" spans="1:8" ht="14.5">
      <c r="A98" s="32" t="s">
        <v>24</v>
      </c>
      <c r="B98" s="44">
        <v>456</v>
      </c>
      <c r="C98" s="45">
        <v>235</v>
      </c>
      <c r="D98" s="46">
        <f t="shared" si="8"/>
        <v>51.535087719298247</v>
      </c>
      <c r="E98" s="45">
        <v>220</v>
      </c>
      <c r="F98" s="46">
        <f t="shared" si="6"/>
        <v>48.245614035087719</v>
      </c>
      <c r="G98" s="9">
        <v>1</v>
      </c>
      <c r="H98" s="47">
        <f t="shared" si="7"/>
        <v>0.21929824561403508</v>
      </c>
    </row>
    <row r="99" spans="1:8" ht="14.5">
      <c r="A99" s="39" t="s">
        <v>25</v>
      </c>
      <c r="B99" s="40">
        <v>1157</v>
      </c>
      <c r="C99" s="41">
        <v>773</v>
      </c>
      <c r="D99" s="42">
        <f t="shared" si="8"/>
        <v>66.810717372515128</v>
      </c>
      <c r="E99" s="41">
        <v>384</v>
      </c>
      <c r="F99" s="42">
        <f t="shared" si="6"/>
        <v>33.189282627484872</v>
      </c>
      <c r="G99" s="11">
        <v>0</v>
      </c>
      <c r="H99" s="43">
        <f t="shared" si="7"/>
        <v>0</v>
      </c>
    </row>
    <row r="100" spans="1:8" ht="14.5">
      <c r="A100" s="32" t="s">
        <v>26</v>
      </c>
      <c r="B100" s="44">
        <v>4270</v>
      </c>
      <c r="C100" s="45">
        <v>2024</v>
      </c>
      <c r="D100" s="46">
        <f t="shared" si="8"/>
        <v>47.400468384074941</v>
      </c>
      <c r="E100" s="45">
        <v>2246</v>
      </c>
      <c r="F100" s="46">
        <f t="shared" si="6"/>
        <v>52.599531615925052</v>
      </c>
      <c r="G100" s="9">
        <v>0</v>
      </c>
      <c r="H100" s="47">
        <f t="shared" si="7"/>
        <v>0</v>
      </c>
    </row>
    <row r="101" spans="1:8" ht="14.5">
      <c r="A101" s="39" t="s">
        <v>27</v>
      </c>
      <c r="B101" s="40">
        <v>964</v>
      </c>
      <c r="C101" s="41">
        <v>706</v>
      </c>
      <c r="D101" s="42">
        <f t="shared" si="8"/>
        <v>73.236514522821565</v>
      </c>
      <c r="E101" s="41">
        <v>251</v>
      </c>
      <c r="F101" s="42">
        <f t="shared" si="6"/>
        <v>26.037344398340252</v>
      </c>
      <c r="G101" s="11">
        <v>7</v>
      </c>
      <c r="H101" s="43">
        <f t="shared" si="7"/>
        <v>0.72614107883817425</v>
      </c>
    </row>
    <row r="102" spans="1:8" ht="14.5">
      <c r="A102" s="32" t="s">
        <v>28</v>
      </c>
      <c r="B102" s="44">
        <v>5258</v>
      </c>
      <c r="C102" s="45">
        <v>3661</v>
      </c>
      <c r="D102" s="46">
        <f t="shared" si="8"/>
        <v>69.6272346899962</v>
      </c>
      <c r="E102" s="45">
        <v>1455</v>
      </c>
      <c r="F102" s="46">
        <f t="shared" si="6"/>
        <v>27.672118676302777</v>
      </c>
      <c r="G102" s="9">
        <v>142</v>
      </c>
      <c r="H102" s="47">
        <f t="shared" si="7"/>
        <v>2.7006466337010271</v>
      </c>
    </row>
    <row r="103" spans="1:8" ht="14.5">
      <c r="A103" s="39" t="s">
        <v>29</v>
      </c>
      <c r="B103" s="40">
        <v>10600</v>
      </c>
      <c r="C103" s="41">
        <v>4364</v>
      </c>
      <c r="D103" s="42">
        <f t="shared" si="8"/>
        <v>41.169811320754718</v>
      </c>
      <c r="E103" s="41">
        <v>6212</v>
      </c>
      <c r="F103" s="42">
        <f t="shared" si="6"/>
        <v>58.60377358490566</v>
      </c>
      <c r="G103" s="11">
        <v>24</v>
      </c>
      <c r="H103" s="43">
        <f t="shared" si="7"/>
        <v>0.22641509433962265</v>
      </c>
    </row>
    <row r="104" spans="1:8" ht="14.5">
      <c r="A104" s="76" t="s">
        <v>30</v>
      </c>
      <c r="B104" s="44">
        <v>2499</v>
      </c>
      <c r="C104" s="45">
        <v>1896</v>
      </c>
      <c r="D104" s="46">
        <f t="shared" si="8"/>
        <v>75.870348139255711</v>
      </c>
      <c r="E104" s="45">
        <v>595</v>
      </c>
      <c r="F104" s="46">
        <f t="shared" si="6"/>
        <v>23.809523809523807</v>
      </c>
      <c r="G104" s="9">
        <v>8</v>
      </c>
      <c r="H104" s="47">
        <f t="shared" si="7"/>
        <v>0.32012805122048821</v>
      </c>
    </row>
    <row r="105" spans="1:8" ht="14.5">
      <c r="A105" s="77" t="s">
        <v>31</v>
      </c>
      <c r="B105" s="40">
        <v>472</v>
      </c>
      <c r="C105" s="41">
        <v>266</v>
      </c>
      <c r="D105" s="42">
        <f t="shared" si="8"/>
        <v>56.355932203389834</v>
      </c>
      <c r="E105" s="41">
        <v>205</v>
      </c>
      <c r="F105" s="42">
        <f t="shared" si="6"/>
        <v>43.432203389830512</v>
      </c>
      <c r="G105" s="11">
        <v>1</v>
      </c>
      <c r="H105" s="43">
        <f t="shared" si="7"/>
        <v>0.21186440677966101</v>
      </c>
    </row>
    <row r="106" spans="1:8" ht="14.5">
      <c r="A106" s="76" t="s">
        <v>32</v>
      </c>
      <c r="B106" s="44">
        <v>2371</v>
      </c>
      <c r="C106" s="45">
        <v>1273</v>
      </c>
      <c r="D106" s="46">
        <f t="shared" si="8"/>
        <v>53.690425980598903</v>
      </c>
      <c r="E106" s="45">
        <v>1090</v>
      </c>
      <c r="F106" s="46">
        <f t="shared" si="6"/>
        <v>45.972163644032058</v>
      </c>
      <c r="G106" s="9">
        <v>8</v>
      </c>
      <c r="H106" s="47">
        <f t="shared" si="7"/>
        <v>0.33741037536904261</v>
      </c>
    </row>
    <row r="107" spans="1:8" ht="14.5">
      <c r="A107" s="77" t="s">
        <v>33</v>
      </c>
      <c r="B107" s="40">
        <v>1418</v>
      </c>
      <c r="C107" s="41">
        <v>1090</v>
      </c>
      <c r="D107" s="42">
        <f t="shared" si="8"/>
        <v>76.868829337094496</v>
      </c>
      <c r="E107" s="41">
        <v>328</v>
      </c>
      <c r="F107" s="42">
        <f t="shared" si="6"/>
        <v>23.1311706629055</v>
      </c>
      <c r="G107" s="11">
        <v>0</v>
      </c>
      <c r="H107" s="43">
        <f t="shared" si="7"/>
        <v>0</v>
      </c>
    </row>
    <row r="108" spans="1:8" ht="14.5">
      <c r="A108" s="78" t="s">
        <v>34</v>
      </c>
      <c r="B108" s="44">
        <v>1792</v>
      </c>
      <c r="C108" s="45">
        <v>1021</v>
      </c>
      <c r="D108" s="46">
        <f t="shared" si="8"/>
        <v>56.975446428571431</v>
      </c>
      <c r="E108" s="45">
        <v>766</v>
      </c>
      <c r="F108" s="46">
        <f t="shared" si="6"/>
        <v>42.745535714285715</v>
      </c>
      <c r="G108" s="9">
        <v>5</v>
      </c>
      <c r="H108" s="47">
        <f t="shared" si="7"/>
        <v>0.27901785714285715</v>
      </c>
    </row>
    <row r="109" spans="1:8" ht="14.5">
      <c r="A109" s="79" t="s">
        <v>35</v>
      </c>
      <c r="B109" s="40">
        <v>1342</v>
      </c>
      <c r="C109" s="41">
        <v>1009</v>
      </c>
      <c r="D109" s="42">
        <f t="shared" si="8"/>
        <v>75.186289120715358</v>
      </c>
      <c r="E109" s="41">
        <v>333</v>
      </c>
      <c r="F109" s="42">
        <f t="shared" si="6"/>
        <v>24.813710879284649</v>
      </c>
      <c r="G109" s="11">
        <v>0</v>
      </c>
      <c r="H109" s="56">
        <f t="shared" si="7"/>
        <v>0</v>
      </c>
    </row>
    <row r="110" spans="1:8" ht="14.5">
      <c r="A110" s="80" t="s">
        <v>36</v>
      </c>
      <c r="B110" s="58">
        <v>44942</v>
      </c>
      <c r="C110" s="59">
        <v>26032</v>
      </c>
      <c r="D110" s="60">
        <f t="shared" si="8"/>
        <v>57.923545903609096</v>
      </c>
      <c r="E110" s="59">
        <v>18728</v>
      </c>
      <c r="F110" s="60">
        <f t="shared" si="6"/>
        <v>41.671487695251656</v>
      </c>
      <c r="G110" s="59">
        <v>182</v>
      </c>
      <c r="H110" s="61">
        <f t="shared" si="7"/>
        <v>0.40496640113924615</v>
      </c>
    </row>
    <row r="111" spans="1:8" ht="14.5">
      <c r="A111" s="80" t="s">
        <v>37</v>
      </c>
      <c r="B111" s="62">
        <v>10480</v>
      </c>
      <c r="C111" s="63">
        <v>6448</v>
      </c>
      <c r="D111" s="64">
        <f t="shared" si="8"/>
        <v>61.526717557251906</v>
      </c>
      <c r="E111" s="63">
        <v>4012</v>
      </c>
      <c r="F111" s="64">
        <f t="shared" si="6"/>
        <v>38.282442748091604</v>
      </c>
      <c r="G111" s="63">
        <v>20</v>
      </c>
      <c r="H111" s="65">
        <f t="shared" si="7"/>
        <v>0.19083969465648853</v>
      </c>
    </row>
    <row r="112" spans="1:8" ht="14.5">
      <c r="A112" s="81" t="s">
        <v>38</v>
      </c>
      <c r="B112" s="67">
        <v>55422</v>
      </c>
      <c r="C112" s="68">
        <v>32480</v>
      </c>
      <c r="D112" s="69">
        <f t="shared" si="8"/>
        <v>58.604886146295698</v>
      </c>
      <c r="E112" s="68">
        <v>22740</v>
      </c>
      <c r="F112" s="69">
        <f t="shared" si="6"/>
        <v>41.030637652917612</v>
      </c>
      <c r="G112" s="68">
        <v>202</v>
      </c>
      <c r="H112" s="70">
        <f t="shared" si="7"/>
        <v>0.36447620078669124</v>
      </c>
    </row>
    <row r="113" spans="1:8" ht="24.75" customHeight="1">
      <c r="A113" s="473" t="s">
        <v>44</v>
      </c>
      <c r="B113" s="473"/>
      <c r="C113" s="473"/>
      <c r="D113" s="473"/>
      <c r="E113" s="473"/>
      <c r="F113" s="473"/>
      <c r="G113" s="473"/>
      <c r="H113" s="473"/>
    </row>
    <row r="115" spans="1:8" ht="23.5">
      <c r="A115" s="474">
        <v>2021</v>
      </c>
      <c r="B115" s="474"/>
      <c r="C115" s="474"/>
      <c r="D115" s="474"/>
      <c r="E115" s="474"/>
      <c r="F115" s="474"/>
      <c r="G115" s="474"/>
      <c r="H115" s="474"/>
    </row>
    <row r="116" spans="1:8" ht="14.5">
      <c r="A116" s="7"/>
    </row>
    <row r="117" spans="1:8" ht="27.75" customHeight="1">
      <c r="A117" s="475" t="s">
        <v>55</v>
      </c>
      <c r="B117" s="475"/>
      <c r="C117" s="475"/>
      <c r="D117" s="475"/>
      <c r="E117" s="475"/>
      <c r="F117" s="475"/>
      <c r="G117" s="475"/>
      <c r="H117" s="475"/>
    </row>
    <row r="118" spans="1:8" ht="15" customHeight="1">
      <c r="A118" s="476" t="s">
        <v>16</v>
      </c>
      <c r="B118" s="477" t="s">
        <v>47</v>
      </c>
      <c r="C118" s="478" t="s">
        <v>17</v>
      </c>
      <c r="D118" s="478"/>
      <c r="E118" s="478"/>
      <c r="F118" s="478"/>
      <c r="G118" s="478"/>
      <c r="H118" s="478"/>
    </row>
    <row r="119" spans="1:8" ht="15" customHeight="1">
      <c r="A119" s="476"/>
      <c r="B119" s="477"/>
      <c r="C119" s="479" t="s">
        <v>54</v>
      </c>
      <c r="D119" s="479"/>
      <c r="E119" s="479" t="s">
        <v>49</v>
      </c>
      <c r="F119" s="479"/>
      <c r="G119" s="480" t="s">
        <v>50</v>
      </c>
      <c r="H119" s="480"/>
    </row>
    <row r="120" spans="1:8" ht="35.25" customHeight="1">
      <c r="A120" s="476"/>
      <c r="B120" s="477"/>
      <c r="C120" s="479"/>
      <c r="D120" s="479"/>
      <c r="E120" s="479"/>
      <c r="F120" s="479"/>
      <c r="G120" s="480"/>
      <c r="H120" s="480"/>
    </row>
    <row r="121" spans="1:8" ht="14.25" customHeight="1">
      <c r="A121" s="476"/>
      <c r="B121" s="481" t="s">
        <v>18</v>
      </c>
      <c r="C121" s="481"/>
      <c r="D121" s="29" t="s">
        <v>19</v>
      </c>
      <c r="E121" s="72" t="s">
        <v>18</v>
      </c>
      <c r="F121" s="29" t="s">
        <v>19</v>
      </c>
      <c r="G121" s="72" t="s">
        <v>18</v>
      </c>
      <c r="H121" s="73" t="s">
        <v>19</v>
      </c>
    </row>
    <row r="122" spans="1:8" ht="14.5">
      <c r="A122" s="82" t="s">
        <v>20</v>
      </c>
      <c r="B122" s="83">
        <v>9081</v>
      </c>
      <c r="C122" s="84">
        <v>5914</v>
      </c>
      <c r="D122" s="46">
        <f t="shared" ref="D122:D140" si="9">C122/B122*100</f>
        <v>65.124986234996143</v>
      </c>
      <c r="E122" s="45">
        <v>3166</v>
      </c>
      <c r="F122" s="46">
        <f t="shared" ref="F122:F140" si="10">E122/B122*100</f>
        <v>34.864001761920491</v>
      </c>
      <c r="G122" s="45">
        <v>1</v>
      </c>
      <c r="H122" s="47">
        <f t="shared" ref="H122:H140" si="11">G122/B122*100</f>
        <v>1.1012003083360864E-2</v>
      </c>
    </row>
    <row r="123" spans="1:8" ht="14.5">
      <c r="A123" s="85" t="s">
        <v>21</v>
      </c>
      <c r="B123" s="40">
        <v>8960</v>
      </c>
      <c r="C123" s="41">
        <v>5837</v>
      </c>
      <c r="D123" s="42">
        <f t="shared" si="9"/>
        <v>65.145089285714292</v>
      </c>
      <c r="E123" s="41">
        <v>3123</v>
      </c>
      <c r="F123" s="42">
        <f t="shared" si="10"/>
        <v>34.854910714285715</v>
      </c>
      <c r="G123" s="41">
        <v>0</v>
      </c>
      <c r="H123" s="43">
        <f t="shared" si="11"/>
        <v>0</v>
      </c>
    </row>
    <row r="124" spans="1:8" ht="14.5">
      <c r="A124" s="82" t="s">
        <v>22</v>
      </c>
      <c r="B124" s="44">
        <v>2718</v>
      </c>
      <c r="C124" s="45">
        <v>1091</v>
      </c>
      <c r="D124" s="46">
        <f t="shared" si="9"/>
        <v>40.13980868285504</v>
      </c>
      <c r="E124" s="45">
        <v>1623</v>
      </c>
      <c r="F124" s="46">
        <f t="shared" si="10"/>
        <v>59.71302428256071</v>
      </c>
      <c r="G124" s="45">
        <v>4</v>
      </c>
      <c r="H124" s="47">
        <f t="shared" si="11"/>
        <v>0.14716703458425312</v>
      </c>
    </row>
    <row r="125" spans="1:8" ht="14.5">
      <c r="A125" s="85" t="s">
        <v>23</v>
      </c>
      <c r="B125" s="40">
        <v>1578</v>
      </c>
      <c r="C125" s="41">
        <v>1251</v>
      </c>
      <c r="D125" s="42">
        <f t="shared" si="9"/>
        <v>79.277566539923953</v>
      </c>
      <c r="E125" s="41">
        <v>327</v>
      </c>
      <c r="F125" s="42">
        <f t="shared" si="10"/>
        <v>20.722433460076044</v>
      </c>
      <c r="G125" s="41">
        <v>0</v>
      </c>
      <c r="H125" s="43">
        <f t="shared" si="11"/>
        <v>0</v>
      </c>
    </row>
    <row r="126" spans="1:8" ht="14.5">
      <c r="A126" s="82" t="s">
        <v>24</v>
      </c>
      <c r="B126" s="44">
        <v>448</v>
      </c>
      <c r="C126" s="45">
        <v>237</v>
      </c>
      <c r="D126" s="46">
        <f t="shared" si="9"/>
        <v>52.901785714285708</v>
      </c>
      <c r="E126" s="45">
        <v>211</v>
      </c>
      <c r="F126" s="46">
        <f t="shared" si="10"/>
        <v>47.098214285714285</v>
      </c>
      <c r="G126" s="45">
        <v>0</v>
      </c>
      <c r="H126" s="47">
        <f t="shared" si="11"/>
        <v>0</v>
      </c>
    </row>
    <row r="127" spans="1:8" ht="14.5">
      <c r="A127" s="85" t="s">
        <v>25</v>
      </c>
      <c r="B127" s="40">
        <v>1143</v>
      </c>
      <c r="C127" s="41">
        <v>775</v>
      </c>
      <c r="D127" s="42">
        <f t="shared" si="9"/>
        <v>67.804024496937885</v>
      </c>
      <c r="E127" s="41">
        <v>368</v>
      </c>
      <c r="F127" s="42">
        <f t="shared" si="10"/>
        <v>32.195975503062115</v>
      </c>
      <c r="G127" s="41">
        <v>0</v>
      </c>
      <c r="H127" s="43">
        <f t="shared" si="11"/>
        <v>0</v>
      </c>
    </row>
    <row r="128" spans="1:8" ht="14.5">
      <c r="A128" s="82" t="s">
        <v>26</v>
      </c>
      <c r="B128" s="44">
        <v>4210</v>
      </c>
      <c r="C128" s="45">
        <v>1996</v>
      </c>
      <c r="D128" s="46">
        <f t="shared" si="9"/>
        <v>47.410926365795724</v>
      </c>
      <c r="E128" s="45">
        <v>2214</v>
      </c>
      <c r="F128" s="46">
        <f t="shared" si="10"/>
        <v>52.589073634204276</v>
      </c>
      <c r="G128" s="45">
        <v>0</v>
      </c>
      <c r="H128" s="47">
        <f t="shared" si="11"/>
        <v>0</v>
      </c>
    </row>
    <row r="129" spans="1:8" ht="14.5">
      <c r="A129" s="85" t="s">
        <v>27</v>
      </c>
      <c r="B129" s="40">
        <v>956</v>
      </c>
      <c r="C129" s="41">
        <v>685</v>
      </c>
      <c r="D129" s="42">
        <f t="shared" si="9"/>
        <v>71.652719665271974</v>
      </c>
      <c r="E129" s="41">
        <v>265</v>
      </c>
      <c r="F129" s="42">
        <f t="shared" si="10"/>
        <v>27.719665271966527</v>
      </c>
      <c r="G129" s="41">
        <v>6</v>
      </c>
      <c r="H129" s="43">
        <f t="shared" si="11"/>
        <v>0.62761506276150625</v>
      </c>
    </row>
    <row r="130" spans="1:8" ht="14.5">
      <c r="A130" s="82" t="s">
        <v>28</v>
      </c>
      <c r="B130" s="44">
        <v>5139</v>
      </c>
      <c r="C130" s="45">
        <v>3613</v>
      </c>
      <c r="D130" s="46">
        <f t="shared" si="9"/>
        <v>70.305506907958744</v>
      </c>
      <c r="E130" s="45">
        <v>1390</v>
      </c>
      <c r="F130" s="46">
        <f t="shared" si="10"/>
        <v>27.048063825647013</v>
      </c>
      <c r="G130" s="45">
        <v>136</v>
      </c>
      <c r="H130" s="47">
        <f t="shared" si="11"/>
        <v>2.6464292663942404</v>
      </c>
    </row>
    <row r="131" spans="1:8" ht="14.5">
      <c r="A131" s="85" t="s">
        <v>29</v>
      </c>
      <c r="B131" s="40">
        <v>10538</v>
      </c>
      <c r="C131" s="41">
        <v>4709</v>
      </c>
      <c r="D131" s="42">
        <f t="shared" si="9"/>
        <v>44.68589865249573</v>
      </c>
      <c r="E131" s="41">
        <v>5805</v>
      </c>
      <c r="F131" s="42">
        <f t="shared" si="10"/>
        <v>55.086354146896944</v>
      </c>
      <c r="G131" s="41">
        <v>24</v>
      </c>
      <c r="H131" s="43">
        <f t="shared" si="11"/>
        <v>0.22774720060732587</v>
      </c>
    </row>
    <row r="132" spans="1:8" ht="14.5">
      <c r="A132" s="82" t="s">
        <v>30</v>
      </c>
      <c r="B132" s="44">
        <v>2492</v>
      </c>
      <c r="C132" s="45">
        <v>1897</v>
      </c>
      <c r="D132" s="46">
        <f t="shared" si="9"/>
        <v>76.123595505617985</v>
      </c>
      <c r="E132" s="45">
        <v>587</v>
      </c>
      <c r="F132" s="46">
        <f t="shared" si="10"/>
        <v>23.555377207062598</v>
      </c>
      <c r="G132" s="45">
        <v>8</v>
      </c>
      <c r="H132" s="47">
        <f t="shared" si="11"/>
        <v>0.32102728731942215</v>
      </c>
    </row>
    <row r="133" spans="1:8" ht="14.5">
      <c r="A133" s="85" t="s">
        <v>31</v>
      </c>
      <c r="B133" s="40">
        <v>471</v>
      </c>
      <c r="C133" s="41">
        <v>232</v>
      </c>
      <c r="D133" s="42">
        <f t="shared" si="9"/>
        <v>49.256900212314228</v>
      </c>
      <c r="E133" s="41">
        <v>238</v>
      </c>
      <c r="F133" s="42">
        <f t="shared" si="10"/>
        <v>50.530785562632694</v>
      </c>
      <c r="G133" s="41">
        <v>1</v>
      </c>
      <c r="H133" s="43">
        <f t="shared" si="11"/>
        <v>0.21231422505307856</v>
      </c>
    </row>
    <row r="134" spans="1:8" ht="14.5">
      <c r="A134" s="82" t="s">
        <v>32</v>
      </c>
      <c r="B134" s="44">
        <v>2358</v>
      </c>
      <c r="C134" s="45">
        <v>1292</v>
      </c>
      <c r="D134" s="46">
        <f t="shared" si="9"/>
        <v>54.7921967769296</v>
      </c>
      <c r="E134" s="45">
        <v>1058</v>
      </c>
      <c r="F134" s="46">
        <f t="shared" si="10"/>
        <v>44.868532654792197</v>
      </c>
      <c r="G134" s="45">
        <v>8</v>
      </c>
      <c r="H134" s="47">
        <f t="shared" si="11"/>
        <v>0.33927056827820185</v>
      </c>
    </row>
    <row r="135" spans="1:8" ht="14.5">
      <c r="A135" s="85" t="s">
        <v>33</v>
      </c>
      <c r="B135" s="40">
        <v>1411</v>
      </c>
      <c r="C135" s="41">
        <v>1092</v>
      </c>
      <c r="D135" s="42">
        <f t="shared" si="9"/>
        <v>77.391920623671155</v>
      </c>
      <c r="E135" s="41">
        <v>319</v>
      </c>
      <c r="F135" s="42">
        <f t="shared" si="10"/>
        <v>22.608079376328842</v>
      </c>
      <c r="G135" s="41">
        <v>0</v>
      </c>
      <c r="H135" s="43">
        <f t="shared" si="11"/>
        <v>0</v>
      </c>
    </row>
    <row r="136" spans="1:8" ht="14.5">
      <c r="A136" s="82" t="s">
        <v>34</v>
      </c>
      <c r="B136" s="44">
        <v>1789</v>
      </c>
      <c r="C136" s="45">
        <v>1016</v>
      </c>
      <c r="D136" s="46">
        <f t="shared" si="9"/>
        <v>56.791503633314697</v>
      </c>
      <c r="E136" s="45">
        <v>769</v>
      </c>
      <c r="F136" s="46">
        <f t="shared" si="10"/>
        <v>42.984907769703746</v>
      </c>
      <c r="G136" s="45">
        <v>4</v>
      </c>
      <c r="H136" s="47">
        <f t="shared" si="11"/>
        <v>0.22358859698155395</v>
      </c>
    </row>
    <row r="137" spans="1:8" ht="14.5">
      <c r="A137" s="86" t="s">
        <v>35</v>
      </c>
      <c r="B137" s="40">
        <v>1335</v>
      </c>
      <c r="C137" s="41">
        <v>991</v>
      </c>
      <c r="D137" s="42">
        <f t="shared" si="9"/>
        <v>74.232209737827716</v>
      </c>
      <c r="E137" s="41">
        <v>344</v>
      </c>
      <c r="F137" s="42">
        <f t="shared" si="10"/>
        <v>25.767790262172284</v>
      </c>
      <c r="G137" s="41">
        <v>0</v>
      </c>
      <c r="H137" s="43">
        <f t="shared" si="11"/>
        <v>0</v>
      </c>
    </row>
    <row r="138" spans="1:8" ht="14.5">
      <c r="A138" s="87" t="s">
        <v>36</v>
      </c>
      <c r="B138" s="58">
        <v>44271</v>
      </c>
      <c r="C138" s="59">
        <v>26226</v>
      </c>
      <c r="D138" s="60">
        <f t="shared" si="9"/>
        <v>59.239682862370401</v>
      </c>
      <c r="E138" s="59">
        <v>17871</v>
      </c>
      <c r="F138" s="60">
        <f t="shared" si="10"/>
        <v>40.367283323168671</v>
      </c>
      <c r="G138" s="59">
        <v>174</v>
      </c>
      <c r="H138" s="61">
        <f t="shared" si="11"/>
        <v>0.39303381446093377</v>
      </c>
    </row>
    <row r="139" spans="1:8" ht="14.5">
      <c r="A139" s="88" t="s">
        <v>37</v>
      </c>
      <c r="B139" s="62">
        <v>10356</v>
      </c>
      <c r="C139" s="63">
        <v>6402</v>
      </c>
      <c r="D139" s="64">
        <f t="shared" si="9"/>
        <v>61.819235225955971</v>
      </c>
      <c r="E139" s="63">
        <v>3936</v>
      </c>
      <c r="F139" s="64">
        <f t="shared" si="10"/>
        <v>38.006952491309384</v>
      </c>
      <c r="G139" s="63">
        <v>18</v>
      </c>
      <c r="H139" s="65">
        <f t="shared" si="11"/>
        <v>0.17381228273464658</v>
      </c>
    </row>
    <row r="140" spans="1:8" ht="14.5">
      <c r="A140" s="89" t="s">
        <v>38</v>
      </c>
      <c r="B140" s="67">
        <v>54627</v>
      </c>
      <c r="C140" s="68">
        <v>32628</v>
      </c>
      <c r="D140" s="69">
        <f t="shared" si="9"/>
        <v>59.728705585150202</v>
      </c>
      <c r="E140" s="68">
        <v>21807</v>
      </c>
      <c r="F140" s="69">
        <f t="shared" si="10"/>
        <v>39.919819869295402</v>
      </c>
      <c r="G140" s="68">
        <v>192</v>
      </c>
      <c r="H140" s="70">
        <f t="shared" si="11"/>
        <v>0.35147454555439617</v>
      </c>
    </row>
    <row r="141" spans="1:8" ht="24" customHeight="1">
      <c r="A141" s="473" t="s">
        <v>44</v>
      </c>
      <c r="B141" s="473"/>
      <c r="C141" s="473"/>
      <c r="D141" s="473"/>
      <c r="E141" s="473"/>
      <c r="F141" s="473"/>
      <c r="G141" s="473"/>
      <c r="H141" s="473"/>
    </row>
    <row r="142" spans="1:8" ht="14.25" customHeight="1">
      <c r="A142" s="90"/>
      <c r="B142" s="90"/>
      <c r="C142" s="90"/>
      <c r="D142" s="90"/>
      <c r="E142" s="90"/>
      <c r="F142" s="90"/>
      <c r="G142" s="90"/>
      <c r="H142" s="90"/>
    </row>
    <row r="143" spans="1:8" ht="23.5">
      <c r="A143" s="474">
        <v>2020</v>
      </c>
      <c r="B143" s="474"/>
      <c r="C143" s="474"/>
      <c r="D143" s="474"/>
      <c r="E143" s="474"/>
      <c r="F143" s="474"/>
      <c r="G143" s="474"/>
      <c r="H143" s="474"/>
    </row>
    <row r="144" spans="1:8" ht="14.25" customHeight="1">
      <c r="A144" s="7"/>
    </row>
    <row r="145" spans="1:8" ht="30" customHeight="1">
      <c r="A145" s="475" t="s">
        <v>56</v>
      </c>
      <c r="B145" s="475"/>
      <c r="C145" s="475"/>
      <c r="D145" s="475"/>
      <c r="E145" s="475"/>
      <c r="F145" s="475"/>
      <c r="G145" s="475"/>
      <c r="H145" s="475"/>
    </row>
    <row r="146" spans="1:8" ht="14.25" customHeight="1">
      <c r="A146" s="476" t="s">
        <v>16</v>
      </c>
      <c r="B146" s="477" t="s">
        <v>47</v>
      </c>
      <c r="C146" s="478" t="s">
        <v>17</v>
      </c>
      <c r="D146" s="478"/>
      <c r="E146" s="478"/>
      <c r="F146" s="478"/>
      <c r="G146" s="478"/>
      <c r="H146" s="478"/>
    </row>
    <row r="147" spans="1:8" ht="19.5" customHeight="1">
      <c r="A147" s="476"/>
      <c r="B147" s="477"/>
      <c r="C147" s="479" t="s">
        <v>54</v>
      </c>
      <c r="D147" s="479"/>
      <c r="E147" s="479" t="s">
        <v>49</v>
      </c>
      <c r="F147" s="479"/>
      <c r="G147" s="480" t="s">
        <v>50</v>
      </c>
      <c r="H147" s="480"/>
    </row>
    <row r="148" spans="1:8" ht="28.5" customHeight="1">
      <c r="A148" s="476"/>
      <c r="B148" s="477"/>
      <c r="C148" s="479"/>
      <c r="D148" s="479"/>
      <c r="E148" s="479"/>
      <c r="F148" s="479"/>
      <c r="G148" s="480"/>
      <c r="H148" s="480"/>
    </row>
    <row r="149" spans="1:8" ht="14.25" customHeight="1">
      <c r="A149" s="476"/>
      <c r="B149" s="481" t="s">
        <v>18</v>
      </c>
      <c r="C149" s="481"/>
      <c r="D149" s="29" t="s">
        <v>19</v>
      </c>
      <c r="E149" s="72" t="s">
        <v>18</v>
      </c>
      <c r="F149" s="29" t="s">
        <v>19</v>
      </c>
      <c r="G149" s="72" t="s">
        <v>18</v>
      </c>
      <c r="H149" s="73" t="s">
        <v>19</v>
      </c>
    </row>
    <row r="150" spans="1:8" ht="14.25" customHeight="1">
      <c r="A150" s="82" t="s">
        <v>20</v>
      </c>
      <c r="B150" s="83">
        <v>8878</v>
      </c>
      <c r="C150" s="84">
        <v>5653</v>
      </c>
      <c r="D150" s="46">
        <f t="shared" ref="D150:D168" si="12">C150/B150*100</f>
        <v>63.674250957422842</v>
      </c>
      <c r="E150" s="45">
        <v>3224</v>
      </c>
      <c r="F150" s="46">
        <f t="shared" ref="F150:F168" si="13">E150/B150*100</f>
        <v>36.314485244424418</v>
      </c>
      <c r="G150" s="45">
        <v>1</v>
      </c>
      <c r="H150" s="47">
        <f t="shared" ref="H150:H168" si="14">G150/B150*100</f>
        <v>1.1263798152737103E-2</v>
      </c>
    </row>
    <row r="151" spans="1:8" ht="14.25" customHeight="1">
      <c r="A151" s="85" t="s">
        <v>21</v>
      </c>
      <c r="B151" s="40">
        <v>8766</v>
      </c>
      <c r="C151" s="41">
        <v>5784</v>
      </c>
      <c r="D151" s="42">
        <f t="shared" si="12"/>
        <v>65.982203969883642</v>
      </c>
      <c r="E151" s="41">
        <v>2982</v>
      </c>
      <c r="F151" s="42">
        <f t="shared" si="13"/>
        <v>34.017796030116358</v>
      </c>
      <c r="G151" s="41">
        <v>0</v>
      </c>
      <c r="H151" s="43">
        <f t="shared" si="14"/>
        <v>0</v>
      </c>
    </row>
    <row r="152" spans="1:8" ht="14.25" customHeight="1">
      <c r="A152" s="82" t="s">
        <v>22</v>
      </c>
      <c r="B152" s="44">
        <v>2663</v>
      </c>
      <c r="C152" s="45">
        <v>988</v>
      </c>
      <c r="D152" s="46">
        <f t="shared" si="12"/>
        <v>37.101013894104398</v>
      </c>
      <c r="E152" s="45">
        <v>1672</v>
      </c>
      <c r="F152" s="46">
        <f t="shared" si="13"/>
        <v>62.786331205407429</v>
      </c>
      <c r="G152" s="45">
        <v>3</v>
      </c>
      <c r="H152" s="47">
        <f t="shared" si="14"/>
        <v>0.11265490048817123</v>
      </c>
    </row>
    <row r="153" spans="1:8" ht="14.25" customHeight="1">
      <c r="A153" s="85" t="s">
        <v>23</v>
      </c>
      <c r="B153" s="40">
        <v>1565</v>
      </c>
      <c r="C153" s="41">
        <v>1230</v>
      </c>
      <c r="D153" s="42">
        <f t="shared" si="12"/>
        <v>78.594249201277961</v>
      </c>
      <c r="E153" s="41">
        <v>335</v>
      </c>
      <c r="F153" s="42">
        <f t="shared" si="13"/>
        <v>21.405750798722046</v>
      </c>
      <c r="G153" s="41">
        <v>0</v>
      </c>
      <c r="H153" s="43">
        <f t="shared" si="14"/>
        <v>0</v>
      </c>
    </row>
    <row r="154" spans="1:8" ht="14.25" customHeight="1">
      <c r="A154" s="82" t="s">
        <v>24</v>
      </c>
      <c r="B154" s="44">
        <v>437</v>
      </c>
      <c r="C154" s="45">
        <v>238</v>
      </c>
      <c r="D154" s="46">
        <f t="shared" si="12"/>
        <v>54.462242562929063</v>
      </c>
      <c r="E154" s="45">
        <v>199</v>
      </c>
      <c r="F154" s="46">
        <f t="shared" si="13"/>
        <v>45.537757437070937</v>
      </c>
      <c r="G154" s="45">
        <v>0</v>
      </c>
      <c r="H154" s="47">
        <f t="shared" si="14"/>
        <v>0</v>
      </c>
    </row>
    <row r="155" spans="1:8" ht="14.25" customHeight="1">
      <c r="A155" s="85" t="s">
        <v>25</v>
      </c>
      <c r="B155" s="40">
        <v>1126</v>
      </c>
      <c r="C155" s="41">
        <v>768</v>
      </c>
      <c r="D155" s="42">
        <f t="shared" si="12"/>
        <v>68.206039076376555</v>
      </c>
      <c r="E155" s="41">
        <v>357</v>
      </c>
      <c r="F155" s="42">
        <f t="shared" si="13"/>
        <v>31.705150976909412</v>
      </c>
      <c r="G155" s="41">
        <v>1</v>
      </c>
      <c r="H155" s="43">
        <f t="shared" si="14"/>
        <v>8.8809946714031973E-2</v>
      </c>
    </row>
    <row r="156" spans="1:8" ht="14.25" customHeight="1">
      <c r="A156" s="82" t="s">
        <v>26</v>
      </c>
      <c r="B156" s="44">
        <v>4157</v>
      </c>
      <c r="C156" s="45">
        <v>1971</v>
      </c>
      <c r="D156" s="46">
        <f t="shared" si="12"/>
        <v>47.41400048111619</v>
      </c>
      <c r="E156" s="45">
        <v>2186</v>
      </c>
      <c r="F156" s="46">
        <f t="shared" si="13"/>
        <v>52.58599951888381</v>
      </c>
      <c r="G156" s="45">
        <v>0</v>
      </c>
      <c r="H156" s="47">
        <f t="shared" si="14"/>
        <v>0</v>
      </c>
    </row>
    <row r="157" spans="1:8" ht="14.25" customHeight="1">
      <c r="A157" s="85" t="s">
        <v>27</v>
      </c>
      <c r="B157" s="40">
        <v>952</v>
      </c>
      <c r="C157" s="41">
        <v>682</v>
      </c>
      <c r="D157" s="42">
        <f t="shared" si="12"/>
        <v>71.638655462184872</v>
      </c>
      <c r="E157" s="41">
        <v>264</v>
      </c>
      <c r="F157" s="42">
        <f t="shared" si="13"/>
        <v>27.731092436974791</v>
      </c>
      <c r="G157" s="41">
        <v>6</v>
      </c>
      <c r="H157" s="43">
        <f t="shared" si="14"/>
        <v>0.63025210084033612</v>
      </c>
    </row>
    <row r="158" spans="1:8" ht="14.25" customHeight="1">
      <c r="A158" s="82" t="s">
        <v>28</v>
      </c>
      <c r="B158" s="44">
        <v>5045</v>
      </c>
      <c r="C158" s="45">
        <v>3547</v>
      </c>
      <c r="D158" s="46">
        <f t="shared" si="12"/>
        <v>70.307234886025768</v>
      </c>
      <c r="E158" s="45">
        <v>1359</v>
      </c>
      <c r="F158" s="46">
        <f t="shared" si="13"/>
        <v>26.937561942517345</v>
      </c>
      <c r="G158" s="45">
        <v>139</v>
      </c>
      <c r="H158" s="47">
        <f t="shared" si="14"/>
        <v>2.7552031714568881</v>
      </c>
    </row>
    <row r="159" spans="1:8" ht="14.25" customHeight="1">
      <c r="A159" s="85" t="s">
        <v>29</v>
      </c>
      <c r="B159" s="40">
        <v>10347</v>
      </c>
      <c r="C159" s="41">
        <v>4863</v>
      </c>
      <c r="D159" s="42">
        <f t="shared" si="12"/>
        <v>46.999130182661645</v>
      </c>
      <c r="E159" s="41">
        <v>5458</v>
      </c>
      <c r="F159" s="42">
        <f t="shared" si="13"/>
        <v>52.749589252923556</v>
      </c>
      <c r="G159" s="41">
        <v>26</v>
      </c>
      <c r="H159" s="43">
        <f t="shared" si="14"/>
        <v>0.25128056441480623</v>
      </c>
    </row>
    <row r="160" spans="1:8" ht="14.25" customHeight="1">
      <c r="A160" s="82" t="s">
        <v>30</v>
      </c>
      <c r="B160" s="44">
        <v>2470</v>
      </c>
      <c r="C160" s="45">
        <v>1881</v>
      </c>
      <c r="D160" s="46">
        <f t="shared" si="12"/>
        <v>76.153846153846146</v>
      </c>
      <c r="E160" s="45">
        <v>580</v>
      </c>
      <c r="F160" s="46">
        <f t="shared" si="13"/>
        <v>23.481781376518217</v>
      </c>
      <c r="G160" s="45">
        <v>9</v>
      </c>
      <c r="H160" s="47">
        <f t="shared" si="14"/>
        <v>0.36437246963562753</v>
      </c>
    </row>
    <row r="161" spans="1:8" ht="14.25" customHeight="1">
      <c r="A161" s="85" t="s">
        <v>31</v>
      </c>
      <c r="B161" s="40">
        <v>470</v>
      </c>
      <c r="C161" s="41">
        <v>237</v>
      </c>
      <c r="D161" s="42">
        <f t="shared" si="12"/>
        <v>50.425531914893618</v>
      </c>
      <c r="E161" s="41">
        <v>233</v>
      </c>
      <c r="F161" s="42">
        <f t="shared" si="13"/>
        <v>49.574468085106382</v>
      </c>
      <c r="G161" s="41">
        <v>0</v>
      </c>
      <c r="H161" s="43">
        <f t="shared" si="14"/>
        <v>0</v>
      </c>
    </row>
    <row r="162" spans="1:8" ht="14.25" customHeight="1">
      <c r="A162" s="82" t="s">
        <v>32</v>
      </c>
      <c r="B162" s="44">
        <v>2348</v>
      </c>
      <c r="C162" s="45">
        <v>1306</v>
      </c>
      <c r="D162" s="46">
        <f t="shared" si="12"/>
        <v>55.621805792163549</v>
      </c>
      <c r="E162" s="45">
        <v>1033</v>
      </c>
      <c r="F162" s="46">
        <f t="shared" si="13"/>
        <v>43.994889267461666</v>
      </c>
      <c r="G162" s="45">
        <v>9</v>
      </c>
      <c r="H162" s="47">
        <f t="shared" si="14"/>
        <v>0.38330494037478707</v>
      </c>
    </row>
    <row r="163" spans="1:8" ht="14.25" customHeight="1">
      <c r="A163" s="85" t="s">
        <v>33</v>
      </c>
      <c r="B163" s="40">
        <v>1414</v>
      </c>
      <c r="C163" s="41">
        <v>1083</v>
      </c>
      <c r="D163" s="42">
        <f t="shared" si="12"/>
        <v>76.591230551626595</v>
      </c>
      <c r="E163" s="41">
        <v>331</v>
      </c>
      <c r="F163" s="42">
        <f t="shared" si="13"/>
        <v>23.408769448373409</v>
      </c>
      <c r="G163" s="41">
        <v>0</v>
      </c>
      <c r="H163" s="43">
        <f t="shared" si="14"/>
        <v>0</v>
      </c>
    </row>
    <row r="164" spans="1:8" ht="14.25" customHeight="1">
      <c r="A164" s="82" t="s">
        <v>34</v>
      </c>
      <c r="B164" s="44">
        <v>1774</v>
      </c>
      <c r="C164" s="45">
        <v>981</v>
      </c>
      <c r="D164" s="46">
        <f t="shared" si="12"/>
        <v>55.298759864712508</v>
      </c>
      <c r="E164" s="45">
        <v>789</v>
      </c>
      <c r="F164" s="46">
        <f t="shared" si="13"/>
        <v>44.475760992108235</v>
      </c>
      <c r="G164" s="45">
        <v>4</v>
      </c>
      <c r="H164" s="47">
        <f t="shared" si="14"/>
        <v>0.22547914317925591</v>
      </c>
    </row>
    <row r="165" spans="1:8" ht="14.25" customHeight="1">
      <c r="A165" s="86" t="s">
        <v>35</v>
      </c>
      <c r="B165" s="40">
        <v>1330</v>
      </c>
      <c r="C165" s="41">
        <v>949</v>
      </c>
      <c r="D165" s="42">
        <f t="shared" si="12"/>
        <v>71.353383458646618</v>
      </c>
      <c r="E165" s="41">
        <v>381</v>
      </c>
      <c r="F165" s="42">
        <f t="shared" si="13"/>
        <v>28.646616541353382</v>
      </c>
      <c r="G165" s="41">
        <v>0</v>
      </c>
      <c r="H165" s="43">
        <f t="shared" si="14"/>
        <v>0</v>
      </c>
    </row>
    <row r="166" spans="1:8" ht="14.25" customHeight="1">
      <c r="A166" s="87" t="s">
        <v>36</v>
      </c>
      <c r="B166" s="58">
        <v>43470</v>
      </c>
      <c r="C166" s="59">
        <v>25923</v>
      </c>
      <c r="D166" s="60">
        <f t="shared" si="12"/>
        <v>59.634230503795727</v>
      </c>
      <c r="E166" s="59">
        <v>17367</v>
      </c>
      <c r="F166" s="60">
        <f t="shared" si="13"/>
        <v>39.951690821256037</v>
      </c>
      <c r="G166" s="59">
        <v>180</v>
      </c>
      <c r="H166" s="61">
        <f t="shared" si="14"/>
        <v>0.41407867494824019</v>
      </c>
    </row>
    <row r="167" spans="1:8" ht="14.25" customHeight="1">
      <c r="A167" s="88" t="s">
        <v>37</v>
      </c>
      <c r="B167" s="62">
        <v>10272</v>
      </c>
      <c r="C167" s="63">
        <v>6238</v>
      </c>
      <c r="D167" s="64">
        <f t="shared" si="12"/>
        <v>60.728193146417439</v>
      </c>
      <c r="E167" s="63">
        <v>4016</v>
      </c>
      <c r="F167" s="64">
        <f t="shared" si="13"/>
        <v>39.096573208722738</v>
      </c>
      <c r="G167" s="63">
        <v>18</v>
      </c>
      <c r="H167" s="65">
        <f t="shared" si="14"/>
        <v>0.17523364485981308</v>
      </c>
    </row>
    <row r="168" spans="1:8" ht="14.25" customHeight="1">
      <c r="A168" s="89" t="s">
        <v>38</v>
      </c>
      <c r="B168" s="67">
        <v>53742</v>
      </c>
      <c r="C168" s="68">
        <v>32161</v>
      </c>
      <c r="D168" s="69">
        <f t="shared" si="12"/>
        <v>59.843325518216659</v>
      </c>
      <c r="E168" s="68">
        <v>21383</v>
      </c>
      <c r="F168" s="69">
        <f t="shared" si="13"/>
        <v>39.788247553124187</v>
      </c>
      <c r="G168" s="68">
        <v>198</v>
      </c>
      <c r="H168" s="70">
        <f t="shared" si="14"/>
        <v>0.36842692865914928</v>
      </c>
    </row>
    <row r="169" spans="1:8" ht="24.75" customHeight="1">
      <c r="A169" s="473" t="s">
        <v>44</v>
      </c>
      <c r="B169" s="473"/>
      <c r="C169" s="473"/>
      <c r="D169" s="473"/>
      <c r="E169" s="473"/>
      <c r="F169" s="473"/>
      <c r="G169" s="473"/>
      <c r="H169" s="473"/>
    </row>
    <row r="170" spans="1:8" ht="14.25" customHeight="1">
      <c r="A170" s="90"/>
      <c r="B170" s="90"/>
      <c r="C170" s="90"/>
      <c r="D170" s="90"/>
      <c r="E170" s="90"/>
      <c r="F170" s="90"/>
      <c r="G170" s="90"/>
      <c r="H170" s="90"/>
    </row>
    <row r="171" spans="1:8" ht="23.5">
      <c r="A171" s="474">
        <v>2019</v>
      </c>
      <c r="B171" s="474"/>
      <c r="C171" s="474"/>
      <c r="D171" s="474"/>
      <c r="E171" s="474"/>
      <c r="F171" s="474"/>
      <c r="G171" s="474"/>
      <c r="H171" s="474"/>
    </row>
    <row r="172" spans="1:8" ht="14.5">
      <c r="A172" s="7"/>
    </row>
    <row r="173" spans="1:8" ht="30" customHeight="1">
      <c r="A173" s="475" t="s">
        <v>57</v>
      </c>
      <c r="B173" s="475"/>
      <c r="C173" s="475"/>
      <c r="D173" s="475"/>
      <c r="E173" s="475"/>
      <c r="F173" s="475"/>
      <c r="G173" s="475"/>
      <c r="H173" s="475"/>
    </row>
    <row r="174" spans="1:8" ht="15" customHeight="1">
      <c r="A174" s="476" t="s">
        <v>16</v>
      </c>
      <c r="B174" s="477" t="s">
        <v>47</v>
      </c>
      <c r="C174" s="478" t="s">
        <v>17</v>
      </c>
      <c r="D174" s="478"/>
      <c r="E174" s="478"/>
      <c r="F174" s="478"/>
      <c r="G174" s="478"/>
      <c r="H174" s="478"/>
    </row>
    <row r="175" spans="1:8" ht="19.5" customHeight="1">
      <c r="A175" s="476"/>
      <c r="B175" s="477"/>
      <c r="C175" s="479" t="s">
        <v>54</v>
      </c>
      <c r="D175" s="479"/>
      <c r="E175" s="479" t="s">
        <v>49</v>
      </c>
      <c r="F175" s="479"/>
      <c r="G175" s="480" t="s">
        <v>50</v>
      </c>
      <c r="H175" s="480"/>
    </row>
    <row r="176" spans="1:8" ht="26.25" customHeight="1">
      <c r="A176" s="476"/>
      <c r="B176" s="477"/>
      <c r="C176" s="479"/>
      <c r="D176" s="479"/>
      <c r="E176" s="479"/>
      <c r="F176" s="479"/>
      <c r="G176" s="480"/>
      <c r="H176" s="480"/>
    </row>
    <row r="177" spans="1:8" ht="14.25" customHeight="1">
      <c r="A177" s="476"/>
      <c r="B177" s="481" t="s">
        <v>18</v>
      </c>
      <c r="C177" s="481"/>
      <c r="D177" s="29" t="s">
        <v>19</v>
      </c>
      <c r="E177" s="72" t="s">
        <v>18</v>
      </c>
      <c r="F177" s="29" t="s">
        <v>19</v>
      </c>
      <c r="G177" s="72" t="s">
        <v>18</v>
      </c>
      <c r="H177" s="73" t="s">
        <v>19</v>
      </c>
    </row>
    <row r="178" spans="1:8" ht="14.5">
      <c r="A178" s="82" t="s">
        <v>20</v>
      </c>
      <c r="B178" s="83">
        <v>8712</v>
      </c>
      <c r="C178" s="84">
        <v>5699</v>
      </c>
      <c r="D178" s="46">
        <f t="shared" ref="D178:D196" si="15">C178/B178*100</f>
        <v>65.415518824609734</v>
      </c>
      <c r="E178" s="45">
        <v>3010</v>
      </c>
      <c r="F178" s="46">
        <f t="shared" ref="F178:F196" si="16">E178/B178*100</f>
        <v>34.550045913682276</v>
      </c>
      <c r="G178" s="45">
        <v>3</v>
      </c>
      <c r="H178" s="47">
        <f t="shared" ref="H178:H196" si="17">G178/B178*100</f>
        <v>3.4435261707988982E-2</v>
      </c>
    </row>
    <row r="179" spans="1:8" ht="14.5">
      <c r="A179" s="85" t="s">
        <v>21</v>
      </c>
      <c r="B179" s="40">
        <v>8594</v>
      </c>
      <c r="C179" s="41">
        <v>5806</v>
      </c>
      <c r="D179" s="42">
        <f t="shared" si="15"/>
        <v>67.558761926925754</v>
      </c>
      <c r="E179" s="41">
        <v>2788</v>
      </c>
      <c r="F179" s="42">
        <f t="shared" si="16"/>
        <v>32.441238073074238</v>
      </c>
      <c r="G179" s="41">
        <v>0</v>
      </c>
      <c r="H179" s="43">
        <f t="shared" si="17"/>
        <v>0</v>
      </c>
    </row>
    <row r="180" spans="1:8" ht="14.5">
      <c r="A180" s="82" t="s">
        <v>22</v>
      </c>
      <c r="B180" s="44">
        <v>2600</v>
      </c>
      <c r="C180" s="45">
        <v>975</v>
      </c>
      <c r="D180" s="46">
        <f t="shared" si="15"/>
        <v>37.5</v>
      </c>
      <c r="E180" s="45">
        <v>1621</v>
      </c>
      <c r="F180" s="46">
        <f t="shared" si="16"/>
        <v>62.346153846153854</v>
      </c>
      <c r="G180" s="45">
        <v>4</v>
      </c>
      <c r="H180" s="47">
        <f t="shared" si="17"/>
        <v>0.15384615384615385</v>
      </c>
    </row>
    <row r="181" spans="1:8" ht="14.5">
      <c r="A181" s="85" t="s">
        <v>23</v>
      </c>
      <c r="B181" s="40">
        <v>1538</v>
      </c>
      <c r="C181" s="41">
        <v>1198</v>
      </c>
      <c r="D181" s="42">
        <f t="shared" si="15"/>
        <v>77.893368010403123</v>
      </c>
      <c r="E181" s="41">
        <v>340</v>
      </c>
      <c r="F181" s="42">
        <f t="shared" si="16"/>
        <v>22.106631989596877</v>
      </c>
      <c r="G181" s="41">
        <v>0</v>
      </c>
      <c r="H181" s="43">
        <f t="shared" si="17"/>
        <v>0</v>
      </c>
    </row>
    <row r="182" spans="1:8" ht="14.5">
      <c r="A182" s="82" t="s">
        <v>24</v>
      </c>
      <c r="B182" s="44">
        <v>431</v>
      </c>
      <c r="C182" s="45">
        <v>255</v>
      </c>
      <c r="D182" s="46">
        <f t="shared" si="15"/>
        <v>59.164733178654295</v>
      </c>
      <c r="E182" s="45">
        <v>175</v>
      </c>
      <c r="F182" s="46">
        <f t="shared" si="16"/>
        <v>40.603248259860791</v>
      </c>
      <c r="G182" s="45">
        <v>1</v>
      </c>
      <c r="H182" s="47">
        <f t="shared" si="17"/>
        <v>0.23201856148491878</v>
      </c>
    </row>
    <row r="183" spans="1:8" ht="14.5">
      <c r="A183" s="85" t="s">
        <v>25</v>
      </c>
      <c r="B183" s="40">
        <v>1099</v>
      </c>
      <c r="C183" s="41">
        <v>774</v>
      </c>
      <c r="D183" s="42">
        <f t="shared" si="15"/>
        <v>70.427661510464063</v>
      </c>
      <c r="E183" s="41">
        <v>325</v>
      </c>
      <c r="F183" s="42">
        <f t="shared" si="16"/>
        <v>29.572338489535944</v>
      </c>
      <c r="G183" s="41">
        <v>0</v>
      </c>
      <c r="H183" s="43">
        <f t="shared" si="17"/>
        <v>0</v>
      </c>
    </row>
    <row r="184" spans="1:8" ht="14.5">
      <c r="A184" s="82" t="s">
        <v>26</v>
      </c>
      <c r="B184" s="44">
        <v>4098</v>
      </c>
      <c r="C184" s="45">
        <v>1953</v>
      </c>
      <c r="D184" s="46">
        <f t="shared" si="15"/>
        <v>47.657393850658856</v>
      </c>
      <c r="E184" s="45">
        <v>2144</v>
      </c>
      <c r="F184" s="46">
        <f t="shared" si="16"/>
        <v>52.318204001952175</v>
      </c>
      <c r="G184" s="45">
        <v>1</v>
      </c>
      <c r="H184" s="47">
        <f t="shared" si="17"/>
        <v>2.440214738897023E-2</v>
      </c>
    </row>
    <row r="185" spans="1:8" ht="14.5">
      <c r="A185" s="85" t="s">
        <v>27</v>
      </c>
      <c r="B185" s="40">
        <v>945</v>
      </c>
      <c r="C185" s="41">
        <v>677</v>
      </c>
      <c r="D185" s="42">
        <f t="shared" si="15"/>
        <v>71.640211640211632</v>
      </c>
      <c r="E185" s="41">
        <v>262</v>
      </c>
      <c r="F185" s="42">
        <f t="shared" si="16"/>
        <v>27.724867724867725</v>
      </c>
      <c r="G185" s="41">
        <v>6</v>
      </c>
      <c r="H185" s="43">
        <f t="shared" si="17"/>
        <v>0.63492063492063489</v>
      </c>
    </row>
    <row r="186" spans="1:8" ht="14.5">
      <c r="A186" s="82" t="s">
        <v>28</v>
      </c>
      <c r="B186" s="44">
        <v>4915</v>
      </c>
      <c r="C186" s="45">
        <v>3495</v>
      </c>
      <c r="D186" s="46">
        <f t="shared" si="15"/>
        <v>71.108850457782296</v>
      </c>
      <c r="E186" s="45">
        <v>1283</v>
      </c>
      <c r="F186" s="46">
        <f t="shared" si="16"/>
        <v>26.103763987792473</v>
      </c>
      <c r="G186" s="45">
        <v>137</v>
      </c>
      <c r="H186" s="47">
        <f t="shared" si="17"/>
        <v>2.7873855544252288</v>
      </c>
    </row>
    <row r="187" spans="1:8" ht="14.5">
      <c r="A187" s="85" t="s">
        <v>29</v>
      </c>
      <c r="B187" s="40">
        <v>10162</v>
      </c>
      <c r="C187" s="41">
        <v>4877</v>
      </c>
      <c r="D187" s="42">
        <f t="shared" si="15"/>
        <v>47.992521157252511</v>
      </c>
      <c r="E187" s="41">
        <v>5257</v>
      </c>
      <c r="F187" s="42">
        <f t="shared" si="16"/>
        <v>51.731942530997834</v>
      </c>
      <c r="G187" s="41">
        <v>28</v>
      </c>
      <c r="H187" s="43">
        <f t="shared" si="17"/>
        <v>0.27553631174965559</v>
      </c>
    </row>
    <row r="188" spans="1:8" ht="14.5">
      <c r="A188" s="82" t="s">
        <v>30</v>
      </c>
      <c r="B188" s="44">
        <v>2457</v>
      </c>
      <c r="C188" s="45">
        <v>1833</v>
      </c>
      <c r="D188" s="46">
        <f t="shared" si="15"/>
        <v>74.603174603174608</v>
      </c>
      <c r="E188" s="45">
        <v>616</v>
      </c>
      <c r="F188" s="46">
        <f t="shared" si="16"/>
        <v>25.071225071225072</v>
      </c>
      <c r="G188" s="45">
        <v>8</v>
      </c>
      <c r="H188" s="47">
        <f t="shared" si="17"/>
        <v>0.32560032560032559</v>
      </c>
    </row>
    <row r="189" spans="1:8" ht="14.5">
      <c r="A189" s="85" t="s">
        <v>31</v>
      </c>
      <c r="B189" s="40">
        <v>464</v>
      </c>
      <c r="C189" s="41">
        <v>210</v>
      </c>
      <c r="D189" s="42">
        <f t="shared" si="15"/>
        <v>45.258620689655174</v>
      </c>
      <c r="E189" s="41">
        <v>252</v>
      </c>
      <c r="F189" s="42">
        <f t="shared" si="16"/>
        <v>54.310344827586206</v>
      </c>
      <c r="G189" s="41">
        <v>2</v>
      </c>
      <c r="H189" s="43">
        <f t="shared" si="17"/>
        <v>0.43103448275862066</v>
      </c>
    </row>
    <row r="190" spans="1:8" ht="14.5">
      <c r="A190" s="82" t="s">
        <v>32</v>
      </c>
      <c r="B190" s="44">
        <v>2341</v>
      </c>
      <c r="C190" s="45">
        <v>1285</v>
      </c>
      <c r="D190" s="46">
        <f t="shared" si="15"/>
        <v>54.891072191371201</v>
      </c>
      <c r="E190" s="45">
        <v>1046</v>
      </c>
      <c r="F190" s="46">
        <f t="shared" si="16"/>
        <v>44.68175993165314</v>
      </c>
      <c r="G190" s="45">
        <v>10</v>
      </c>
      <c r="H190" s="47">
        <f t="shared" si="17"/>
        <v>0.42716787697565145</v>
      </c>
    </row>
    <row r="191" spans="1:8" ht="14.5">
      <c r="A191" s="85" t="s">
        <v>33</v>
      </c>
      <c r="B191" s="40">
        <v>1418</v>
      </c>
      <c r="C191" s="41">
        <v>1106</v>
      </c>
      <c r="D191" s="42">
        <f t="shared" si="15"/>
        <v>77.997179125528916</v>
      </c>
      <c r="E191" s="41">
        <v>312</v>
      </c>
      <c r="F191" s="42">
        <f t="shared" si="16"/>
        <v>22.002820874471084</v>
      </c>
      <c r="G191" s="41">
        <v>0</v>
      </c>
      <c r="H191" s="43">
        <f t="shared" si="17"/>
        <v>0</v>
      </c>
    </row>
    <row r="192" spans="1:8" ht="14.5">
      <c r="A192" s="82" t="s">
        <v>34</v>
      </c>
      <c r="B192" s="44">
        <v>1768</v>
      </c>
      <c r="C192" s="45">
        <v>956</v>
      </c>
      <c r="D192" s="46">
        <f t="shared" si="15"/>
        <v>54.072398190045249</v>
      </c>
      <c r="E192" s="45">
        <v>808</v>
      </c>
      <c r="F192" s="46">
        <f t="shared" si="16"/>
        <v>45.701357466063349</v>
      </c>
      <c r="G192" s="45">
        <v>4</v>
      </c>
      <c r="H192" s="47">
        <f t="shared" si="17"/>
        <v>0.22624434389140274</v>
      </c>
    </row>
    <row r="193" spans="1:8" ht="14.5">
      <c r="A193" s="86" t="s">
        <v>35</v>
      </c>
      <c r="B193" s="40">
        <v>1328</v>
      </c>
      <c r="C193" s="41">
        <v>976</v>
      </c>
      <c r="D193" s="42">
        <f t="shared" si="15"/>
        <v>73.493975903614455</v>
      </c>
      <c r="E193" s="41">
        <v>352</v>
      </c>
      <c r="F193" s="42">
        <f t="shared" si="16"/>
        <v>26.506024096385545</v>
      </c>
      <c r="G193" s="41">
        <v>0</v>
      </c>
      <c r="H193" s="43">
        <f t="shared" si="17"/>
        <v>0</v>
      </c>
    </row>
    <row r="194" spans="1:8" ht="14.5">
      <c r="A194" s="87" t="s">
        <v>36</v>
      </c>
      <c r="B194" s="58">
        <v>42700</v>
      </c>
      <c r="C194" s="59">
        <v>25858</v>
      </c>
      <c r="D194" s="60">
        <f t="shared" si="15"/>
        <v>60.557377049180324</v>
      </c>
      <c r="E194" s="59">
        <v>16658</v>
      </c>
      <c r="F194" s="60">
        <f t="shared" si="16"/>
        <v>39.011709601873534</v>
      </c>
      <c r="G194" s="59">
        <v>184</v>
      </c>
      <c r="H194" s="61">
        <f t="shared" si="17"/>
        <v>0.43091334894613581</v>
      </c>
    </row>
    <row r="195" spans="1:8" ht="14.5">
      <c r="A195" s="88" t="s">
        <v>37</v>
      </c>
      <c r="B195" s="62">
        <v>10170</v>
      </c>
      <c r="C195" s="63">
        <v>6217</v>
      </c>
      <c r="D195" s="64">
        <f t="shared" si="15"/>
        <v>61.130776794493613</v>
      </c>
      <c r="E195" s="63">
        <v>3933</v>
      </c>
      <c r="F195" s="64">
        <f t="shared" si="16"/>
        <v>38.672566371681413</v>
      </c>
      <c r="G195" s="63">
        <v>20</v>
      </c>
      <c r="H195" s="65">
        <f t="shared" si="17"/>
        <v>0.19665683382497542</v>
      </c>
    </row>
    <row r="196" spans="1:8" ht="14.5">
      <c r="A196" s="89" t="s">
        <v>38</v>
      </c>
      <c r="B196" s="67">
        <v>52870</v>
      </c>
      <c r="C196" s="68">
        <v>32075</v>
      </c>
      <c r="D196" s="69">
        <f t="shared" si="15"/>
        <v>60.66767543030074</v>
      </c>
      <c r="E196" s="68">
        <v>20591</v>
      </c>
      <c r="F196" s="69">
        <f t="shared" si="16"/>
        <v>38.946472479667108</v>
      </c>
      <c r="G196" s="68">
        <v>204</v>
      </c>
      <c r="H196" s="70">
        <f t="shared" si="17"/>
        <v>0.38585209003215432</v>
      </c>
    </row>
    <row r="197" spans="1:8" ht="26.25" customHeight="1">
      <c r="A197" s="473" t="s">
        <v>44</v>
      </c>
      <c r="B197" s="473"/>
      <c r="C197" s="473"/>
      <c r="D197" s="473"/>
      <c r="E197" s="473"/>
      <c r="F197" s="473"/>
      <c r="G197" s="473"/>
      <c r="H197" s="473"/>
    </row>
    <row r="198" spans="1:8" ht="19.5" customHeight="1"/>
    <row r="199" spans="1:8" ht="23.5">
      <c r="A199" s="474">
        <v>2018</v>
      </c>
      <c r="B199" s="474"/>
      <c r="C199" s="474"/>
      <c r="D199" s="474"/>
      <c r="E199" s="474"/>
      <c r="F199" s="474"/>
      <c r="G199" s="474"/>
      <c r="H199" s="474"/>
    </row>
    <row r="200" spans="1:8" ht="14.5">
      <c r="A200" s="7"/>
    </row>
    <row r="201" spans="1:8" ht="30" customHeight="1">
      <c r="A201" s="475" t="s">
        <v>58</v>
      </c>
      <c r="B201" s="475"/>
      <c r="C201" s="475"/>
      <c r="D201" s="475"/>
      <c r="E201" s="475"/>
      <c r="F201" s="475"/>
      <c r="G201" s="475"/>
      <c r="H201" s="475"/>
    </row>
    <row r="202" spans="1:8" ht="15" customHeight="1">
      <c r="A202" s="476" t="s">
        <v>16</v>
      </c>
      <c r="B202" s="477" t="s">
        <v>47</v>
      </c>
      <c r="C202" s="478" t="s">
        <v>17</v>
      </c>
      <c r="D202" s="478"/>
      <c r="E202" s="478"/>
      <c r="F202" s="478"/>
      <c r="G202" s="478"/>
      <c r="H202" s="478"/>
    </row>
    <row r="203" spans="1:8" ht="19.5" customHeight="1">
      <c r="A203" s="476"/>
      <c r="B203" s="477"/>
      <c r="C203" s="479" t="s">
        <v>59</v>
      </c>
      <c r="D203" s="479"/>
      <c r="E203" s="479" t="s">
        <v>60</v>
      </c>
      <c r="F203" s="479"/>
      <c r="G203" s="480" t="s">
        <v>61</v>
      </c>
      <c r="H203" s="480"/>
    </row>
    <row r="204" spans="1:8" ht="29.25" customHeight="1">
      <c r="A204" s="476"/>
      <c r="B204" s="477"/>
      <c r="C204" s="479"/>
      <c r="D204" s="479"/>
      <c r="E204" s="479"/>
      <c r="F204" s="479"/>
      <c r="G204" s="480"/>
      <c r="H204" s="480"/>
    </row>
    <row r="205" spans="1:8" ht="14.25" customHeight="1">
      <c r="A205" s="476"/>
      <c r="B205" s="481" t="s">
        <v>18</v>
      </c>
      <c r="C205" s="481"/>
      <c r="D205" s="29" t="s">
        <v>19</v>
      </c>
      <c r="E205" s="72" t="s">
        <v>18</v>
      </c>
      <c r="F205" s="29" t="s">
        <v>19</v>
      </c>
      <c r="G205" s="72" t="s">
        <v>18</v>
      </c>
      <c r="H205" s="73" t="s">
        <v>19</v>
      </c>
    </row>
    <row r="206" spans="1:8" ht="14.5">
      <c r="A206" s="82" t="s">
        <v>20</v>
      </c>
      <c r="B206" s="83">
        <v>8518</v>
      </c>
      <c r="C206" s="84">
        <v>5544</v>
      </c>
      <c r="D206" s="46">
        <f t="shared" ref="D206:D224" si="18">C206/B206*100</f>
        <v>65.085700868748532</v>
      </c>
      <c r="E206" s="45">
        <v>2971</v>
      </c>
      <c r="F206" s="46">
        <f t="shared" ref="F206:F224" si="19">E206/B206*100</f>
        <v>34.879079596149332</v>
      </c>
      <c r="G206" s="45">
        <v>3</v>
      </c>
      <c r="H206" s="47">
        <f t="shared" ref="H206:H224" si="20">G206/B206*100</f>
        <v>3.521953510213665E-2</v>
      </c>
    </row>
    <row r="207" spans="1:8" ht="14.5">
      <c r="A207" s="85" t="s">
        <v>21</v>
      </c>
      <c r="B207" s="40">
        <v>8495</v>
      </c>
      <c r="C207" s="41">
        <v>5839</v>
      </c>
      <c r="D207" s="42">
        <f t="shared" si="18"/>
        <v>68.734549735138316</v>
      </c>
      <c r="E207" s="41">
        <v>2654</v>
      </c>
      <c r="F207" s="42">
        <f t="shared" si="19"/>
        <v>31.241907004120073</v>
      </c>
      <c r="G207" s="41">
        <v>2</v>
      </c>
      <c r="H207" s="43">
        <f t="shared" si="20"/>
        <v>2.3543260741612712E-2</v>
      </c>
    </row>
    <row r="208" spans="1:8" ht="14.5">
      <c r="A208" s="82" t="s">
        <v>22</v>
      </c>
      <c r="B208" s="44">
        <v>2560</v>
      </c>
      <c r="C208" s="45">
        <v>989</v>
      </c>
      <c r="D208" s="46">
        <f t="shared" si="18"/>
        <v>38.6328125</v>
      </c>
      <c r="E208" s="45">
        <v>1567</v>
      </c>
      <c r="F208" s="46">
        <f t="shared" si="19"/>
        <v>61.210937499999993</v>
      </c>
      <c r="G208" s="45">
        <v>4</v>
      </c>
      <c r="H208" s="47">
        <f t="shared" si="20"/>
        <v>0.15625</v>
      </c>
    </row>
    <row r="209" spans="1:8" ht="14.5">
      <c r="A209" s="85" t="s">
        <v>23</v>
      </c>
      <c r="B209" s="40">
        <v>1513</v>
      </c>
      <c r="C209" s="41">
        <v>1185</v>
      </c>
      <c r="D209" s="42">
        <f t="shared" si="18"/>
        <v>78.321216126900197</v>
      </c>
      <c r="E209" s="41">
        <v>328</v>
      </c>
      <c r="F209" s="42">
        <f t="shared" si="19"/>
        <v>21.678783873099803</v>
      </c>
      <c r="G209" s="41">
        <v>0</v>
      </c>
      <c r="H209" s="43">
        <f t="shared" si="20"/>
        <v>0</v>
      </c>
    </row>
    <row r="210" spans="1:8" ht="14.5">
      <c r="A210" s="82" t="s">
        <v>24</v>
      </c>
      <c r="B210" s="44">
        <v>426</v>
      </c>
      <c r="C210" s="45">
        <v>290</v>
      </c>
      <c r="D210" s="46">
        <f t="shared" si="18"/>
        <v>68.075117370892031</v>
      </c>
      <c r="E210" s="45">
        <v>135</v>
      </c>
      <c r="F210" s="46">
        <f t="shared" si="19"/>
        <v>31.690140845070424</v>
      </c>
      <c r="G210" s="45">
        <v>1</v>
      </c>
      <c r="H210" s="47">
        <f t="shared" si="20"/>
        <v>0.23474178403755869</v>
      </c>
    </row>
    <row r="211" spans="1:8" ht="14.5">
      <c r="A211" s="85" t="s">
        <v>25</v>
      </c>
      <c r="B211" s="40">
        <v>1070</v>
      </c>
      <c r="C211" s="41">
        <v>775</v>
      </c>
      <c r="D211" s="42">
        <f t="shared" si="18"/>
        <v>72.429906542056074</v>
      </c>
      <c r="E211" s="41">
        <v>294</v>
      </c>
      <c r="F211" s="42">
        <f t="shared" si="19"/>
        <v>27.476635514018692</v>
      </c>
      <c r="G211" s="41">
        <v>1</v>
      </c>
      <c r="H211" s="43">
        <f t="shared" si="20"/>
        <v>9.3457943925233655E-2</v>
      </c>
    </row>
    <row r="212" spans="1:8" ht="14.5">
      <c r="A212" s="82" t="s">
        <v>26</v>
      </c>
      <c r="B212" s="44">
        <v>4049</v>
      </c>
      <c r="C212" s="45">
        <v>1931</v>
      </c>
      <c r="D212" s="46">
        <f t="shared" si="18"/>
        <v>47.690787848851571</v>
      </c>
      <c r="E212" s="45">
        <v>2117</v>
      </c>
      <c r="F212" s="46">
        <f t="shared" si="19"/>
        <v>52.28451469498642</v>
      </c>
      <c r="G212" s="45">
        <v>1</v>
      </c>
      <c r="H212" s="47">
        <f t="shared" si="20"/>
        <v>2.469745616201531E-2</v>
      </c>
    </row>
    <row r="213" spans="1:8" ht="14.5">
      <c r="A213" s="85" t="s">
        <v>27</v>
      </c>
      <c r="B213" s="40">
        <v>944</v>
      </c>
      <c r="C213" s="41">
        <v>666</v>
      </c>
      <c r="D213" s="42">
        <f t="shared" si="18"/>
        <v>70.550847457627114</v>
      </c>
      <c r="E213" s="41">
        <v>272</v>
      </c>
      <c r="F213" s="42">
        <f t="shared" si="19"/>
        <v>28.8135593220339</v>
      </c>
      <c r="G213" s="41">
        <v>6</v>
      </c>
      <c r="H213" s="43">
        <f t="shared" si="20"/>
        <v>0.63559322033898313</v>
      </c>
    </row>
    <row r="214" spans="1:8" ht="14.5">
      <c r="A214" s="82" t="s">
        <v>28</v>
      </c>
      <c r="B214" s="44">
        <v>4817</v>
      </c>
      <c r="C214" s="45">
        <v>3460</v>
      </c>
      <c r="D214" s="46">
        <f t="shared" si="18"/>
        <v>71.828939173759593</v>
      </c>
      <c r="E214" s="45">
        <v>1212</v>
      </c>
      <c r="F214" s="46">
        <f t="shared" si="19"/>
        <v>25.160888519825619</v>
      </c>
      <c r="G214" s="45">
        <v>145</v>
      </c>
      <c r="H214" s="47">
        <f t="shared" si="20"/>
        <v>3.010172306414781</v>
      </c>
    </row>
    <row r="215" spans="1:8" ht="14.5">
      <c r="A215" s="85" t="s">
        <v>29</v>
      </c>
      <c r="B215" s="40">
        <v>10007</v>
      </c>
      <c r="C215" s="41">
        <v>4905</v>
      </c>
      <c r="D215" s="42">
        <f t="shared" si="18"/>
        <v>49.01568901768762</v>
      </c>
      <c r="E215" s="41">
        <v>5071</v>
      </c>
      <c r="F215" s="42">
        <f t="shared" si="19"/>
        <v>50.674527830518635</v>
      </c>
      <c r="G215" s="41">
        <v>31</v>
      </c>
      <c r="H215" s="43">
        <f t="shared" si="20"/>
        <v>0.30978315179374438</v>
      </c>
    </row>
    <row r="216" spans="1:8" ht="14.5">
      <c r="A216" s="82" t="s">
        <v>30</v>
      </c>
      <c r="B216" s="44">
        <v>2428</v>
      </c>
      <c r="C216" s="45">
        <v>1794</v>
      </c>
      <c r="D216" s="46">
        <f t="shared" si="18"/>
        <v>73.887973640856671</v>
      </c>
      <c r="E216" s="45">
        <v>625</v>
      </c>
      <c r="F216" s="46">
        <f t="shared" si="19"/>
        <v>25.741350906095551</v>
      </c>
      <c r="G216" s="45">
        <v>9</v>
      </c>
      <c r="H216" s="47">
        <f t="shared" si="20"/>
        <v>0.37067545304777594</v>
      </c>
    </row>
    <row r="217" spans="1:8" ht="14.5">
      <c r="A217" s="85" t="s">
        <v>31</v>
      </c>
      <c r="B217" s="40">
        <v>464</v>
      </c>
      <c r="C217" s="41">
        <v>221</v>
      </c>
      <c r="D217" s="42">
        <f t="shared" si="18"/>
        <v>47.629310344827587</v>
      </c>
      <c r="E217" s="41">
        <v>241</v>
      </c>
      <c r="F217" s="42">
        <f t="shared" si="19"/>
        <v>51.939655172413794</v>
      </c>
      <c r="G217" s="41">
        <v>2</v>
      </c>
      <c r="H217" s="43">
        <f t="shared" si="20"/>
        <v>0.43103448275862066</v>
      </c>
    </row>
    <row r="218" spans="1:8" ht="14.5">
      <c r="A218" s="82" t="s">
        <v>32</v>
      </c>
      <c r="B218" s="44">
        <v>2321</v>
      </c>
      <c r="C218" s="45">
        <v>1260</v>
      </c>
      <c r="D218" s="46">
        <f t="shared" si="18"/>
        <v>54.286945282205949</v>
      </c>
      <c r="E218" s="45">
        <v>1050</v>
      </c>
      <c r="F218" s="46">
        <f t="shared" si="19"/>
        <v>45.239121068504957</v>
      </c>
      <c r="G218" s="45">
        <v>11</v>
      </c>
      <c r="H218" s="47">
        <f t="shared" si="20"/>
        <v>0.47393364928909953</v>
      </c>
    </row>
    <row r="219" spans="1:8" ht="14.5">
      <c r="A219" s="85" t="s">
        <v>33</v>
      </c>
      <c r="B219" s="40">
        <v>1413</v>
      </c>
      <c r="C219" s="41">
        <v>1103</v>
      </c>
      <c r="D219" s="42">
        <f t="shared" si="18"/>
        <v>78.060863411181884</v>
      </c>
      <c r="E219" s="41">
        <v>310</v>
      </c>
      <c r="F219" s="42">
        <f t="shared" si="19"/>
        <v>21.939136588818116</v>
      </c>
      <c r="G219" s="41">
        <v>0</v>
      </c>
      <c r="H219" s="43">
        <f t="shared" si="20"/>
        <v>0</v>
      </c>
    </row>
    <row r="220" spans="1:8" ht="14.5">
      <c r="A220" s="82" t="s">
        <v>34</v>
      </c>
      <c r="B220" s="44">
        <v>1740</v>
      </c>
      <c r="C220" s="45">
        <v>953</v>
      </c>
      <c r="D220" s="46">
        <f t="shared" si="18"/>
        <v>54.770114942528735</v>
      </c>
      <c r="E220" s="45">
        <v>782</v>
      </c>
      <c r="F220" s="46">
        <f t="shared" si="19"/>
        <v>44.94252873563218</v>
      </c>
      <c r="G220" s="45">
        <v>5</v>
      </c>
      <c r="H220" s="47">
        <f t="shared" si="20"/>
        <v>0.28735632183908044</v>
      </c>
    </row>
    <row r="221" spans="1:8" ht="14.5">
      <c r="A221" s="86" t="s">
        <v>35</v>
      </c>
      <c r="B221" s="40">
        <v>1320</v>
      </c>
      <c r="C221" s="41">
        <v>967</v>
      </c>
      <c r="D221" s="42">
        <f t="shared" si="18"/>
        <v>73.257575757575751</v>
      </c>
      <c r="E221" s="41">
        <v>353</v>
      </c>
      <c r="F221" s="42">
        <f t="shared" si="19"/>
        <v>26.742424242424239</v>
      </c>
      <c r="G221" s="41">
        <v>0</v>
      </c>
      <c r="H221" s="43">
        <f t="shared" si="20"/>
        <v>0</v>
      </c>
    </row>
    <row r="222" spans="1:8" ht="14.5">
      <c r="A222" s="87" t="s">
        <v>36</v>
      </c>
      <c r="B222" s="58">
        <v>42014</v>
      </c>
      <c r="C222" s="59">
        <v>25712</v>
      </c>
      <c r="D222" s="60">
        <f t="shared" si="18"/>
        <v>61.198648069691053</v>
      </c>
      <c r="E222" s="59">
        <v>16102</v>
      </c>
      <c r="F222" s="60">
        <f t="shared" si="19"/>
        <v>38.325320131384778</v>
      </c>
      <c r="G222" s="59">
        <v>200</v>
      </c>
      <c r="H222" s="61">
        <f t="shared" si="20"/>
        <v>0.47603179892416814</v>
      </c>
    </row>
    <row r="223" spans="1:8" ht="14.5">
      <c r="A223" s="88" t="s">
        <v>37</v>
      </c>
      <c r="B223" s="62">
        <v>10071</v>
      </c>
      <c r="C223" s="63">
        <v>6170</v>
      </c>
      <c r="D223" s="64">
        <f t="shared" si="18"/>
        <v>61.265018369576005</v>
      </c>
      <c r="E223" s="63">
        <v>3880</v>
      </c>
      <c r="F223" s="64">
        <f t="shared" si="19"/>
        <v>38.526462118955415</v>
      </c>
      <c r="G223" s="63">
        <v>21</v>
      </c>
      <c r="H223" s="65">
        <f t="shared" si="20"/>
        <v>0.20851951146857312</v>
      </c>
    </row>
    <row r="224" spans="1:8" ht="14.25" customHeight="1">
      <c r="A224" s="89" t="s">
        <v>38</v>
      </c>
      <c r="B224" s="67">
        <v>52085</v>
      </c>
      <c r="C224" s="68">
        <v>31882</v>
      </c>
      <c r="D224" s="69">
        <f t="shared" si="18"/>
        <v>61.211481232600562</v>
      </c>
      <c r="E224" s="68">
        <v>19982</v>
      </c>
      <c r="F224" s="69">
        <f t="shared" si="19"/>
        <v>38.364212345204947</v>
      </c>
      <c r="G224" s="68">
        <v>221</v>
      </c>
      <c r="H224" s="70">
        <f t="shared" si="20"/>
        <v>0.42430642219448977</v>
      </c>
    </row>
    <row r="225" spans="1:8" ht="24" customHeight="1">
      <c r="A225" s="473" t="s">
        <v>44</v>
      </c>
      <c r="B225" s="473"/>
      <c r="C225" s="473"/>
      <c r="D225" s="473"/>
      <c r="E225" s="473"/>
      <c r="F225" s="473"/>
      <c r="G225" s="473"/>
      <c r="H225" s="473"/>
    </row>
    <row r="226" spans="1:8" ht="14.25" customHeight="1">
      <c r="A226" s="6"/>
      <c r="B226" s="6"/>
      <c r="C226" s="6"/>
      <c r="D226" s="6"/>
      <c r="E226" s="6"/>
      <c r="F226" s="6"/>
      <c r="G226" s="6"/>
      <c r="H226" s="6"/>
    </row>
  </sheetData>
  <mergeCells count="83">
    <mergeCell ref="A3:H3"/>
    <mergeCell ref="A5:H5"/>
    <mergeCell ref="A6:A8"/>
    <mergeCell ref="B6:B7"/>
    <mergeCell ref="C6:H6"/>
    <mergeCell ref="C7:D7"/>
    <mergeCell ref="E7:F7"/>
    <mergeCell ref="G7:H7"/>
    <mergeCell ref="B8:C8"/>
    <mergeCell ref="A28:H28"/>
    <mergeCell ref="A29:H29"/>
    <mergeCell ref="A31:H31"/>
    <mergeCell ref="A33:H33"/>
    <mergeCell ref="A34:A36"/>
    <mergeCell ref="B34:B35"/>
    <mergeCell ref="C34:H34"/>
    <mergeCell ref="C35:D35"/>
    <mergeCell ref="E35:F35"/>
    <mergeCell ref="G35:H35"/>
    <mergeCell ref="B36:C36"/>
    <mergeCell ref="A56:H56"/>
    <mergeCell ref="A57:H57"/>
    <mergeCell ref="A59:H59"/>
    <mergeCell ref="A61:H61"/>
    <mergeCell ref="A62:A64"/>
    <mergeCell ref="B62:B63"/>
    <mergeCell ref="C62:H62"/>
    <mergeCell ref="C63:D63"/>
    <mergeCell ref="E63:F63"/>
    <mergeCell ref="G63:H63"/>
    <mergeCell ref="B64:C64"/>
    <mergeCell ref="A84:H84"/>
    <mergeCell ref="A85:H85"/>
    <mergeCell ref="A87:H87"/>
    <mergeCell ref="A89:H89"/>
    <mergeCell ref="A90:A93"/>
    <mergeCell ref="B90:B92"/>
    <mergeCell ref="C90:H90"/>
    <mergeCell ref="C91:D92"/>
    <mergeCell ref="E91:F92"/>
    <mergeCell ref="G91:H92"/>
    <mergeCell ref="B93:C93"/>
    <mergeCell ref="A113:H113"/>
    <mergeCell ref="A115:H115"/>
    <mergeCell ref="A117:H117"/>
    <mergeCell ref="A118:A121"/>
    <mergeCell ref="B118:B120"/>
    <mergeCell ref="C118:H118"/>
    <mergeCell ref="C119:D120"/>
    <mergeCell ref="E119:F120"/>
    <mergeCell ref="G119:H120"/>
    <mergeCell ref="B121:C121"/>
    <mergeCell ref="A141:H141"/>
    <mergeCell ref="A143:H143"/>
    <mergeCell ref="A145:H145"/>
    <mergeCell ref="A146:A149"/>
    <mergeCell ref="B146:B148"/>
    <mergeCell ref="C146:H146"/>
    <mergeCell ref="C147:D148"/>
    <mergeCell ref="E147:F148"/>
    <mergeCell ref="G147:H148"/>
    <mergeCell ref="B149:C149"/>
    <mergeCell ref="A169:H169"/>
    <mergeCell ref="A171:H171"/>
    <mergeCell ref="A173:H173"/>
    <mergeCell ref="A174:A177"/>
    <mergeCell ref="B174:B176"/>
    <mergeCell ref="C174:H174"/>
    <mergeCell ref="C175:D176"/>
    <mergeCell ref="E175:F176"/>
    <mergeCell ref="G175:H176"/>
    <mergeCell ref="B177:C177"/>
    <mergeCell ref="A225:H225"/>
    <mergeCell ref="A197:H197"/>
    <mergeCell ref="A199:H199"/>
    <mergeCell ref="A201:H201"/>
    <mergeCell ref="A202:A205"/>
    <mergeCell ref="B202:B204"/>
    <mergeCell ref="C202:H202"/>
    <mergeCell ref="C203:D204"/>
    <mergeCell ref="E203:F204"/>
    <mergeCell ref="G203:H204"/>
    <mergeCell ref="B205:C205"/>
  </mergeCells>
  <hyperlinks>
    <hyperlink ref="A1" location="Inhalt!A9" display="Zurück zum Inhalt" xr:uid="{00000000-0004-0000-0600-000000000000}"/>
  </hyperlinks>
  <pageMargins left="0.7" right="0.7" top="0.78749999999999998" bottom="0.78749999999999998"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38"/>
  <sheetViews>
    <sheetView showGridLines="0" zoomScale="80" zoomScaleNormal="80" workbookViewId="0"/>
  </sheetViews>
  <sheetFormatPr baseColWidth="10" defaultColWidth="11" defaultRowHeight="15" customHeight="1"/>
  <cols>
    <col min="1" max="1" width="23.5" style="3" customWidth="1"/>
    <col min="2" max="2" width="11.08203125" style="3" customWidth="1"/>
    <col min="3" max="3" width="11.83203125" style="3" customWidth="1"/>
    <col min="4" max="5" width="11.08203125" style="3" customWidth="1"/>
    <col min="6" max="6" width="11.83203125" style="3" customWidth="1"/>
    <col min="7" max="7" width="11.08203125" style="3" customWidth="1"/>
    <col min="8" max="8" width="12.08203125" style="3" customWidth="1"/>
    <col min="9" max="10" width="11.08203125" style="3" customWidth="1"/>
    <col min="11" max="11" width="12.08203125" style="3" customWidth="1"/>
    <col min="12" max="14" width="11" style="3"/>
    <col min="15" max="15" width="13.33203125" style="3" customWidth="1"/>
    <col min="16" max="16384" width="11" style="3"/>
  </cols>
  <sheetData>
    <row r="1" spans="1:17" ht="14.25" customHeight="1">
      <c r="A1" s="4" t="s">
        <v>15</v>
      </c>
      <c r="B1" s="25"/>
      <c r="C1" s="20"/>
      <c r="D1" s="20"/>
      <c r="E1" s="20"/>
      <c r="F1" s="20"/>
      <c r="G1" s="20"/>
      <c r="H1" s="20"/>
      <c r="I1" s="20"/>
      <c r="J1" s="20"/>
      <c r="K1" s="20"/>
    </row>
    <row r="2" spans="1:17" ht="14.25" customHeight="1">
      <c r="A2" s="4"/>
      <c r="B2" s="25"/>
      <c r="C2" s="20"/>
      <c r="D2" s="20"/>
      <c r="E2" s="20"/>
      <c r="F2" s="20"/>
      <c r="G2" s="20"/>
      <c r="H2" s="20"/>
      <c r="I2" s="20"/>
      <c r="J2" s="20"/>
      <c r="K2" s="20"/>
    </row>
    <row r="3" spans="1:17" ht="27" customHeight="1">
      <c r="A3" s="474">
        <v>2025</v>
      </c>
      <c r="B3" s="474"/>
      <c r="C3" s="474"/>
      <c r="D3" s="474"/>
      <c r="E3" s="474"/>
      <c r="F3" s="474"/>
      <c r="G3" s="474"/>
      <c r="H3" s="474"/>
      <c r="I3" s="474"/>
      <c r="J3" s="474"/>
      <c r="K3" s="474"/>
    </row>
    <row r="4" spans="1:17" ht="14.25" customHeight="1">
      <c r="A4" s="5"/>
      <c r="B4" s="1"/>
      <c r="C4" s="1"/>
      <c r="D4" s="1"/>
      <c r="E4" s="1"/>
      <c r="F4" s="1"/>
      <c r="G4" s="1"/>
      <c r="H4" s="1"/>
      <c r="I4" s="1"/>
      <c r="J4" s="1"/>
      <c r="K4" s="1"/>
    </row>
    <row r="5" spans="1:17" ht="14.25" customHeight="1">
      <c r="A5" s="505" t="s">
        <v>124</v>
      </c>
      <c r="B5" s="505"/>
      <c r="C5" s="505"/>
      <c r="D5" s="505"/>
      <c r="E5" s="505"/>
      <c r="F5" s="505"/>
      <c r="G5" s="505"/>
      <c r="H5" s="505"/>
      <c r="I5" s="505"/>
      <c r="J5" s="505"/>
      <c r="K5" s="505"/>
    </row>
    <row r="6" spans="1:17" ht="30" customHeight="1">
      <c r="A6" s="506" t="s">
        <v>16</v>
      </c>
      <c r="B6" s="509" t="s">
        <v>62</v>
      </c>
      <c r="C6" s="510"/>
      <c r="D6" s="510"/>
      <c r="E6" s="510"/>
      <c r="F6" s="511"/>
      <c r="G6" s="509" t="s">
        <v>63</v>
      </c>
      <c r="H6" s="510"/>
      <c r="I6" s="510"/>
      <c r="J6" s="510"/>
      <c r="K6" s="512"/>
    </row>
    <row r="7" spans="1:17" ht="30.75" customHeight="1">
      <c r="A7" s="507"/>
      <c r="B7" s="509" t="s">
        <v>64</v>
      </c>
      <c r="C7" s="510"/>
      <c r="D7" s="510"/>
      <c r="E7" s="510"/>
      <c r="F7" s="510"/>
      <c r="G7" s="510"/>
      <c r="H7" s="510"/>
      <c r="I7" s="510"/>
      <c r="J7" s="510"/>
      <c r="K7" s="512"/>
      <c r="M7"/>
      <c r="N7"/>
      <c r="O7"/>
      <c r="P7"/>
      <c r="Q7"/>
    </row>
    <row r="8" spans="1:17" ht="14.25" customHeight="1">
      <c r="A8" s="507"/>
      <c r="B8" s="513" t="s">
        <v>65</v>
      </c>
      <c r="C8" s="513" t="s">
        <v>66</v>
      </c>
      <c r="D8" s="515" t="s">
        <v>67</v>
      </c>
      <c r="E8" s="516"/>
      <c r="F8" s="517"/>
      <c r="G8" s="513" t="s">
        <v>65</v>
      </c>
      <c r="H8" s="513" t="s">
        <v>66</v>
      </c>
      <c r="I8" s="515" t="s">
        <v>67</v>
      </c>
      <c r="J8" s="516"/>
      <c r="K8" s="518"/>
      <c r="M8"/>
      <c r="N8"/>
      <c r="O8"/>
      <c r="P8"/>
      <c r="Q8"/>
    </row>
    <row r="9" spans="1:17" ht="61.5" customHeight="1" thickBot="1">
      <c r="A9" s="508"/>
      <c r="B9" s="514"/>
      <c r="C9" s="514"/>
      <c r="D9" s="91" t="s">
        <v>68</v>
      </c>
      <c r="E9" s="92" t="s">
        <v>69</v>
      </c>
      <c r="F9" s="93" t="s">
        <v>125</v>
      </c>
      <c r="G9" s="514"/>
      <c r="H9" s="514"/>
      <c r="I9" s="94" t="s">
        <v>70</v>
      </c>
      <c r="J9" s="95" t="s">
        <v>71</v>
      </c>
      <c r="K9" s="96" t="s">
        <v>126</v>
      </c>
      <c r="M9"/>
      <c r="N9"/>
      <c r="O9"/>
      <c r="P9"/>
      <c r="Q9"/>
    </row>
    <row r="10" spans="1:17" ht="14.25" customHeight="1">
      <c r="A10" s="97" t="s">
        <v>20</v>
      </c>
      <c r="B10" s="98">
        <v>276</v>
      </c>
      <c r="C10" s="99">
        <v>9.1124897236868604E-2</v>
      </c>
      <c r="D10" s="100">
        <v>166</v>
      </c>
      <c r="E10" s="101">
        <v>91</v>
      </c>
      <c r="F10" s="102">
        <v>102</v>
      </c>
      <c r="G10" s="12">
        <v>5210</v>
      </c>
      <c r="H10" s="99">
        <v>1.5355731283544609</v>
      </c>
      <c r="I10" s="103">
        <v>1343</v>
      </c>
      <c r="J10" s="103">
        <v>1459</v>
      </c>
      <c r="K10" s="104">
        <v>3441</v>
      </c>
      <c r="M10"/>
      <c r="N10"/>
      <c r="O10"/>
      <c r="P10"/>
      <c r="Q10"/>
    </row>
    <row r="11" spans="1:17" ht="14.25" customHeight="1">
      <c r="A11" s="105" t="s">
        <v>21</v>
      </c>
      <c r="B11" s="106">
        <v>788</v>
      </c>
      <c r="C11" s="107">
        <v>0.22033884087229574</v>
      </c>
      <c r="D11" s="108">
        <v>346</v>
      </c>
      <c r="E11" s="109">
        <v>203</v>
      </c>
      <c r="F11" s="110">
        <v>385</v>
      </c>
      <c r="G11" s="10">
        <v>10870</v>
      </c>
      <c r="H11" s="107">
        <v>2.7729308884603219</v>
      </c>
      <c r="I11" s="111">
        <v>1955</v>
      </c>
      <c r="J11" s="111">
        <v>2203</v>
      </c>
      <c r="K11" s="112">
        <v>7880</v>
      </c>
      <c r="M11"/>
      <c r="N11"/>
      <c r="O11"/>
      <c r="P11"/>
      <c r="Q11"/>
    </row>
    <row r="12" spans="1:17" ht="14.25" customHeight="1">
      <c r="A12" s="97" t="s">
        <v>22</v>
      </c>
      <c r="B12" s="98">
        <v>449</v>
      </c>
      <c r="C12" s="99">
        <v>0.45064033080412702</v>
      </c>
      <c r="D12" s="100">
        <v>197</v>
      </c>
      <c r="E12" s="101">
        <v>157</v>
      </c>
      <c r="F12" s="102">
        <v>171</v>
      </c>
      <c r="G12" s="12">
        <v>6173</v>
      </c>
      <c r="H12" s="99">
        <v>5.8898175711777725</v>
      </c>
      <c r="I12" s="103">
        <v>1749</v>
      </c>
      <c r="J12" s="103">
        <v>2018</v>
      </c>
      <c r="K12" s="104">
        <v>3419</v>
      </c>
      <c r="M12"/>
      <c r="N12"/>
      <c r="O12"/>
      <c r="P12"/>
      <c r="Q12"/>
    </row>
    <row r="13" spans="1:17" ht="14.25" customHeight="1">
      <c r="A13" s="105" t="s">
        <v>23</v>
      </c>
      <c r="B13" s="106">
        <v>122</v>
      </c>
      <c r="C13" s="107">
        <v>0.2407451258978609</v>
      </c>
      <c r="D13" s="108">
        <v>69</v>
      </c>
      <c r="E13" s="109">
        <v>58</v>
      </c>
      <c r="F13" s="110">
        <v>29</v>
      </c>
      <c r="G13" s="10">
        <v>1183</v>
      </c>
      <c r="H13" s="107">
        <v>1.8046466218174608</v>
      </c>
      <c r="I13" s="111">
        <v>330</v>
      </c>
      <c r="J13" s="111">
        <v>748</v>
      </c>
      <c r="K13" s="112">
        <v>444</v>
      </c>
      <c r="M13"/>
      <c r="N13"/>
      <c r="O13"/>
      <c r="P13"/>
      <c r="Q13"/>
    </row>
    <row r="14" spans="1:17" ht="14.25" customHeight="1">
      <c r="A14" s="97" t="s">
        <v>24</v>
      </c>
      <c r="B14" s="98">
        <v>50</v>
      </c>
      <c r="C14" s="99">
        <v>0.26292264815691224</v>
      </c>
      <c r="D14" s="100">
        <v>21</v>
      </c>
      <c r="E14" s="101">
        <v>23</v>
      </c>
      <c r="F14" s="102">
        <v>32</v>
      </c>
      <c r="G14" s="12">
        <v>661</v>
      </c>
      <c r="H14" s="99">
        <v>3.0515673329947832</v>
      </c>
      <c r="I14" s="103">
        <v>249</v>
      </c>
      <c r="J14" s="103">
        <v>216</v>
      </c>
      <c r="K14" s="104">
        <v>470</v>
      </c>
      <c r="M14"/>
      <c r="N14"/>
      <c r="O14"/>
      <c r="P14"/>
      <c r="Q14"/>
    </row>
    <row r="15" spans="1:17" ht="14.25" customHeight="1">
      <c r="A15" s="105" t="s">
        <v>25</v>
      </c>
      <c r="B15" s="106">
        <v>105</v>
      </c>
      <c r="C15" s="107">
        <v>0.19908232528155928</v>
      </c>
      <c r="D15" s="108">
        <v>68</v>
      </c>
      <c r="E15" s="109">
        <v>52</v>
      </c>
      <c r="F15" s="110">
        <v>47</v>
      </c>
      <c r="G15" s="10">
        <v>2411</v>
      </c>
      <c r="H15" s="107">
        <v>4.395223771761918</v>
      </c>
      <c r="I15" s="111">
        <v>699</v>
      </c>
      <c r="J15" s="111">
        <v>1222</v>
      </c>
      <c r="K15" s="112">
        <v>1299</v>
      </c>
      <c r="M15"/>
      <c r="N15"/>
      <c r="O15"/>
      <c r="P15"/>
      <c r="Q15"/>
    </row>
    <row r="16" spans="1:17" ht="14.25" customHeight="1">
      <c r="A16" s="97" t="s">
        <v>26</v>
      </c>
      <c r="B16" s="98">
        <v>219</v>
      </c>
      <c r="C16" s="99">
        <v>0.13316712778571646</v>
      </c>
      <c r="D16" s="100">
        <v>138</v>
      </c>
      <c r="E16" s="101">
        <v>104</v>
      </c>
      <c r="F16" s="102">
        <v>57</v>
      </c>
      <c r="G16" s="12">
        <v>4358</v>
      </c>
      <c r="H16" s="99">
        <v>2.426098090519401</v>
      </c>
      <c r="I16" s="103">
        <v>1224</v>
      </c>
      <c r="J16" s="103">
        <v>2169</v>
      </c>
      <c r="K16" s="104">
        <v>1824</v>
      </c>
      <c r="M16"/>
      <c r="N16"/>
      <c r="O16"/>
      <c r="P16"/>
      <c r="Q16"/>
    </row>
    <row r="17" spans="1:17" ht="14.25" customHeight="1">
      <c r="A17" s="105" t="s">
        <v>27</v>
      </c>
      <c r="B17" s="106">
        <v>57</v>
      </c>
      <c r="C17" s="107">
        <v>0.18950098075068986</v>
      </c>
      <c r="D17" s="108">
        <v>32</v>
      </c>
      <c r="E17" s="109">
        <v>32</v>
      </c>
      <c r="F17" s="110">
        <v>19</v>
      </c>
      <c r="G17" s="10">
        <v>1083</v>
      </c>
      <c r="H17" s="107">
        <v>2.8809321132155778</v>
      </c>
      <c r="I17" s="111">
        <v>259</v>
      </c>
      <c r="J17" s="111">
        <v>633</v>
      </c>
      <c r="K17" s="112">
        <v>485</v>
      </c>
      <c r="M17"/>
      <c r="N17"/>
      <c r="O17"/>
      <c r="P17"/>
      <c r="Q17"/>
    </row>
    <row r="18" spans="1:17" ht="14.25" customHeight="1">
      <c r="A18" s="97" t="s">
        <v>28</v>
      </c>
      <c r="B18" s="98">
        <v>305</v>
      </c>
      <c r="C18" s="99">
        <v>0.14783148180461039</v>
      </c>
      <c r="D18" s="100">
        <v>150</v>
      </c>
      <c r="E18" s="101">
        <v>178</v>
      </c>
      <c r="F18" s="102">
        <v>91</v>
      </c>
      <c r="G18" s="12">
        <v>7477</v>
      </c>
      <c r="H18" s="99">
        <v>3.2486378922305548</v>
      </c>
      <c r="I18" s="103">
        <v>2273</v>
      </c>
      <c r="J18" s="103">
        <v>3898</v>
      </c>
      <c r="K18" s="104">
        <v>2830</v>
      </c>
      <c r="M18"/>
      <c r="N18"/>
      <c r="O18"/>
      <c r="P18"/>
      <c r="Q18"/>
    </row>
    <row r="19" spans="1:17" ht="14.25" customHeight="1">
      <c r="A19" s="105" t="s">
        <v>29</v>
      </c>
      <c r="B19" s="106">
        <v>796</v>
      </c>
      <c r="C19" s="107">
        <v>0.16791265166984493</v>
      </c>
      <c r="D19" s="108">
        <v>447</v>
      </c>
      <c r="E19" s="109">
        <v>330</v>
      </c>
      <c r="F19" s="110">
        <v>299</v>
      </c>
      <c r="G19" s="10">
        <v>18273</v>
      </c>
      <c r="H19" s="107">
        <v>3.5128427439121679</v>
      </c>
      <c r="I19" s="111">
        <v>4166</v>
      </c>
      <c r="J19" s="111">
        <v>8085</v>
      </c>
      <c r="K19" s="112">
        <v>9893</v>
      </c>
      <c r="M19"/>
      <c r="N19"/>
      <c r="O19"/>
      <c r="P19"/>
      <c r="Q19"/>
    </row>
    <row r="20" spans="1:17" ht="14.25" customHeight="1">
      <c r="A20" s="97" t="s">
        <v>30</v>
      </c>
      <c r="B20" s="98">
        <v>110</v>
      </c>
      <c r="C20" s="99">
        <v>0.10325729841359241</v>
      </c>
      <c r="D20" s="100">
        <v>78</v>
      </c>
      <c r="E20" s="101">
        <v>47</v>
      </c>
      <c r="F20" s="102">
        <v>18</v>
      </c>
      <c r="G20" s="12">
        <v>1757</v>
      </c>
      <c r="H20" s="99">
        <v>1.4837271360772855</v>
      </c>
      <c r="I20" s="103">
        <v>709</v>
      </c>
      <c r="J20" s="103">
        <v>1154</v>
      </c>
      <c r="K20" s="104">
        <v>433</v>
      </c>
      <c r="M20"/>
      <c r="N20"/>
      <c r="O20"/>
      <c r="P20"/>
      <c r="Q20"/>
    </row>
    <row r="21" spans="1:17" ht="14.25" customHeight="1">
      <c r="A21" s="105" t="s">
        <v>31</v>
      </c>
      <c r="B21" s="106">
        <v>32</v>
      </c>
      <c r="C21" s="107">
        <v>0.13564494934508925</v>
      </c>
      <c r="D21" s="108">
        <v>23</v>
      </c>
      <c r="E21" s="109">
        <v>15</v>
      </c>
      <c r="F21" s="110">
        <v>6</v>
      </c>
      <c r="G21" s="10">
        <v>459</v>
      </c>
      <c r="H21" s="107">
        <v>1.7279674735534389</v>
      </c>
      <c r="I21" s="111">
        <v>130</v>
      </c>
      <c r="J21" s="111">
        <v>267</v>
      </c>
      <c r="K21" s="112">
        <v>161</v>
      </c>
    </row>
    <row r="22" spans="1:17" ht="14.25" customHeight="1">
      <c r="A22" s="97" t="s">
        <v>32</v>
      </c>
      <c r="B22" s="98">
        <v>221</v>
      </c>
      <c r="C22" s="99">
        <v>0.27350131181624671</v>
      </c>
      <c r="D22" s="100">
        <v>142</v>
      </c>
      <c r="E22" s="101">
        <v>104</v>
      </c>
      <c r="F22" s="102">
        <v>57</v>
      </c>
      <c r="G22" s="12">
        <v>3133</v>
      </c>
      <c r="H22" s="99">
        <v>3.0540229660967384</v>
      </c>
      <c r="I22" s="103">
        <v>1075</v>
      </c>
      <c r="J22" s="103">
        <v>1573</v>
      </c>
      <c r="K22" s="104">
        <v>1421</v>
      </c>
    </row>
    <row r="23" spans="1:17" ht="14.25" customHeight="1">
      <c r="A23" s="105" t="s">
        <v>33</v>
      </c>
      <c r="B23" s="106">
        <v>110</v>
      </c>
      <c r="C23" s="107">
        <v>0.26680896478121663</v>
      </c>
      <c r="D23" s="108">
        <v>57</v>
      </c>
      <c r="E23" s="109">
        <v>75</v>
      </c>
      <c r="F23" s="110">
        <v>16</v>
      </c>
      <c r="G23" s="10">
        <v>1205</v>
      </c>
      <c r="H23" s="107">
        <v>2.3963885132447698</v>
      </c>
      <c r="I23" s="111">
        <v>386</v>
      </c>
      <c r="J23" s="111">
        <v>872</v>
      </c>
      <c r="K23" s="112">
        <v>240</v>
      </c>
    </row>
    <row r="24" spans="1:17" ht="14.25" customHeight="1">
      <c r="A24" s="97" t="s">
        <v>34</v>
      </c>
      <c r="B24" s="98">
        <v>88</v>
      </c>
      <c r="C24" s="99">
        <v>0.12638049144777469</v>
      </c>
      <c r="D24" s="100">
        <v>54</v>
      </c>
      <c r="E24" s="101">
        <v>37</v>
      </c>
      <c r="F24" s="102">
        <v>33</v>
      </c>
      <c r="G24" s="12">
        <v>1672</v>
      </c>
      <c r="H24" s="99">
        <v>2.0976564460280023</v>
      </c>
      <c r="I24" s="103">
        <v>653</v>
      </c>
      <c r="J24" s="103">
        <v>830</v>
      </c>
      <c r="K24" s="104">
        <v>730</v>
      </c>
    </row>
    <row r="25" spans="1:17" ht="14.25" customHeight="1" thickBot="1">
      <c r="A25" s="113" t="s">
        <v>35</v>
      </c>
      <c r="B25" s="114">
        <v>142</v>
      </c>
      <c r="C25" s="115">
        <v>0.3621617485781326</v>
      </c>
      <c r="D25" s="116">
        <v>102</v>
      </c>
      <c r="E25" s="117">
        <v>83</v>
      </c>
      <c r="F25" s="118">
        <v>38</v>
      </c>
      <c r="G25" s="13">
        <v>1387</v>
      </c>
      <c r="H25" s="115">
        <v>2.7793363257454313</v>
      </c>
      <c r="I25" s="119">
        <v>427</v>
      </c>
      <c r="J25" s="119">
        <v>761</v>
      </c>
      <c r="K25" s="120">
        <v>736</v>
      </c>
    </row>
    <row r="26" spans="1:17" ht="14.25" customHeight="1">
      <c r="A26" s="121" t="s">
        <v>36</v>
      </c>
      <c r="B26" s="14">
        <v>2769</v>
      </c>
      <c r="C26" s="122">
        <v>0.15583757773588092</v>
      </c>
      <c r="D26" s="22">
        <v>1491</v>
      </c>
      <c r="E26" s="123">
        <v>1080</v>
      </c>
      <c r="F26" s="124">
        <v>1070</v>
      </c>
      <c r="G26" s="14">
        <v>53148</v>
      </c>
      <c r="H26" s="122">
        <v>2.7082321635945887</v>
      </c>
      <c r="I26" s="15">
        <v>13401</v>
      </c>
      <c r="J26" s="22">
        <v>21503</v>
      </c>
      <c r="K26" s="123">
        <v>28961</v>
      </c>
    </row>
    <row r="27" spans="1:17" ht="14.25" customHeight="1">
      <c r="A27" s="125" t="s">
        <v>37</v>
      </c>
      <c r="B27" s="16">
        <v>1101</v>
      </c>
      <c r="C27" s="126">
        <v>0.32227660172349193</v>
      </c>
      <c r="D27" s="23">
        <v>599</v>
      </c>
      <c r="E27" s="127">
        <v>509</v>
      </c>
      <c r="F27" s="128">
        <v>330</v>
      </c>
      <c r="G27" s="16">
        <v>14164</v>
      </c>
      <c r="H27" s="126">
        <v>3.4485193327928285</v>
      </c>
      <c r="I27" s="17">
        <v>4226</v>
      </c>
      <c r="J27" s="23">
        <v>6605</v>
      </c>
      <c r="K27" s="127">
        <v>6745</v>
      </c>
    </row>
    <row r="28" spans="1:17" ht="14.25" customHeight="1">
      <c r="A28" s="129" t="s">
        <v>38</v>
      </c>
      <c r="B28" s="18">
        <v>3870</v>
      </c>
      <c r="C28" s="130">
        <v>0.18267797413430939</v>
      </c>
      <c r="D28" s="24">
        <v>2090</v>
      </c>
      <c r="E28" s="131">
        <v>1589</v>
      </c>
      <c r="F28" s="132">
        <v>1400</v>
      </c>
      <c r="G28" s="18">
        <v>67312</v>
      </c>
      <c r="H28" s="130">
        <v>2.8363534620940269</v>
      </c>
      <c r="I28" s="19">
        <v>17627</v>
      </c>
      <c r="J28" s="24">
        <v>28108</v>
      </c>
      <c r="K28" s="131">
        <v>35706</v>
      </c>
    </row>
    <row r="29" spans="1:17" ht="14.5">
      <c r="A29" s="504" t="s">
        <v>123</v>
      </c>
      <c r="B29" s="504"/>
      <c r="C29" s="504"/>
      <c r="D29" s="504"/>
      <c r="E29" s="504"/>
      <c r="F29" s="504"/>
      <c r="G29" s="504"/>
      <c r="H29" s="504"/>
      <c r="I29" s="504"/>
      <c r="J29" s="504"/>
      <c r="K29" s="504"/>
    </row>
    <row r="30" spans="1:17" ht="24" customHeight="1">
      <c r="A30" s="482" t="s">
        <v>74</v>
      </c>
      <c r="B30" s="482"/>
      <c r="C30" s="482"/>
      <c r="D30" s="482"/>
      <c r="E30" s="482"/>
      <c r="F30" s="482"/>
      <c r="G30" s="482"/>
      <c r="H30" s="482"/>
      <c r="I30" s="482"/>
      <c r="J30" s="482"/>
      <c r="K30" s="482"/>
    </row>
    <row r="31" spans="1:17" ht="14.25" customHeight="1">
      <c r="A31" s="4"/>
      <c r="B31" s="25"/>
      <c r="C31" s="20"/>
      <c r="D31" s="20"/>
      <c r="E31" s="20"/>
      <c r="F31" s="20"/>
      <c r="G31" s="20"/>
      <c r="H31" s="20"/>
      <c r="I31" s="20"/>
      <c r="J31" s="20"/>
      <c r="K31" s="20"/>
    </row>
    <row r="32" spans="1:17" customFormat="1" ht="23.5">
      <c r="A32" s="474">
        <v>2024</v>
      </c>
      <c r="B32" s="474"/>
      <c r="C32" s="474"/>
      <c r="D32" s="474"/>
      <c r="E32" s="474"/>
      <c r="F32" s="474"/>
      <c r="G32" s="474"/>
      <c r="H32" s="474"/>
      <c r="I32" s="474"/>
      <c r="J32" s="474"/>
      <c r="K32" s="474"/>
    </row>
    <row r="33" spans="1:11" customFormat="1" ht="14.25" customHeight="1">
      <c r="A33" s="5"/>
      <c r="B33" s="1"/>
      <c r="C33" s="1"/>
      <c r="D33" s="1"/>
      <c r="E33" s="1"/>
      <c r="F33" s="1"/>
      <c r="G33" s="1"/>
      <c r="H33" s="1"/>
      <c r="I33" s="1"/>
      <c r="J33" s="1"/>
      <c r="K33" s="1"/>
    </row>
    <row r="34" spans="1:11" customFormat="1" ht="14.5">
      <c r="A34" s="505" t="s">
        <v>127</v>
      </c>
      <c r="B34" s="505"/>
      <c r="C34" s="505"/>
      <c r="D34" s="505"/>
      <c r="E34" s="505"/>
      <c r="F34" s="505"/>
      <c r="G34" s="505"/>
      <c r="H34" s="505"/>
      <c r="I34" s="505"/>
      <c r="J34" s="505"/>
      <c r="K34" s="505"/>
    </row>
    <row r="35" spans="1:11" customFormat="1" ht="27" customHeight="1">
      <c r="A35" s="506" t="s">
        <v>16</v>
      </c>
      <c r="B35" s="509" t="s">
        <v>62</v>
      </c>
      <c r="C35" s="510"/>
      <c r="D35" s="510"/>
      <c r="E35" s="510"/>
      <c r="F35" s="511"/>
      <c r="G35" s="509" t="s">
        <v>63</v>
      </c>
      <c r="H35" s="510"/>
      <c r="I35" s="510"/>
      <c r="J35" s="510"/>
      <c r="K35" s="512"/>
    </row>
    <row r="36" spans="1:11" customFormat="1" ht="24" customHeight="1">
      <c r="A36" s="507"/>
      <c r="B36" s="509" t="s">
        <v>64</v>
      </c>
      <c r="C36" s="510"/>
      <c r="D36" s="510"/>
      <c r="E36" s="510"/>
      <c r="F36" s="510"/>
      <c r="G36" s="510"/>
      <c r="H36" s="510"/>
      <c r="I36" s="510"/>
      <c r="J36" s="510"/>
      <c r="K36" s="512"/>
    </row>
    <row r="37" spans="1:11" customFormat="1" ht="15" customHeight="1">
      <c r="A37" s="507"/>
      <c r="B37" s="513" t="s">
        <v>65</v>
      </c>
      <c r="C37" s="513" t="s">
        <v>66</v>
      </c>
      <c r="D37" s="515" t="s">
        <v>67</v>
      </c>
      <c r="E37" s="516"/>
      <c r="F37" s="517"/>
      <c r="G37" s="513" t="s">
        <v>65</v>
      </c>
      <c r="H37" s="513" t="s">
        <v>66</v>
      </c>
      <c r="I37" s="515" t="s">
        <v>67</v>
      </c>
      <c r="J37" s="516"/>
      <c r="K37" s="518"/>
    </row>
    <row r="38" spans="1:11" customFormat="1" ht="68.25" customHeight="1" thickBot="1">
      <c r="A38" s="508"/>
      <c r="B38" s="514"/>
      <c r="C38" s="514"/>
      <c r="D38" s="91" t="s">
        <v>68</v>
      </c>
      <c r="E38" s="92" t="s">
        <v>69</v>
      </c>
      <c r="F38" s="93" t="s">
        <v>125</v>
      </c>
      <c r="G38" s="514"/>
      <c r="H38" s="514"/>
      <c r="I38" s="94" t="s">
        <v>70</v>
      </c>
      <c r="J38" s="95" t="s">
        <v>71</v>
      </c>
      <c r="K38" s="96" t="s">
        <v>126</v>
      </c>
    </row>
    <row r="39" spans="1:11" customFormat="1" ht="15" customHeight="1">
      <c r="A39" s="97" t="s">
        <v>20</v>
      </c>
      <c r="B39" s="98">
        <v>320</v>
      </c>
      <c r="C39" s="99">
        <v>9.9336309283599003E-2</v>
      </c>
      <c r="D39" s="100">
        <v>201</v>
      </c>
      <c r="E39" s="101">
        <v>116</v>
      </c>
      <c r="F39" s="102">
        <v>133</v>
      </c>
      <c r="G39" s="12">
        <v>5195</v>
      </c>
      <c r="H39" s="99">
        <v>1.5270922928137001</v>
      </c>
      <c r="I39" s="103">
        <v>1345</v>
      </c>
      <c r="J39" s="103">
        <v>1333</v>
      </c>
      <c r="K39" s="104">
        <v>3516</v>
      </c>
    </row>
    <row r="40" spans="1:11" customFormat="1" ht="14">
      <c r="A40" s="105" t="s">
        <v>21</v>
      </c>
      <c r="B40" s="106">
        <v>704</v>
      </c>
      <c r="C40" s="107">
        <v>0.18444867139316401</v>
      </c>
      <c r="D40" s="108">
        <v>338</v>
      </c>
      <c r="E40" s="109">
        <v>169</v>
      </c>
      <c r="F40" s="110">
        <v>307</v>
      </c>
      <c r="G40" s="10">
        <v>9761</v>
      </c>
      <c r="H40" s="107">
        <v>2.4463168658272498</v>
      </c>
      <c r="I40" s="111">
        <v>1963</v>
      </c>
      <c r="J40" s="111">
        <v>1995</v>
      </c>
      <c r="K40" s="112">
        <v>6917</v>
      </c>
    </row>
    <row r="41" spans="1:11" customFormat="1" ht="14">
      <c r="A41" s="97" t="s">
        <v>22</v>
      </c>
      <c r="B41" s="98">
        <v>493</v>
      </c>
      <c r="C41" s="99">
        <v>0.46283257289847701</v>
      </c>
      <c r="D41" s="100">
        <v>234</v>
      </c>
      <c r="E41" s="101">
        <v>162</v>
      </c>
      <c r="F41" s="102">
        <v>174</v>
      </c>
      <c r="G41" s="12">
        <v>5735</v>
      </c>
      <c r="H41" s="99">
        <v>5.1122283432279696</v>
      </c>
      <c r="I41" s="103">
        <v>1610</v>
      </c>
      <c r="J41" s="103">
        <v>1714</v>
      </c>
      <c r="K41" s="104">
        <v>3251</v>
      </c>
    </row>
    <row r="42" spans="1:11" customFormat="1" ht="14">
      <c r="A42" s="105" t="s">
        <v>23</v>
      </c>
      <c r="B42" s="106">
        <v>138</v>
      </c>
      <c r="C42" s="107">
        <v>0.24776028294942501</v>
      </c>
      <c r="D42" s="108">
        <v>84</v>
      </c>
      <c r="E42" s="109">
        <v>79</v>
      </c>
      <c r="F42" s="110">
        <v>33</v>
      </c>
      <c r="G42" s="10">
        <v>1185</v>
      </c>
      <c r="H42" s="107">
        <v>1.71913535470767</v>
      </c>
      <c r="I42" s="111">
        <v>325</v>
      </c>
      <c r="J42" s="111">
        <v>802</v>
      </c>
      <c r="K42" s="112">
        <v>437</v>
      </c>
    </row>
    <row r="43" spans="1:11" customFormat="1" ht="14">
      <c r="A43" s="97" t="s">
        <v>24</v>
      </c>
      <c r="B43" s="98">
        <v>35</v>
      </c>
      <c r="C43" s="99">
        <v>0.175985518905873</v>
      </c>
      <c r="D43" s="100">
        <v>19</v>
      </c>
      <c r="E43" s="101">
        <v>18</v>
      </c>
      <c r="F43" s="102">
        <v>18</v>
      </c>
      <c r="G43" s="12">
        <v>530</v>
      </c>
      <c r="H43" s="99">
        <v>2.4895485931701802</v>
      </c>
      <c r="I43" s="103">
        <v>289</v>
      </c>
      <c r="J43" s="103">
        <v>204</v>
      </c>
      <c r="K43" s="104">
        <v>284</v>
      </c>
    </row>
    <row r="44" spans="1:11" customFormat="1" ht="14">
      <c r="A44" s="105" t="s">
        <v>25</v>
      </c>
      <c r="B44" s="106">
        <v>123</v>
      </c>
      <c r="C44" s="107">
        <v>0.21815859952821001</v>
      </c>
      <c r="D44" s="108">
        <v>74</v>
      </c>
      <c r="E44" s="109">
        <v>75</v>
      </c>
      <c r="F44" s="110">
        <v>47</v>
      </c>
      <c r="G44" s="10">
        <v>2317</v>
      </c>
      <c r="H44" s="107">
        <v>4.0141369692139799</v>
      </c>
      <c r="I44" s="111">
        <v>718</v>
      </c>
      <c r="J44" s="111">
        <v>1169</v>
      </c>
      <c r="K44" s="112">
        <v>1178</v>
      </c>
    </row>
    <row r="45" spans="1:11" customFormat="1" ht="14">
      <c r="A45" s="97" t="s">
        <v>26</v>
      </c>
      <c r="B45" s="98">
        <v>234</v>
      </c>
      <c r="C45" s="99">
        <v>0.13340478660935201</v>
      </c>
      <c r="D45" s="100">
        <v>149</v>
      </c>
      <c r="E45" s="101">
        <v>93</v>
      </c>
      <c r="F45" s="102">
        <v>64</v>
      </c>
      <c r="G45" s="12">
        <v>4162</v>
      </c>
      <c r="H45" s="99">
        <v>2.2082035664450701</v>
      </c>
      <c r="I45" s="103">
        <v>1297</v>
      </c>
      <c r="J45" s="103">
        <v>2104</v>
      </c>
      <c r="K45" s="104">
        <v>1708</v>
      </c>
    </row>
    <row r="46" spans="1:11" customFormat="1" ht="14">
      <c r="A46" s="105" t="s">
        <v>27</v>
      </c>
      <c r="B46" s="106">
        <v>70</v>
      </c>
      <c r="C46" s="107">
        <v>0.20840776467786101</v>
      </c>
      <c r="D46" s="108">
        <v>38</v>
      </c>
      <c r="E46" s="109">
        <v>41</v>
      </c>
      <c r="F46" s="110">
        <v>25</v>
      </c>
      <c r="G46" s="10">
        <v>1177</v>
      </c>
      <c r="H46" s="107">
        <v>2.8520887854996602</v>
      </c>
      <c r="I46" s="111">
        <v>260</v>
      </c>
      <c r="J46" s="111">
        <v>693</v>
      </c>
      <c r="K46" s="112">
        <v>524</v>
      </c>
    </row>
    <row r="47" spans="1:11" customFormat="1" ht="14">
      <c r="A47" s="97" t="s">
        <v>28</v>
      </c>
      <c r="B47" s="98">
        <v>305</v>
      </c>
      <c r="C47" s="99">
        <v>0.13788115096855899</v>
      </c>
      <c r="D47" s="100">
        <v>153</v>
      </c>
      <c r="E47" s="101">
        <v>160</v>
      </c>
      <c r="F47" s="102">
        <v>82</v>
      </c>
      <c r="G47" s="12">
        <v>7241</v>
      </c>
      <c r="H47" s="99">
        <v>3.0242659650002102</v>
      </c>
      <c r="I47" s="103">
        <v>2143</v>
      </c>
      <c r="J47" s="103">
        <v>3804</v>
      </c>
      <c r="K47" s="104">
        <v>2746</v>
      </c>
    </row>
    <row r="48" spans="1:11" customFormat="1" ht="14">
      <c r="A48" s="105" t="s">
        <v>29</v>
      </c>
      <c r="B48" s="106">
        <v>892</v>
      </c>
      <c r="C48" s="107">
        <v>0.17725387643497101</v>
      </c>
      <c r="D48" s="108">
        <v>509</v>
      </c>
      <c r="E48" s="109">
        <v>442</v>
      </c>
      <c r="F48" s="110">
        <v>270</v>
      </c>
      <c r="G48" s="10">
        <v>18120</v>
      </c>
      <c r="H48" s="107">
        <v>3.3595310005729</v>
      </c>
      <c r="I48" s="111">
        <v>4001</v>
      </c>
      <c r="J48" s="111">
        <v>10683</v>
      </c>
      <c r="K48" s="112">
        <v>7015</v>
      </c>
    </row>
    <row r="49" spans="1:11" customFormat="1" ht="14">
      <c r="A49" s="97" t="s">
        <v>30</v>
      </c>
      <c r="B49" s="98">
        <v>117</v>
      </c>
      <c r="C49" s="99">
        <v>0.10338428912255899</v>
      </c>
      <c r="D49" s="100">
        <v>82</v>
      </c>
      <c r="E49" s="101">
        <v>57</v>
      </c>
      <c r="F49" s="102">
        <v>13</v>
      </c>
      <c r="G49" s="12">
        <v>1729</v>
      </c>
      <c r="H49" s="99">
        <v>1.421875</v>
      </c>
      <c r="I49" s="103">
        <v>663</v>
      </c>
      <c r="J49" s="103">
        <v>1167</v>
      </c>
      <c r="K49" s="104">
        <v>365</v>
      </c>
    </row>
    <row r="50" spans="1:11" customFormat="1" ht="14">
      <c r="A50" s="105" t="s">
        <v>31</v>
      </c>
      <c r="B50" s="106">
        <v>57</v>
      </c>
      <c r="C50" s="107">
        <v>0.231274851902946</v>
      </c>
      <c r="D50" s="108">
        <v>29</v>
      </c>
      <c r="E50" s="109">
        <v>18</v>
      </c>
      <c r="F50" s="110">
        <v>17</v>
      </c>
      <c r="G50" s="10">
        <v>518</v>
      </c>
      <c r="H50" s="107">
        <v>1.99001152516327</v>
      </c>
      <c r="I50" s="111">
        <v>131</v>
      </c>
      <c r="J50" s="111">
        <v>253</v>
      </c>
      <c r="K50" s="112">
        <v>228</v>
      </c>
    </row>
    <row r="51" spans="1:11" customFormat="1" ht="14">
      <c r="A51" s="97" t="s">
        <v>32</v>
      </c>
      <c r="B51" s="98">
        <v>247</v>
      </c>
      <c r="C51" s="99">
        <v>0.27466112155144601</v>
      </c>
      <c r="D51" s="100">
        <v>152</v>
      </c>
      <c r="E51" s="101">
        <v>118</v>
      </c>
      <c r="F51" s="102">
        <v>77</v>
      </c>
      <c r="G51" s="12">
        <v>3062</v>
      </c>
      <c r="H51" s="99">
        <v>2.8126837154614899</v>
      </c>
      <c r="I51" s="103">
        <v>1019</v>
      </c>
      <c r="J51" s="103">
        <v>1510</v>
      </c>
      <c r="K51" s="104">
        <v>1498</v>
      </c>
    </row>
    <row r="52" spans="1:11" customFormat="1" ht="14">
      <c r="A52" s="105" t="s">
        <v>33</v>
      </c>
      <c r="B52" s="106">
        <v>114</v>
      </c>
      <c r="C52" s="107">
        <v>0.25018105207716101</v>
      </c>
      <c r="D52" s="108">
        <v>65</v>
      </c>
      <c r="E52" s="109">
        <v>75</v>
      </c>
      <c r="F52" s="110">
        <v>12</v>
      </c>
      <c r="G52" s="10">
        <v>1250</v>
      </c>
      <c r="H52" s="107">
        <v>2.2937042406004</v>
      </c>
      <c r="I52" s="111">
        <v>432</v>
      </c>
      <c r="J52" s="111">
        <v>897</v>
      </c>
      <c r="K52" s="112">
        <v>225</v>
      </c>
    </row>
    <row r="53" spans="1:11" customFormat="1" ht="14">
      <c r="A53" s="97" t="s">
        <v>34</v>
      </c>
      <c r="B53" s="98">
        <v>96</v>
      </c>
      <c r="C53" s="99">
        <v>0.12959488100220001</v>
      </c>
      <c r="D53" s="100">
        <v>56</v>
      </c>
      <c r="E53" s="101">
        <v>44</v>
      </c>
      <c r="F53" s="102">
        <v>31</v>
      </c>
      <c r="G53" s="12">
        <v>1849</v>
      </c>
      <c r="H53" s="99">
        <v>2.2640723915412599</v>
      </c>
      <c r="I53" s="103">
        <v>631</v>
      </c>
      <c r="J53" s="103">
        <v>810</v>
      </c>
      <c r="K53" s="104">
        <v>873</v>
      </c>
    </row>
    <row r="54" spans="1:11" customFormat="1" ht="14.5" thickBot="1">
      <c r="A54" s="113" t="s">
        <v>35</v>
      </c>
      <c r="B54" s="114">
        <v>157</v>
      </c>
      <c r="C54" s="115">
        <v>0.36043068022681901</v>
      </c>
      <c r="D54" s="116">
        <v>94</v>
      </c>
      <c r="E54" s="117">
        <v>76</v>
      </c>
      <c r="F54" s="118">
        <v>43</v>
      </c>
      <c r="G54" s="13">
        <v>1321</v>
      </c>
      <c r="H54" s="115">
        <v>2.4822428501634799</v>
      </c>
      <c r="I54" s="119">
        <v>367</v>
      </c>
      <c r="J54" s="119">
        <v>692</v>
      </c>
      <c r="K54" s="120">
        <v>666</v>
      </c>
    </row>
    <row r="55" spans="1:11" customFormat="1" ht="14">
      <c r="A55" s="121" t="s">
        <v>36</v>
      </c>
      <c r="B55" s="14">
        <v>2883</v>
      </c>
      <c r="C55" s="122">
        <v>0.152392772681574</v>
      </c>
      <c r="D55" s="22">
        <v>1610</v>
      </c>
      <c r="E55" s="123">
        <v>1192</v>
      </c>
      <c r="F55" s="124">
        <v>982</v>
      </c>
      <c r="G55" s="14">
        <v>51422</v>
      </c>
      <c r="H55" s="122">
        <v>2.5522465547004298</v>
      </c>
      <c r="I55" s="15">
        <v>13181</v>
      </c>
      <c r="J55" s="22">
        <v>23522</v>
      </c>
      <c r="K55" s="123">
        <v>24830</v>
      </c>
    </row>
    <row r="56" spans="1:11" customFormat="1" ht="14">
      <c r="A56" s="125" t="s">
        <v>37</v>
      </c>
      <c r="B56" s="16">
        <v>1219</v>
      </c>
      <c r="C56" s="126">
        <v>0.32518807021287999</v>
      </c>
      <c r="D56" s="23">
        <v>667</v>
      </c>
      <c r="E56" s="127">
        <v>551</v>
      </c>
      <c r="F56" s="128">
        <v>364</v>
      </c>
      <c r="G56" s="16">
        <v>13730</v>
      </c>
      <c r="H56" s="126">
        <v>3.1278547654792401</v>
      </c>
      <c r="I56" s="17">
        <v>4013</v>
      </c>
      <c r="J56" s="23">
        <v>6308</v>
      </c>
      <c r="K56" s="127">
        <v>6601</v>
      </c>
    </row>
    <row r="57" spans="1:11" customFormat="1" ht="14">
      <c r="A57" s="129" t="s">
        <v>38</v>
      </c>
      <c r="B57" s="18">
        <v>4102</v>
      </c>
      <c r="C57" s="130">
        <v>0.18096936403077299</v>
      </c>
      <c r="D57" s="24">
        <v>2277</v>
      </c>
      <c r="E57" s="131">
        <v>1743</v>
      </c>
      <c r="F57" s="132">
        <v>1346</v>
      </c>
      <c r="G57" s="18">
        <v>65152</v>
      </c>
      <c r="H57" s="130">
        <v>2.6552196184344399</v>
      </c>
      <c r="I57" s="19">
        <v>17194</v>
      </c>
      <c r="J57" s="24">
        <v>29830</v>
      </c>
      <c r="K57" s="131">
        <v>31431</v>
      </c>
    </row>
    <row r="58" spans="1:11" customFormat="1" ht="14">
      <c r="A58" s="504" t="s">
        <v>73</v>
      </c>
      <c r="B58" s="504"/>
      <c r="C58" s="504"/>
      <c r="D58" s="504"/>
      <c r="E58" s="504"/>
      <c r="F58" s="504"/>
      <c r="G58" s="504"/>
      <c r="H58" s="504"/>
      <c r="I58" s="504"/>
      <c r="J58" s="504"/>
      <c r="K58" s="504"/>
    </row>
    <row r="59" spans="1:11" customFormat="1" ht="36" customHeight="1">
      <c r="A59" s="482" t="s">
        <v>75</v>
      </c>
      <c r="B59" s="482"/>
      <c r="C59" s="482"/>
      <c r="D59" s="482"/>
      <c r="E59" s="482"/>
      <c r="F59" s="482"/>
      <c r="G59" s="482"/>
      <c r="H59" s="482"/>
      <c r="I59" s="482"/>
      <c r="J59" s="482"/>
      <c r="K59" s="482"/>
    </row>
    <row r="60" spans="1:11" ht="14.25" customHeight="1">
      <c r="A60" s="4"/>
      <c r="B60" s="25"/>
      <c r="C60" s="20"/>
      <c r="D60" s="20"/>
      <c r="E60" s="20"/>
      <c r="F60" s="20"/>
      <c r="G60" s="20"/>
      <c r="H60" s="20"/>
      <c r="I60" s="20"/>
      <c r="J60" s="20"/>
      <c r="K60" s="20"/>
    </row>
    <row r="61" spans="1:11" customFormat="1" ht="23.5">
      <c r="A61" s="474">
        <v>2023</v>
      </c>
      <c r="B61" s="474"/>
      <c r="C61" s="474"/>
      <c r="D61" s="474"/>
      <c r="E61" s="474"/>
      <c r="F61" s="474"/>
      <c r="G61" s="474"/>
      <c r="H61" s="474"/>
      <c r="I61" s="474"/>
      <c r="J61" s="474"/>
      <c r="K61" s="474"/>
    </row>
    <row r="62" spans="1:11" customFormat="1" ht="14.25" customHeight="1">
      <c r="A62" s="5"/>
      <c r="B62" s="1"/>
      <c r="C62" s="1"/>
      <c r="D62" s="1"/>
      <c r="E62" s="1"/>
      <c r="F62" s="1"/>
      <c r="G62" s="1"/>
      <c r="H62" s="1"/>
      <c r="I62" s="1"/>
      <c r="J62" s="1"/>
      <c r="K62" s="1"/>
    </row>
    <row r="63" spans="1:11" customFormat="1" ht="14.5">
      <c r="A63" s="505" t="s">
        <v>128</v>
      </c>
      <c r="B63" s="505"/>
      <c r="C63" s="505"/>
      <c r="D63" s="505"/>
      <c r="E63" s="505"/>
      <c r="F63" s="505"/>
      <c r="G63" s="505"/>
      <c r="H63" s="505"/>
      <c r="I63" s="505"/>
      <c r="J63" s="505"/>
      <c r="K63" s="505"/>
    </row>
    <row r="64" spans="1:11" customFormat="1" ht="27" customHeight="1">
      <c r="A64" s="506" t="s">
        <v>16</v>
      </c>
      <c r="B64" s="509" t="s">
        <v>62</v>
      </c>
      <c r="C64" s="510"/>
      <c r="D64" s="510"/>
      <c r="E64" s="510"/>
      <c r="F64" s="511"/>
      <c r="G64" s="509" t="s">
        <v>63</v>
      </c>
      <c r="H64" s="510"/>
      <c r="I64" s="510"/>
      <c r="J64" s="510"/>
      <c r="K64" s="512"/>
    </row>
    <row r="65" spans="1:11" customFormat="1" ht="29.25" customHeight="1">
      <c r="A65" s="507"/>
      <c r="B65" s="509" t="s">
        <v>64</v>
      </c>
      <c r="C65" s="510"/>
      <c r="D65" s="510"/>
      <c r="E65" s="510"/>
      <c r="F65" s="510"/>
      <c r="G65" s="510"/>
      <c r="H65" s="510"/>
      <c r="I65" s="510"/>
      <c r="J65" s="510"/>
      <c r="K65" s="512"/>
    </row>
    <row r="66" spans="1:11" customFormat="1" ht="15" customHeight="1">
      <c r="A66" s="507"/>
      <c r="B66" s="513" t="s">
        <v>65</v>
      </c>
      <c r="C66" s="513" t="s">
        <v>66</v>
      </c>
      <c r="D66" s="515" t="s">
        <v>67</v>
      </c>
      <c r="E66" s="516"/>
      <c r="F66" s="517"/>
      <c r="G66" s="513" t="s">
        <v>65</v>
      </c>
      <c r="H66" s="513" t="s">
        <v>66</v>
      </c>
      <c r="I66" s="515" t="s">
        <v>67</v>
      </c>
      <c r="J66" s="516"/>
      <c r="K66" s="518"/>
    </row>
    <row r="67" spans="1:11" customFormat="1" ht="68.25" customHeight="1" thickBot="1">
      <c r="A67" s="508"/>
      <c r="B67" s="514"/>
      <c r="C67" s="514"/>
      <c r="D67" s="91" t="s">
        <v>68</v>
      </c>
      <c r="E67" s="92" t="s">
        <v>69</v>
      </c>
      <c r="F67" s="93" t="s">
        <v>126</v>
      </c>
      <c r="G67" s="514"/>
      <c r="H67" s="514"/>
      <c r="I67" s="94" t="s">
        <v>70</v>
      </c>
      <c r="J67" s="95" t="s">
        <v>71</v>
      </c>
      <c r="K67" s="96" t="s">
        <v>126</v>
      </c>
    </row>
    <row r="68" spans="1:11" customFormat="1" ht="15" customHeight="1">
      <c r="A68" s="97" t="s">
        <v>20</v>
      </c>
      <c r="B68" s="98">
        <v>343</v>
      </c>
      <c r="C68" s="99">
        <v>0.10343756502543699</v>
      </c>
      <c r="D68" s="100">
        <v>200</v>
      </c>
      <c r="E68" s="101">
        <v>130</v>
      </c>
      <c r="F68" s="102">
        <v>127</v>
      </c>
      <c r="G68" s="12">
        <v>4789</v>
      </c>
      <c r="H68" s="99">
        <v>1.40862884438902</v>
      </c>
      <c r="I68" s="103">
        <v>1277</v>
      </c>
      <c r="J68" s="103">
        <v>1274</v>
      </c>
      <c r="K68" s="104">
        <v>3178</v>
      </c>
    </row>
    <row r="69" spans="1:11" customFormat="1" ht="14">
      <c r="A69" s="105" t="s">
        <v>21</v>
      </c>
      <c r="B69" s="106">
        <v>654</v>
      </c>
      <c r="C69" s="107">
        <v>0.16566440545729999</v>
      </c>
      <c r="D69" s="108">
        <v>343</v>
      </c>
      <c r="E69" s="109">
        <v>194</v>
      </c>
      <c r="F69" s="110">
        <v>244</v>
      </c>
      <c r="G69" s="10">
        <v>8885</v>
      </c>
      <c r="H69" s="107">
        <v>2.2370773220535298</v>
      </c>
      <c r="I69" s="111">
        <v>1873</v>
      </c>
      <c r="J69" s="111">
        <v>1786</v>
      </c>
      <c r="K69" s="112">
        <v>6247</v>
      </c>
    </row>
    <row r="70" spans="1:11" customFormat="1" ht="14">
      <c r="A70" s="97" t="s">
        <v>22</v>
      </c>
      <c r="B70" s="98">
        <v>501</v>
      </c>
      <c r="C70" s="99">
        <v>0.44804950902359197</v>
      </c>
      <c r="D70" s="100">
        <v>228</v>
      </c>
      <c r="E70" s="101">
        <v>147</v>
      </c>
      <c r="F70" s="102">
        <v>195</v>
      </c>
      <c r="G70" s="12">
        <v>5647</v>
      </c>
      <c r="H70" s="99">
        <v>4.9470862389179002</v>
      </c>
      <c r="I70" s="103">
        <v>1548</v>
      </c>
      <c r="J70" s="103">
        <v>1644</v>
      </c>
      <c r="K70" s="104">
        <v>3240</v>
      </c>
    </row>
    <row r="71" spans="1:11" customFormat="1" ht="14">
      <c r="A71" s="105" t="s">
        <v>23</v>
      </c>
      <c r="B71" s="106">
        <v>162</v>
      </c>
      <c r="C71" s="107">
        <v>0.27236045729656999</v>
      </c>
      <c r="D71" s="108">
        <v>104</v>
      </c>
      <c r="E71" s="109">
        <v>91</v>
      </c>
      <c r="F71" s="110">
        <v>40</v>
      </c>
      <c r="G71" s="10">
        <v>1165</v>
      </c>
      <c r="H71" s="107">
        <v>1.64946410114825</v>
      </c>
      <c r="I71" s="111">
        <v>369</v>
      </c>
      <c r="J71" s="111">
        <v>795</v>
      </c>
      <c r="K71" s="112">
        <v>404</v>
      </c>
    </row>
    <row r="72" spans="1:11" customFormat="1" ht="14">
      <c r="A72" s="97" t="s">
        <v>24</v>
      </c>
      <c r="B72" s="98">
        <v>33</v>
      </c>
      <c r="C72" s="99">
        <v>0.163124073158675</v>
      </c>
      <c r="D72" s="100">
        <v>23</v>
      </c>
      <c r="E72" s="101">
        <v>13</v>
      </c>
      <c r="F72" s="102">
        <v>8</v>
      </c>
      <c r="G72" s="12">
        <v>504</v>
      </c>
      <c r="H72" s="99">
        <v>2.3848956608148399</v>
      </c>
      <c r="I72" s="103">
        <v>242</v>
      </c>
      <c r="J72" s="103">
        <v>232</v>
      </c>
      <c r="K72" s="104">
        <v>273</v>
      </c>
    </row>
    <row r="73" spans="1:11" customFormat="1" ht="14">
      <c r="A73" s="105" t="s">
        <v>25</v>
      </c>
      <c r="B73" s="106">
        <v>106</v>
      </c>
      <c r="C73" s="107">
        <v>0.181821300536887</v>
      </c>
      <c r="D73" s="108">
        <v>67</v>
      </c>
      <c r="E73" s="109">
        <v>55</v>
      </c>
      <c r="F73" s="110">
        <v>35</v>
      </c>
      <c r="G73" s="10">
        <v>2250</v>
      </c>
      <c r="H73" s="107">
        <v>3.8318091248148001</v>
      </c>
      <c r="I73" s="111">
        <v>691</v>
      </c>
      <c r="J73" s="111">
        <v>1100</v>
      </c>
      <c r="K73" s="112">
        <v>1146</v>
      </c>
    </row>
    <row r="74" spans="1:11" customFormat="1" ht="14">
      <c r="A74" s="97" t="s">
        <v>26</v>
      </c>
      <c r="B74" s="98">
        <v>231</v>
      </c>
      <c r="C74" s="99">
        <v>0.127278337337183</v>
      </c>
      <c r="D74" s="100">
        <v>138</v>
      </c>
      <c r="E74" s="101">
        <v>101</v>
      </c>
      <c r="F74" s="102">
        <v>58</v>
      </c>
      <c r="G74" s="12">
        <v>4147</v>
      </c>
      <c r="H74" s="99">
        <v>2.1910150945988098</v>
      </c>
      <c r="I74" s="103">
        <v>1349</v>
      </c>
      <c r="J74" s="103">
        <v>2016</v>
      </c>
      <c r="K74" s="104">
        <v>1682</v>
      </c>
    </row>
    <row r="75" spans="1:11" customFormat="1" ht="14">
      <c r="A75" s="105" t="s">
        <v>27</v>
      </c>
      <c r="B75" s="106">
        <v>58</v>
      </c>
      <c r="C75" s="107">
        <v>0.15988973121984801</v>
      </c>
      <c r="D75" s="108">
        <v>31</v>
      </c>
      <c r="E75" s="109">
        <v>32</v>
      </c>
      <c r="F75" s="110">
        <v>18</v>
      </c>
      <c r="G75" s="10">
        <v>1204</v>
      </c>
      <c r="H75" s="107">
        <v>2.8567361078156899</v>
      </c>
      <c r="I75" s="111">
        <v>287</v>
      </c>
      <c r="J75" s="111">
        <v>644</v>
      </c>
      <c r="K75" s="112">
        <v>578</v>
      </c>
    </row>
    <row r="76" spans="1:11" customFormat="1" ht="14">
      <c r="A76" s="97" t="s">
        <v>28</v>
      </c>
      <c r="B76" s="98">
        <v>404</v>
      </c>
      <c r="C76" s="99">
        <v>0.176206842408277</v>
      </c>
      <c r="D76" s="100">
        <v>271</v>
      </c>
      <c r="E76" s="101">
        <v>253</v>
      </c>
      <c r="F76" s="102">
        <v>165</v>
      </c>
      <c r="G76" s="12">
        <v>7089</v>
      </c>
      <c r="H76" s="99">
        <v>2.9629350988062999</v>
      </c>
      <c r="I76" s="103">
        <v>2252</v>
      </c>
      <c r="J76" s="103">
        <v>3521</v>
      </c>
      <c r="K76" s="104">
        <v>2790</v>
      </c>
    </row>
    <row r="77" spans="1:11" customFormat="1" ht="14">
      <c r="A77" s="105" t="s">
        <v>29</v>
      </c>
      <c r="B77" s="106">
        <v>901</v>
      </c>
      <c r="C77" s="107">
        <v>0.17328855910851601</v>
      </c>
      <c r="D77" s="108">
        <v>498</v>
      </c>
      <c r="E77" s="109">
        <v>415</v>
      </c>
      <c r="F77" s="110">
        <v>282</v>
      </c>
      <c r="G77" s="10">
        <v>17038</v>
      </c>
      <c r="H77" s="107">
        <v>3.1504944490055502</v>
      </c>
      <c r="I77" s="111">
        <v>4079</v>
      </c>
      <c r="J77" s="111">
        <v>9676</v>
      </c>
      <c r="K77" s="112">
        <v>6595</v>
      </c>
    </row>
    <row r="78" spans="1:11" customFormat="1" ht="14">
      <c r="A78" s="97" t="s">
        <v>30</v>
      </c>
      <c r="B78" s="98">
        <v>115</v>
      </c>
      <c r="C78" s="99">
        <v>9.8376362298756195E-2</v>
      </c>
      <c r="D78" s="100">
        <v>72</v>
      </c>
      <c r="E78" s="101">
        <v>68</v>
      </c>
      <c r="F78" s="102">
        <v>12</v>
      </c>
      <c r="G78" s="12">
        <v>1821</v>
      </c>
      <c r="H78" s="99">
        <v>1.4937983987399901</v>
      </c>
      <c r="I78" s="103">
        <v>705</v>
      </c>
      <c r="J78" s="103">
        <v>1237</v>
      </c>
      <c r="K78" s="104">
        <v>389</v>
      </c>
    </row>
    <row r="79" spans="1:11" customFormat="1" ht="14">
      <c r="A79" s="105" t="s">
        <v>31</v>
      </c>
      <c r="B79" s="106">
        <v>55</v>
      </c>
      <c r="C79" s="107">
        <v>0.21975387565926199</v>
      </c>
      <c r="D79" s="108">
        <v>27</v>
      </c>
      <c r="E79" s="109">
        <v>16</v>
      </c>
      <c r="F79" s="110">
        <v>22</v>
      </c>
      <c r="G79" s="10">
        <v>522</v>
      </c>
      <c r="H79" s="107">
        <v>2.0086193627828202</v>
      </c>
      <c r="I79" s="111">
        <v>132</v>
      </c>
      <c r="J79" s="111">
        <v>266</v>
      </c>
      <c r="K79" s="112">
        <v>215</v>
      </c>
    </row>
    <row r="80" spans="1:11" customFormat="1" ht="14">
      <c r="A80" s="97" t="s">
        <v>32</v>
      </c>
      <c r="B80" s="98">
        <v>221</v>
      </c>
      <c r="C80" s="99">
        <v>0.226841159866564</v>
      </c>
      <c r="D80" s="100">
        <v>139</v>
      </c>
      <c r="E80" s="101">
        <v>103</v>
      </c>
      <c r="F80" s="102">
        <v>66</v>
      </c>
      <c r="G80" s="12">
        <v>3059</v>
      </c>
      <c r="H80" s="99">
        <v>2.7145988445872198</v>
      </c>
      <c r="I80" s="103">
        <v>1024</v>
      </c>
      <c r="J80" s="103">
        <v>1504</v>
      </c>
      <c r="K80" s="104">
        <v>1517</v>
      </c>
    </row>
    <row r="81" spans="1:11" customFormat="1" ht="14">
      <c r="A81" s="105" t="s">
        <v>33</v>
      </c>
      <c r="B81" s="106">
        <v>140</v>
      </c>
      <c r="C81" s="107">
        <v>0.28822596915982102</v>
      </c>
      <c r="D81" s="108">
        <v>80</v>
      </c>
      <c r="E81" s="109">
        <v>90</v>
      </c>
      <c r="F81" s="110">
        <v>11</v>
      </c>
      <c r="G81" s="10">
        <v>1209</v>
      </c>
      <c r="H81" s="107">
        <v>2.1584275078999502</v>
      </c>
      <c r="I81" s="111">
        <v>417</v>
      </c>
      <c r="J81" s="111">
        <v>839</v>
      </c>
      <c r="K81" s="112">
        <v>221</v>
      </c>
    </row>
    <row r="82" spans="1:11" customFormat="1" ht="14">
      <c r="A82" s="97" t="s">
        <v>34</v>
      </c>
      <c r="B82" s="98">
        <v>97</v>
      </c>
      <c r="C82" s="99">
        <v>0.12640412833276901</v>
      </c>
      <c r="D82" s="100">
        <v>54</v>
      </c>
      <c r="E82" s="101">
        <v>36</v>
      </c>
      <c r="F82" s="102">
        <v>44</v>
      </c>
      <c r="G82" s="12">
        <v>1891</v>
      </c>
      <c r="H82" s="99">
        <v>2.3101261956827202</v>
      </c>
      <c r="I82" s="103">
        <v>647</v>
      </c>
      <c r="J82" s="103">
        <v>804</v>
      </c>
      <c r="K82" s="104">
        <v>896</v>
      </c>
    </row>
    <row r="83" spans="1:11" customFormat="1" ht="14.5" thickBot="1">
      <c r="A83" s="113" t="s">
        <v>35</v>
      </c>
      <c r="B83" s="114">
        <v>153</v>
      </c>
      <c r="C83" s="115">
        <v>0.32602441986831199</v>
      </c>
      <c r="D83" s="116">
        <v>94</v>
      </c>
      <c r="E83" s="117">
        <v>70</v>
      </c>
      <c r="F83" s="118">
        <v>46</v>
      </c>
      <c r="G83" s="13">
        <v>1324</v>
      </c>
      <c r="H83" s="115">
        <v>2.4040818549924601</v>
      </c>
      <c r="I83" s="119">
        <v>409</v>
      </c>
      <c r="J83" s="119">
        <v>699</v>
      </c>
      <c r="K83" s="120">
        <v>628</v>
      </c>
    </row>
    <row r="84" spans="1:11" customFormat="1" ht="14">
      <c r="A84" s="121" t="s">
        <v>36</v>
      </c>
      <c r="B84" s="14">
        <v>2939</v>
      </c>
      <c r="C84" s="122">
        <v>0.15038802053750799</v>
      </c>
      <c r="D84" s="22">
        <v>1693</v>
      </c>
      <c r="E84" s="123">
        <v>1281</v>
      </c>
      <c r="F84" s="124">
        <v>997</v>
      </c>
      <c r="G84" s="14">
        <v>48936</v>
      </c>
      <c r="H84" s="122">
        <v>2.4272846315622401</v>
      </c>
      <c r="I84" s="15">
        <v>13247</v>
      </c>
      <c r="J84" s="22">
        <v>21912</v>
      </c>
      <c r="K84" s="123">
        <v>23411</v>
      </c>
    </row>
    <row r="85" spans="1:11" customFormat="1" ht="14">
      <c r="A85" s="125" t="s">
        <v>37</v>
      </c>
      <c r="B85" s="16">
        <v>1235</v>
      </c>
      <c r="C85" s="126">
        <v>0.30836454431960097</v>
      </c>
      <c r="D85" s="23">
        <v>676</v>
      </c>
      <c r="E85" s="127">
        <v>533</v>
      </c>
      <c r="F85" s="128">
        <v>376</v>
      </c>
      <c r="G85" s="16">
        <v>13608</v>
      </c>
      <c r="H85" s="126">
        <v>3.0193301027743802</v>
      </c>
      <c r="I85" s="17">
        <v>4054</v>
      </c>
      <c r="J85" s="23">
        <v>6125</v>
      </c>
      <c r="K85" s="127">
        <v>6588</v>
      </c>
    </row>
    <row r="86" spans="1:11" customFormat="1" ht="14">
      <c r="A86" s="129" t="s">
        <v>38</v>
      </c>
      <c r="B86" s="18">
        <v>4174</v>
      </c>
      <c r="C86" s="130">
        <v>0.17725662461599401</v>
      </c>
      <c r="D86" s="24">
        <v>2369</v>
      </c>
      <c r="E86" s="131">
        <v>1814</v>
      </c>
      <c r="F86" s="132">
        <v>1373</v>
      </c>
      <c r="G86" s="18">
        <v>62544</v>
      </c>
      <c r="H86" s="130">
        <v>2.5354551852296301</v>
      </c>
      <c r="I86" s="19">
        <v>17301</v>
      </c>
      <c r="J86" s="24">
        <v>28037</v>
      </c>
      <c r="K86" s="131">
        <v>29999</v>
      </c>
    </row>
    <row r="87" spans="1:11" customFormat="1" ht="14">
      <c r="A87" s="504" t="s">
        <v>73</v>
      </c>
      <c r="B87" s="504"/>
      <c r="C87" s="504"/>
      <c r="D87" s="504"/>
      <c r="E87" s="504"/>
      <c r="F87" s="504"/>
      <c r="G87" s="504"/>
      <c r="H87" s="504"/>
      <c r="I87" s="504"/>
      <c r="J87" s="504"/>
      <c r="K87" s="504"/>
    </row>
    <row r="88" spans="1:11" customFormat="1" ht="36" customHeight="1">
      <c r="A88" s="482" t="s">
        <v>76</v>
      </c>
      <c r="B88" s="482"/>
      <c r="C88" s="482"/>
      <c r="D88" s="482"/>
      <c r="E88" s="482"/>
      <c r="F88" s="482"/>
      <c r="G88" s="482"/>
      <c r="H88" s="482"/>
      <c r="I88" s="482"/>
      <c r="J88" s="482"/>
      <c r="K88" s="482"/>
    </row>
    <row r="90" spans="1:11" ht="23.5">
      <c r="A90" s="474">
        <v>2022</v>
      </c>
      <c r="B90" s="474"/>
      <c r="C90" s="474"/>
      <c r="D90" s="474"/>
      <c r="E90" s="474"/>
      <c r="F90" s="474"/>
      <c r="G90" s="474"/>
      <c r="H90" s="474"/>
      <c r="I90" s="474"/>
      <c r="J90" s="474"/>
      <c r="K90" s="474"/>
    </row>
    <row r="91" spans="1:11" ht="14.25" customHeight="1">
      <c r="A91" s="7"/>
    </row>
    <row r="92" spans="1:11" ht="15" customHeight="1">
      <c r="A92" s="493" t="s">
        <v>77</v>
      </c>
      <c r="B92" s="493"/>
      <c r="C92" s="493"/>
      <c r="D92" s="493"/>
      <c r="E92" s="493"/>
      <c r="F92" s="493"/>
      <c r="G92" s="493"/>
      <c r="H92" s="493"/>
      <c r="I92" s="493"/>
      <c r="J92" s="493"/>
      <c r="K92" s="493"/>
    </row>
    <row r="93" spans="1:11" ht="27" customHeight="1">
      <c r="A93" s="494" t="s">
        <v>16</v>
      </c>
      <c r="B93" s="497" t="s">
        <v>62</v>
      </c>
      <c r="C93" s="498"/>
      <c r="D93" s="498"/>
      <c r="E93" s="498"/>
      <c r="F93" s="479"/>
      <c r="G93" s="497" t="s">
        <v>63</v>
      </c>
      <c r="H93" s="498"/>
      <c r="I93" s="498"/>
      <c r="J93" s="498"/>
      <c r="K93" s="480"/>
    </row>
    <row r="94" spans="1:11" ht="15" customHeight="1">
      <c r="A94" s="495"/>
      <c r="B94" s="497" t="s">
        <v>64</v>
      </c>
      <c r="C94" s="498"/>
      <c r="D94" s="498"/>
      <c r="E94" s="498"/>
      <c r="F94" s="498"/>
      <c r="G94" s="498"/>
      <c r="H94" s="498"/>
      <c r="I94" s="498"/>
      <c r="J94" s="498"/>
      <c r="K94" s="480"/>
    </row>
    <row r="95" spans="1:11" ht="15" customHeight="1">
      <c r="A95" s="495"/>
      <c r="B95" s="486" t="s">
        <v>65</v>
      </c>
      <c r="C95" s="486" t="s">
        <v>66</v>
      </c>
      <c r="D95" s="500" t="s">
        <v>67</v>
      </c>
      <c r="E95" s="501"/>
      <c r="F95" s="502"/>
      <c r="G95" s="486" t="s">
        <v>65</v>
      </c>
      <c r="H95" s="486" t="s">
        <v>66</v>
      </c>
      <c r="I95" s="500" t="s">
        <v>67</v>
      </c>
      <c r="J95" s="501"/>
      <c r="K95" s="478"/>
    </row>
    <row r="96" spans="1:11" ht="66" customHeight="1" thickBot="1">
      <c r="A96" s="496"/>
      <c r="B96" s="499"/>
      <c r="C96" s="499"/>
      <c r="D96" s="133" t="s">
        <v>68</v>
      </c>
      <c r="E96" s="134" t="s">
        <v>69</v>
      </c>
      <c r="F96" s="443" t="s">
        <v>78</v>
      </c>
      <c r="G96" s="499"/>
      <c r="H96" s="499"/>
      <c r="I96" s="133" t="s">
        <v>70</v>
      </c>
      <c r="J96" s="134" t="s">
        <v>71</v>
      </c>
      <c r="K96" s="134" t="s">
        <v>78</v>
      </c>
    </row>
    <row r="97" spans="1:11" ht="15" customHeight="1">
      <c r="A97" s="97" t="s">
        <v>20</v>
      </c>
      <c r="B97" s="98">
        <v>355</v>
      </c>
      <c r="C97" s="99">
        <v>0.107140378039542</v>
      </c>
      <c r="D97" s="100">
        <v>183</v>
      </c>
      <c r="E97" s="101">
        <v>114</v>
      </c>
      <c r="F97" s="102">
        <v>157</v>
      </c>
      <c r="G97" s="12">
        <v>4462</v>
      </c>
      <c r="H97" s="99">
        <v>1.3409990472956099</v>
      </c>
      <c r="I97" s="103">
        <v>1120</v>
      </c>
      <c r="J97" s="103">
        <v>1020</v>
      </c>
      <c r="K97" s="104">
        <v>2992</v>
      </c>
    </row>
    <row r="98" spans="1:11" ht="14.5">
      <c r="A98" s="105" t="s">
        <v>21</v>
      </c>
      <c r="B98" s="106">
        <v>619</v>
      </c>
      <c r="C98" s="107">
        <v>0.15729743190977899</v>
      </c>
      <c r="D98" s="108">
        <v>313</v>
      </c>
      <c r="E98" s="109">
        <v>178</v>
      </c>
      <c r="F98" s="110">
        <v>248</v>
      </c>
      <c r="G98" s="10">
        <v>8203</v>
      </c>
      <c r="H98" s="107">
        <v>2.1096297667911399</v>
      </c>
      <c r="I98" s="111">
        <v>1799</v>
      </c>
      <c r="J98" s="111">
        <v>1514</v>
      </c>
      <c r="K98" s="112">
        <v>5785</v>
      </c>
    </row>
    <row r="99" spans="1:11" ht="14.5">
      <c r="A99" s="97" t="s">
        <v>22</v>
      </c>
      <c r="B99" s="98">
        <v>436</v>
      </c>
      <c r="C99" s="99">
        <v>0.384296719375253</v>
      </c>
      <c r="D99" s="100">
        <v>177</v>
      </c>
      <c r="E99" s="101">
        <v>113</v>
      </c>
      <c r="F99" s="102">
        <v>204</v>
      </c>
      <c r="G99" s="12">
        <v>5268</v>
      </c>
      <c r="H99" s="99">
        <v>4.6298249314490603</v>
      </c>
      <c r="I99" s="103">
        <v>1486</v>
      </c>
      <c r="J99" s="103">
        <v>1203</v>
      </c>
      <c r="K99" s="104">
        <v>3133</v>
      </c>
    </row>
    <row r="100" spans="1:11" ht="14.5">
      <c r="A100" s="105" t="s">
        <v>23</v>
      </c>
      <c r="B100" s="106">
        <v>151</v>
      </c>
      <c r="C100" s="107">
        <v>0.24886281231458901</v>
      </c>
      <c r="D100" s="108">
        <v>83</v>
      </c>
      <c r="E100" s="109">
        <v>75</v>
      </c>
      <c r="F100" s="110">
        <v>43</v>
      </c>
      <c r="G100" s="10">
        <v>1070</v>
      </c>
      <c r="H100" s="107">
        <v>1.51702040179774</v>
      </c>
      <c r="I100" s="111">
        <v>311</v>
      </c>
      <c r="J100" s="111">
        <v>577</v>
      </c>
      <c r="K100" s="112">
        <v>482</v>
      </c>
    </row>
    <row r="101" spans="1:11" ht="14.5">
      <c r="A101" s="97" t="s">
        <v>24</v>
      </c>
      <c r="B101" s="98">
        <v>42</v>
      </c>
      <c r="C101" s="99">
        <v>0.20504808865888799</v>
      </c>
      <c r="D101" s="100">
        <v>24</v>
      </c>
      <c r="E101" s="101">
        <v>20</v>
      </c>
      <c r="F101" s="102">
        <v>13</v>
      </c>
      <c r="G101" s="12">
        <v>696</v>
      </c>
      <c r="H101" s="99">
        <v>3.4080893154441299</v>
      </c>
      <c r="I101" s="103">
        <v>227</v>
      </c>
      <c r="J101" s="103">
        <v>360</v>
      </c>
      <c r="K101" s="104">
        <v>365</v>
      </c>
    </row>
    <row r="102" spans="1:11" ht="14.5">
      <c r="A102" s="105" t="s">
        <v>25</v>
      </c>
      <c r="B102" s="106">
        <v>137</v>
      </c>
      <c r="C102" s="107">
        <v>0.231450195972429</v>
      </c>
      <c r="D102" s="108">
        <v>66</v>
      </c>
      <c r="E102" s="109">
        <v>62</v>
      </c>
      <c r="F102" s="110">
        <v>62</v>
      </c>
      <c r="G102" s="10">
        <v>2053</v>
      </c>
      <c r="H102" s="107">
        <v>3.5205350252936598</v>
      </c>
      <c r="I102" s="111">
        <v>566</v>
      </c>
      <c r="J102" s="111">
        <v>593</v>
      </c>
      <c r="K102" s="112">
        <v>1326</v>
      </c>
    </row>
    <row r="103" spans="1:11" ht="14.5">
      <c r="A103" s="97" t="s">
        <v>26</v>
      </c>
      <c r="B103" s="98">
        <v>257</v>
      </c>
      <c r="C103" s="99">
        <v>0.14165945507962099</v>
      </c>
      <c r="D103" s="100">
        <v>146</v>
      </c>
      <c r="E103" s="101">
        <v>117</v>
      </c>
      <c r="F103" s="102">
        <v>85</v>
      </c>
      <c r="G103" s="12">
        <v>3953</v>
      </c>
      <c r="H103" s="99">
        <v>2.11691496995727</v>
      </c>
      <c r="I103" s="103">
        <v>1255</v>
      </c>
      <c r="J103" s="103">
        <v>1772</v>
      </c>
      <c r="K103" s="104">
        <v>1692</v>
      </c>
    </row>
    <row r="104" spans="1:11" ht="14.5">
      <c r="A104" s="105" t="s">
        <v>27</v>
      </c>
      <c r="B104" s="106">
        <v>59</v>
      </c>
      <c r="C104" s="107">
        <v>0.15772027373823799</v>
      </c>
      <c r="D104" s="108">
        <v>31</v>
      </c>
      <c r="E104" s="109">
        <v>34</v>
      </c>
      <c r="F104" s="110">
        <v>22</v>
      </c>
      <c r="G104" s="10">
        <v>1277</v>
      </c>
      <c r="H104" s="107">
        <v>3.0590489879027398</v>
      </c>
      <c r="I104" s="111">
        <v>247</v>
      </c>
      <c r="J104" s="111">
        <v>495</v>
      </c>
      <c r="K104" s="112">
        <v>744</v>
      </c>
    </row>
    <row r="105" spans="1:11" ht="14.5">
      <c r="A105" s="97" t="s">
        <v>28</v>
      </c>
      <c r="B105" s="98">
        <v>291</v>
      </c>
      <c r="C105" s="99">
        <v>0.12732722221006801</v>
      </c>
      <c r="D105" s="100">
        <v>151</v>
      </c>
      <c r="E105" s="101">
        <v>136</v>
      </c>
      <c r="F105" s="102">
        <v>79</v>
      </c>
      <c r="G105" s="12">
        <v>7112</v>
      </c>
      <c r="H105" s="99">
        <v>3.0430485253280701</v>
      </c>
      <c r="I105" s="103">
        <v>2260</v>
      </c>
      <c r="J105" s="103">
        <v>2947</v>
      </c>
      <c r="K105" s="104">
        <v>3125</v>
      </c>
    </row>
    <row r="106" spans="1:11" ht="14.5">
      <c r="A106" s="105" t="s">
        <v>29</v>
      </c>
      <c r="B106" s="106">
        <v>898</v>
      </c>
      <c r="C106" s="107">
        <v>0.17306306202133001</v>
      </c>
      <c r="D106" s="108">
        <v>468</v>
      </c>
      <c r="E106" s="109">
        <v>346</v>
      </c>
      <c r="F106" s="110">
        <v>324</v>
      </c>
      <c r="G106" s="10">
        <v>16502</v>
      </c>
      <c r="H106" s="107">
        <v>3.0981816816393999</v>
      </c>
      <c r="I106" s="111">
        <v>3659</v>
      </c>
      <c r="J106" s="111">
        <v>7411</v>
      </c>
      <c r="K106" s="112">
        <v>7793</v>
      </c>
    </row>
    <row r="107" spans="1:11" ht="14.5">
      <c r="A107" s="97" t="s">
        <v>30</v>
      </c>
      <c r="B107" s="98">
        <v>129</v>
      </c>
      <c r="C107" s="99">
        <v>0.111294204936631</v>
      </c>
      <c r="D107" s="100">
        <v>74</v>
      </c>
      <c r="E107" s="101">
        <v>66</v>
      </c>
      <c r="F107" s="102">
        <v>24</v>
      </c>
      <c r="G107" s="12">
        <v>1763</v>
      </c>
      <c r="H107" s="99">
        <v>1.46908097027673</v>
      </c>
      <c r="I107" s="103">
        <v>660</v>
      </c>
      <c r="J107" s="103">
        <v>1128</v>
      </c>
      <c r="K107" s="104">
        <v>447</v>
      </c>
    </row>
    <row r="108" spans="1:11" ht="14.5">
      <c r="A108" s="105" t="s">
        <v>31</v>
      </c>
      <c r="B108" s="106">
        <v>46</v>
      </c>
      <c r="C108" s="107">
        <v>0.185103215162368</v>
      </c>
      <c r="D108" s="108">
        <v>16</v>
      </c>
      <c r="E108" s="109">
        <v>16</v>
      </c>
      <c r="F108" s="110">
        <v>23</v>
      </c>
      <c r="G108" s="10">
        <v>447</v>
      </c>
      <c r="H108" s="107">
        <v>1.75762818496383</v>
      </c>
      <c r="I108" s="111">
        <v>143</v>
      </c>
      <c r="J108" s="111">
        <v>200</v>
      </c>
      <c r="K108" s="112">
        <v>189</v>
      </c>
    </row>
    <row r="109" spans="1:11" ht="14.5">
      <c r="A109" s="97" t="s">
        <v>32</v>
      </c>
      <c r="B109" s="98">
        <v>237</v>
      </c>
      <c r="C109" s="99">
        <v>0.23485576684867199</v>
      </c>
      <c r="D109" s="100">
        <v>144</v>
      </c>
      <c r="E109" s="101">
        <v>113</v>
      </c>
      <c r="F109" s="102">
        <v>76</v>
      </c>
      <c r="G109" s="12">
        <v>2904</v>
      </c>
      <c r="H109" s="99">
        <v>2.56850223771028</v>
      </c>
      <c r="I109" s="103">
        <v>995</v>
      </c>
      <c r="J109" s="103">
        <v>1219</v>
      </c>
      <c r="K109" s="104">
        <v>1495</v>
      </c>
    </row>
    <row r="110" spans="1:11" ht="14.5">
      <c r="A110" s="105" t="s">
        <v>33</v>
      </c>
      <c r="B110" s="106">
        <v>124</v>
      </c>
      <c r="C110" s="107">
        <v>0.249798549556809</v>
      </c>
      <c r="D110" s="108">
        <v>62</v>
      </c>
      <c r="E110" s="109">
        <v>70</v>
      </c>
      <c r="F110" s="110">
        <v>22</v>
      </c>
      <c r="G110" s="10">
        <v>1198</v>
      </c>
      <c r="H110" s="107">
        <v>2.1481468199178799</v>
      </c>
      <c r="I110" s="111">
        <v>406</v>
      </c>
      <c r="J110" s="111">
        <v>704</v>
      </c>
      <c r="K110" s="112">
        <v>324</v>
      </c>
    </row>
    <row r="111" spans="1:11" ht="14.5">
      <c r="A111" s="97" t="s">
        <v>34</v>
      </c>
      <c r="B111" s="98">
        <v>124</v>
      </c>
      <c r="C111" s="99">
        <v>0.162011027202174</v>
      </c>
      <c r="D111" s="100">
        <v>59</v>
      </c>
      <c r="E111" s="101">
        <v>39</v>
      </c>
      <c r="F111" s="102">
        <v>55</v>
      </c>
      <c r="G111" s="12">
        <v>2112</v>
      </c>
      <c r="H111" s="99">
        <v>2.6033577398121399</v>
      </c>
      <c r="I111" s="103">
        <v>643</v>
      </c>
      <c r="J111" s="103">
        <v>745</v>
      </c>
      <c r="K111" s="104">
        <v>1132</v>
      </c>
    </row>
    <row r="112" spans="1:11" thickBot="1">
      <c r="A112" s="113" t="s">
        <v>35</v>
      </c>
      <c r="B112" s="114">
        <v>156</v>
      </c>
      <c r="C112" s="115">
        <v>0.32221418981720501</v>
      </c>
      <c r="D112" s="116">
        <v>86</v>
      </c>
      <c r="E112" s="117">
        <v>68</v>
      </c>
      <c r="F112" s="118">
        <v>66</v>
      </c>
      <c r="G112" s="13">
        <v>1274</v>
      </c>
      <c r="H112" s="115">
        <v>2.2983529072179798</v>
      </c>
      <c r="I112" s="119">
        <v>378</v>
      </c>
      <c r="J112" s="119">
        <v>487</v>
      </c>
      <c r="K112" s="120">
        <v>696</v>
      </c>
    </row>
    <row r="113" spans="1:11" ht="14.5">
      <c r="A113" s="121" t="s">
        <v>36</v>
      </c>
      <c r="B113" s="14">
        <v>2898</v>
      </c>
      <c r="C113" s="122">
        <v>0.14856296855263401</v>
      </c>
      <c r="D113" s="22">
        <v>1500</v>
      </c>
      <c r="E113" s="123">
        <v>1094</v>
      </c>
      <c r="F113" s="124">
        <v>1070</v>
      </c>
      <c r="G113" s="14">
        <v>47303</v>
      </c>
      <c r="H113" s="122">
        <v>2.38909228836788</v>
      </c>
      <c r="I113" s="15">
        <v>12332</v>
      </c>
      <c r="J113" s="22">
        <v>17690</v>
      </c>
      <c r="K113" s="123">
        <v>24846</v>
      </c>
    </row>
    <row r="114" spans="1:11" ht="14.5">
      <c r="A114" s="125" t="s">
        <v>37</v>
      </c>
      <c r="B114" s="16">
        <v>1163</v>
      </c>
      <c r="C114" s="126">
        <v>0.28330889195285802</v>
      </c>
      <c r="D114" s="23">
        <v>583</v>
      </c>
      <c r="E114" s="127">
        <v>473</v>
      </c>
      <c r="F114" s="128">
        <v>433</v>
      </c>
      <c r="G114" s="16">
        <v>12991</v>
      </c>
      <c r="H114" s="126">
        <v>2.88481182437534</v>
      </c>
      <c r="I114" s="17">
        <v>3823</v>
      </c>
      <c r="J114" s="23">
        <v>4685</v>
      </c>
      <c r="K114" s="127">
        <v>6874</v>
      </c>
    </row>
    <row r="115" spans="1:11" ht="14.5">
      <c r="A115" s="129" t="s">
        <v>38</v>
      </c>
      <c r="B115" s="18">
        <v>4061</v>
      </c>
      <c r="C115" s="130">
        <v>0.17198925628305001</v>
      </c>
      <c r="D115" s="24">
        <v>2083</v>
      </c>
      <c r="E115" s="131">
        <v>1567</v>
      </c>
      <c r="F115" s="132">
        <v>1503</v>
      </c>
      <c r="G115" s="18">
        <v>60294</v>
      </c>
      <c r="H115" s="130">
        <v>2.4809476764209601</v>
      </c>
      <c r="I115" s="19">
        <v>16155</v>
      </c>
      <c r="J115" s="24">
        <v>22375</v>
      </c>
      <c r="K115" s="131">
        <v>31720</v>
      </c>
    </row>
    <row r="116" spans="1:11" ht="14.5">
      <c r="A116" s="491" t="s">
        <v>72</v>
      </c>
      <c r="B116" s="491"/>
      <c r="C116" s="491"/>
      <c r="D116" s="491"/>
      <c r="E116" s="491"/>
      <c r="F116" s="491"/>
      <c r="G116" s="491"/>
      <c r="H116" s="491"/>
      <c r="I116" s="491"/>
      <c r="J116" s="491"/>
      <c r="K116" s="491"/>
    </row>
    <row r="117" spans="1:11" ht="14.25" customHeight="1">
      <c r="A117" s="492" t="s">
        <v>73</v>
      </c>
      <c r="B117" s="492"/>
      <c r="C117" s="492"/>
      <c r="D117" s="492"/>
      <c r="E117" s="492"/>
      <c r="F117" s="492"/>
      <c r="G117" s="492"/>
      <c r="H117" s="492"/>
      <c r="I117" s="492"/>
      <c r="J117" s="492"/>
      <c r="K117" s="492"/>
    </row>
    <row r="118" spans="1:11" ht="35.25" customHeight="1">
      <c r="A118" s="482" t="s">
        <v>79</v>
      </c>
      <c r="B118" s="482"/>
      <c r="C118" s="482"/>
      <c r="D118" s="482"/>
      <c r="E118" s="482"/>
      <c r="F118" s="482"/>
      <c r="G118" s="482"/>
      <c r="H118" s="482"/>
      <c r="I118" s="482"/>
      <c r="J118" s="482"/>
      <c r="K118" s="482"/>
    </row>
    <row r="120" spans="1:11" ht="23.5">
      <c r="A120" s="474">
        <v>2021</v>
      </c>
      <c r="B120" s="474"/>
      <c r="C120" s="474"/>
      <c r="D120" s="474"/>
      <c r="E120" s="474"/>
      <c r="F120" s="474"/>
      <c r="G120" s="474"/>
      <c r="H120" s="474"/>
      <c r="I120" s="474"/>
      <c r="J120" s="474"/>
      <c r="K120" s="474"/>
    </row>
    <row r="121" spans="1:11" ht="14.5">
      <c r="A121" s="7"/>
    </row>
    <row r="122" spans="1:11" ht="15.75" customHeight="1">
      <c r="A122" s="493" t="s">
        <v>80</v>
      </c>
      <c r="B122" s="493"/>
      <c r="C122" s="493"/>
      <c r="D122" s="493"/>
      <c r="E122" s="493"/>
      <c r="F122" s="493"/>
      <c r="G122" s="493"/>
      <c r="H122" s="493"/>
      <c r="I122" s="493"/>
      <c r="J122" s="493"/>
      <c r="K122" s="493"/>
    </row>
    <row r="123" spans="1:11" ht="27" customHeight="1">
      <c r="A123" s="494" t="s">
        <v>16</v>
      </c>
      <c r="B123" s="497" t="s">
        <v>62</v>
      </c>
      <c r="C123" s="498"/>
      <c r="D123" s="498"/>
      <c r="E123" s="498"/>
      <c r="F123" s="479"/>
      <c r="G123" s="497" t="s">
        <v>63</v>
      </c>
      <c r="H123" s="498"/>
      <c r="I123" s="498"/>
      <c r="J123" s="498"/>
      <c r="K123" s="480"/>
    </row>
    <row r="124" spans="1:11" ht="15.75" customHeight="1">
      <c r="A124" s="495"/>
      <c r="B124" s="497" t="s">
        <v>64</v>
      </c>
      <c r="C124" s="498"/>
      <c r="D124" s="498"/>
      <c r="E124" s="498"/>
      <c r="F124" s="498"/>
      <c r="G124" s="498"/>
      <c r="H124" s="498"/>
      <c r="I124" s="498"/>
      <c r="J124" s="498"/>
      <c r="K124" s="480"/>
    </row>
    <row r="125" spans="1:11" ht="15" customHeight="1">
      <c r="A125" s="495"/>
      <c r="B125" s="486" t="s">
        <v>65</v>
      </c>
      <c r="C125" s="486" t="s">
        <v>66</v>
      </c>
      <c r="D125" s="500" t="s">
        <v>67</v>
      </c>
      <c r="E125" s="501"/>
      <c r="F125" s="502"/>
      <c r="G125" s="486" t="s">
        <v>65</v>
      </c>
      <c r="H125" s="486" t="s">
        <v>66</v>
      </c>
      <c r="I125" s="500" t="s">
        <v>67</v>
      </c>
      <c r="J125" s="501"/>
      <c r="K125" s="478"/>
    </row>
    <row r="126" spans="1:11" ht="67.5" customHeight="1" thickBot="1">
      <c r="A126" s="496"/>
      <c r="B126" s="499"/>
      <c r="C126" s="499"/>
      <c r="D126" s="133" t="s">
        <v>68</v>
      </c>
      <c r="E126" s="134" t="s">
        <v>69</v>
      </c>
      <c r="F126" s="443" t="s">
        <v>78</v>
      </c>
      <c r="G126" s="499"/>
      <c r="H126" s="499"/>
      <c r="I126" s="133" t="s">
        <v>70</v>
      </c>
      <c r="J126" s="134" t="s">
        <v>69</v>
      </c>
      <c r="K126" s="134" t="s">
        <v>78</v>
      </c>
    </row>
    <row r="127" spans="1:11" ht="14.5">
      <c r="A127" s="97" t="s">
        <v>20</v>
      </c>
      <c r="B127" s="98">
        <v>288</v>
      </c>
      <c r="C127" s="99">
        <v>8.7989172443502101E-2</v>
      </c>
      <c r="D127" s="100">
        <v>147</v>
      </c>
      <c r="E127" s="101">
        <v>102</v>
      </c>
      <c r="F127" s="102">
        <v>123</v>
      </c>
      <c r="G127" s="12">
        <v>4223</v>
      </c>
      <c r="H127" s="99">
        <v>1.28895006882743</v>
      </c>
      <c r="I127" s="103">
        <v>1188</v>
      </c>
      <c r="J127" s="103">
        <v>1001</v>
      </c>
      <c r="K127" s="104">
        <v>2710</v>
      </c>
    </row>
    <row r="128" spans="1:11" ht="14.5">
      <c r="A128" s="105" t="s">
        <v>21</v>
      </c>
      <c r="B128" s="106">
        <v>581</v>
      </c>
      <c r="C128" s="107">
        <v>0.150065992876385</v>
      </c>
      <c r="D128" s="108">
        <v>297</v>
      </c>
      <c r="E128" s="109">
        <v>177</v>
      </c>
      <c r="F128" s="110">
        <v>223</v>
      </c>
      <c r="G128" s="10">
        <v>7380</v>
      </c>
      <c r="H128" s="107">
        <v>1.9268778573536001</v>
      </c>
      <c r="I128" s="111">
        <v>1635</v>
      </c>
      <c r="J128" s="111">
        <v>1301</v>
      </c>
      <c r="K128" s="112">
        <v>5252</v>
      </c>
    </row>
    <row r="129" spans="1:11" ht="14.25" customHeight="1">
      <c r="A129" s="97" t="s">
        <v>22</v>
      </c>
      <c r="B129" s="98">
        <v>501</v>
      </c>
      <c r="C129" s="99">
        <v>0.43825886140172898</v>
      </c>
      <c r="D129" s="100">
        <v>236</v>
      </c>
      <c r="E129" s="101">
        <v>105</v>
      </c>
      <c r="F129" s="102">
        <v>209</v>
      </c>
      <c r="G129" s="12">
        <v>4991</v>
      </c>
      <c r="H129" s="99">
        <v>4.3945690839291398</v>
      </c>
      <c r="I129" s="103">
        <v>1382</v>
      </c>
      <c r="J129" s="103">
        <v>1112</v>
      </c>
      <c r="K129" s="104">
        <v>2918</v>
      </c>
    </row>
    <row r="130" spans="1:11" ht="14.25" customHeight="1">
      <c r="A130" s="105" t="s">
        <v>23</v>
      </c>
      <c r="B130" s="106">
        <v>149</v>
      </c>
      <c r="C130" s="107">
        <v>0.24219372246875101</v>
      </c>
      <c r="D130" s="108">
        <v>74</v>
      </c>
      <c r="E130" s="109">
        <v>77</v>
      </c>
      <c r="F130" s="110">
        <v>45</v>
      </c>
      <c r="G130" s="10">
        <v>1110</v>
      </c>
      <c r="H130" s="107">
        <v>1.58773297478222</v>
      </c>
      <c r="I130" s="111">
        <v>321</v>
      </c>
      <c r="J130" s="111">
        <v>521</v>
      </c>
      <c r="K130" s="112">
        <v>523</v>
      </c>
    </row>
    <row r="131" spans="1:11" ht="14.25" customHeight="1">
      <c r="A131" s="97" t="s">
        <v>24</v>
      </c>
      <c r="B131" s="98">
        <v>61</v>
      </c>
      <c r="C131" s="99">
        <v>0.29588668994955403</v>
      </c>
      <c r="D131" s="100">
        <v>31</v>
      </c>
      <c r="E131" s="101">
        <v>31</v>
      </c>
      <c r="F131" s="102">
        <v>23</v>
      </c>
      <c r="G131" s="12">
        <v>642</v>
      </c>
      <c r="H131" s="99">
        <v>3.2072738172553299</v>
      </c>
      <c r="I131" s="103">
        <v>247</v>
      </c>
      <c r="J131" s="103">
        <v>267</v>
      </c>
      <c r="K131" s="104">
        <v>400</v>
      </c>
    </row>
    <row r="132" spans="1:11" ht="14.5">
      <c r="A132" s="105" t="s">
        <v>25</v>
      </c>
      <c r="B132" s="106">
        <v>115</v>
      </c>
      <c r="C132" s="107">
        <v>0.19251694986189</v>
      </c>
      <c r="D132" s="108">
        <v>68</v>
      </c>
      <c r="E132" s="109">
        <v>51</v>
      </c>
      <c r="F132" s="110">
        <v>46</v>
      </c>
      <c r="G132" s="10">
        <v>1914</v>
      </c>
      <c r="H132" s="107">
        <v>3.2835820895522398</v>
      </c>
      <c r="I132" s="111">
        <v>503</v>
      </c>
      <c r="J132" s="111">
        <v>536</v>
      </c>
      <c r="K132" s="112">
        <v>1248</v>
      </c>
    </row>
    <row r="133" spans="1:11" ht="14.5">
      <c r="A133" s="97" t="s">
        <v>26</v>
      </c>
      <c r="B133" s="98">
        <v>264</v>
      </c>
      <c r="C133" s="99">
        <v>0.14593456161589399</v>
      </c>
      <c r="D133" s="100">
        <v>168</v>
      </c>
      <c r="E133" s="101">
        <v>99</v>
      </c>
      <c r="F133" s="102">
        <v>84</v>
      </c>
      <c r="G133" s="12">
        <v>3702</v>
      </c>
      <c r="H133" s="99">
        <v>2.00078907402703</v>
      </c>
      <c r="I133" s="103">
        <v>1348</v>
      </c>
      <c r="J133" s="103">
        <v>1577</v>
      </c>
      <c r="K133" s="104">
        <v>1544</v>
      </c>
    </row>
    <row r="134" spans="1:11" ht="14.5">
      <c r="A134" s="105" t="s">
        <v>27</v>
      </c>
      <c r="B134" s="106">
        <v>48</v>
      </c>
      <c r="C134" s="107">
        <v>0.12501627816121899</v>
      </c>
      <c r="D134" s="108">
        <v>34</v>
      </c>
      <c r="E134" s="109">
        <v>24</v>
      </c>
      <c r="F134" s="110">
        <v>15</v>
      </c>
      <c r="G134" s="10">
        <v>1278</v>
      </c>
      <c r="H134" s="107">
        <v>3.03353984191412</v>
      </c>
      <c r="I134" s="111">
        <v>241</v>
      </c>
      <c r="J134" s="111">
        <v>608</v>
      </c>
      <c r="K134" s="112">
        <v>614</v>
      </c>
    </row>
    <row r="135" spans="1:11" ht="14.5">
      <c r="A135" s="97" t="s">
        <v>28</v>
      </c>
      <c r="B135" s="98">
        <v>279</v>
      </c>
      <c r="C135" s="99">
        <v>0.124008818404864</v>
      </c>
      <c r="D135" s="100">
        <v>149</v>
      </c>
      <c r="E135" s="101">
        <v>132</v>
      </c>
      <c r="F135" s="102">
        <v>77</v>
      </c>
      <c r="G135" s="12">
        <v>6844</v>
      </c>
      <c r="H135" s="99">
        <v>2.9862468584194399</v>
      </c>
      <c r="I135" s="103">
        <v>2242</v>
      </c>
      <c r="J135" s="103">
        <v>2747</v>
      </c>
      <c r="K135" s="104">
        <v>2906</v>
      </c>
    </row>
    <row r="136" spans="1:11" ht="14.5">
      <c r="A136" s="105" t="s">
        <v>29</v>
      </c>
      <c r="B136" s="106">
        <v>737</v>
      </c>
      <c r="C136" s="107">
        <v>0.14280122921437999</v>
      </c>
      <c r="D136" s="108">
        <v>365</v>
      </c>
      <c r="E136" s="109">
        <v>232</v>
      </c>
      <c r="F136" s="110">
        <v>299</v>
      </c>
      <c r="G136" s="10">
        <v>15367</v>
      </c>
      <c r="H136" s="107">
        <v>2.9271814330559902</v>
      </c>
      <c r="I136" s="111">
        <v>3604</v>
      </c>
      <c r="J136" s="111">
        <v>4499</v>
      </c>
      <c r="K136" s="112">
        <v>9450</v>
      </c>
    </row>
    <row r="137" spans="1:11" ht="14.5">
      <c r="A137" s="97" t="s">
        <v>30</v>
      </c>
      <c r="B137" s="98">
        <v>125</v>
      </c>
      <c r="C137" s="99">
        <v>0.10890588788792301</v>
      </c>
      <c r="D137" s="100">
        <v>87</v>
      </c>
      <c r="E137" s="101">
        <v>76</v>
      </c>
      <c r="F137" s="102">
        <v>14</v>
      </c>
      <c r="G137" s="12">
        <v>1722</v>
      </c>
      <c r="H137" s="99">
        <v>1.45841979114616</v>
      </c>
      <c r="I137" s="103">
        <v>689</v>
      </c>
      <c r="J137" s="103">
        <v>1081</v>
      </c>
      <c r="K137" s="104">
        <v>415</v>
      </c>
    </row>
    <row r="138" spans="1:11" ht="14.5">
      <c r="A138" s="105" t="s">
        <v>31</v>
      </c>
      <c r="B138" s="106">
        <v>40</v>
      </c>
      <c r="C138" s="107">
        <v>0.16353229762878199</v>
      </c>
      <c r="D138" s="108">
        <v>18</v>
      </c>
      <c r="E138" s="109">
        <v>19</v>
      </c>
      <c r="F138" s="110">
        <v>11</v>
      </c>
      <c r="G138" s="10">
        <v>495</v>
      </c>
      <c r="H138" s="107">
        <v>1.97376290920691</v>
      </c>
      <c r="I138" s="111">
        <v>142</v>
      </c>
      <c r="J138" s="111">
        <v>206</v>
      </c>
      <c r="K138" s="112">
        <v>235</v>
      </c>
    </row>
    <row r="139" spans="1:11" ht="14.5">
      <c r="A139" s="97" t="s">
        <v>32</v>
      </c>
      <c r="B139" s="98">
        <v>232</v>
      </c>
      <c r="C139" s="99">
        <v>0.22292687614105899</v>
      </c>
      <c r="D139" s="100">
        <v>144</v>
      </c>
      <c r="E139" s="101">
        <v>112</v>
      </c>
      <c r="F139" s="102">
        <v>59</v>
      </c>
      <c r="G139" s="12">
        <v>2812</v>
      </c>
      <c r="H139" s="99">
        <v>2.4551875878567802</v>
      </c>
      <c r="I139" s="103">
        <v>1008</v>
      </c>
      <c r="J139" s="103">
        <v>1156</v>
      </c>
      <c r="K139" s="104">
        <v>1461</v>
      </c>
    </row>
    <row r="140" spans="1:11" ht="14.5">
      <c r="A140" s="105" t="s">
        <v>33</v>
      </c>
      <c r="B140" s="106">
        <v>144</v>
      </c>
      <c r="C140" s="107">
        <v>0.28407970013809403</v>
      </c>
      <c r="D140" s="108">
        <v>74</v>
      </c>
      <c r="E140" s="109">
        <v>77</v>
      </c>
      <c r="F140" s="110">
        <v>26</v>
      </c>
      <c r="G140" s="10">
        <v>1207</v>
      </c>
      <c r="H140" s="107">
        <v>2.15539563206486</v>
      </c>
      <c r="I140" s="111">
        <v>381</v>
      </c>
      <c r="J140" s="111">
        <v>720</v>
      </c>
      <c r="K140" s="112">
        <v>344</v>
      </c>
    </row>
    <row r="141" spans="1:11" ht="14.5">
      <c r="A141" s="97" t="s">
        <v>34</v>
      </c>
      <c r="B141" s="98">
        <v>100</v>
      </c>
      <c r="C141" s="99">
        <v>0.131546060853208</v>
      </c>
      <c r="D141" s="100">
        <v>48</v>
      </c>
      <c r="E141" s="101">
        <v>29</v>
      </c>
      <c r="F141" s="102">
        <v>45</v>
      </c>
      <c r="G141" s="12">
        <v>2093</v>
      </c>
      <c r="H141" s="99">
        <v>2.6234645274504902</v>
      </c>
      <c r="I141" s="103">
        <v>648</v>
      </c>
      <c r="J141" s="103">
        <v>717</v>
      </c>
      <c r="K141" s="104">
        <v>1078</v>
      </c>
    </row>
    <row r="142" spans="1:11" thickBot="1">
      <c r="A142" s="113" t="s">
        <v>35</v>
      </c>
      <c r="B142" s="114">
        <v>180</v>
      </c>
      <c r="C142" s="115">
        <v>0.358037952022914</v>
      </c>
      <c r="D142" s="116">
        <v>102</v>
      </c>
      <c r="E142" s="117">
        <v>67</v>
      </c>
      <c r="F142" s="118">
        <v>60</v>
      </c>
      <c r="G142" s="13">
        <v>1353</v>
      </c>
      <c r="H142" s="115">
        <v>2.4011073843369002</v>
      </c>
      <c r="I142" s="119">
        <v>377</v>
      </c>
      <c r="J142" s="119">
        <v>500</v>
      </c>
      <c r="K142" s="120">
        <v>769</v>
      </c>
    </row>
    <row r="143" spans="1:11" ht="14.5">
      <c r="A143" s="121" t="s">
        <v>36</v>
      </c>
      <c r="B143" s="14">
        <v>2590</v>
      </c>
      <c r="C143" s="122">
        <v>0.134052905868464</v>
      </c>
      <c r="D143" s="22">
        <v>1378</v>
      </c>
      <c r="E143" s="123">
        <v>948</v>
      </c>
      <c r="F143" s="124">
        <v>945</v>
      </c>
      <c r="G143" s="14">
        <v>44382</v>
      </c>
      <c r="H143" s="122">
        <v>2.2747634619130102</v>
      </c>
      <c r="I143" s="15">
        <v>12246</v>
      </c>
      <c r="J143" s="22">
        <v>13932</v>
      </c>
      <c r="K143" s="123">
        <v>25238</v>
      </c>
    </row>
    <row r="144" spans="1:11" ht="14.5">
      <c r="A144" s="125" t="s">
        <v>37</v>
      </c>
      <c r="B144" s="16">
        <v>1254</v>
      </c>
      <c r="C144" s="126">
        <v>0.29909413117209599</v>
      </c>
      <c r="D144" s="23">
        <v>664</v>
      </c>
      <c r="E144" s="127">
        <v>462</v>
      </c>
      <c r="F144" s="128">
        <v>414</v>
      </c>
      <c r="G144" s="16">
        <v>12751</v>
      </c>
      <c r="H144" s="126">
        <v>2.8179441449923002</v>
      </c>
      <c r="I144" s="17">
        <v>3710</v>
      </c>
      <c r="J144" s="23">
        <v>4617</v>
      </c>
      <c r="K144" s="127">
        <v>6629</v>
      </c>
    </row>
    <row r="145" spans="1:11" ht="14.5">
      <c r="A145" s="129" t="s">
        <v>38</v>
      </c>
      <c r="B145" s="18">
        <v>3844</v>
      </c>
      <c r="C145" s="130">
        <v>0.163481318516811</v>
      </c>
      <c r="D145" s="24">
        <v>2042</v>
      </c>
      <c r="E145" s="131">
        <v>1410</v>
      </c>
      <c r="F145" s="132">
        <v>1359</v>
      </c>
      <c r="G145" s="18">
        <v>57133</v>
      </c>
      <c r="H145" s="130">
        <v>2.3770226826702001</v>
      </c>
      <c r="I145" s="19">
        <v>15956</v>
      </c>
      <c r="J145" s="24">
        <v>18549</v>
      </c>
      <c r="K145" s="131">
        <v>31867</v>
      </c>
    </row>
    <row r="146" spans="1:11" ht="13.5" customHeight="1">
      <c r="A146" s="491" t="s">
        <v>72</v>
      </c>
      <c r="B146" s="491"/>
      <c r="C146" s="491"/>
      <c r="D146" s="491"/>
      <c r="E146" s="491"/>
      <c r="F146" s="491"/>
      <c r="G146" s="491"/>
      <c r="H146" s="491"/>
      <c r="I146" s="491"/>
      <c r="J146" s="491"/>
      <c r="K146" s="491"/>
    </row>
    <row r="147" spans="1:11" ht="14.25" customHeight="1">
      <c r="A147" s="492" t="s">
        <v>73</v>
      </c>
      <c r="B147" s="492"/>
      <c r="C147" s="492"/>
      <c r="D147" s="492"/>
      <c r="E147" s="492"/>
      <c r="F147" s="492"/>
      <c r="G147" s="492"/>
      <c r="H147" s="492"/>
      <c r="I147" s="492"/>
      <c r="J147" s="492"/>
      <c r="K147" s="492"/>
    </row>
    <row r="148" spans="1:11" ht="33.75" customHeight="1">
      <c r="A148" s="482" t="s">
        <v>81</v>
      </c>
      <c r="B148" s="482"/>
      <c r="C148" s="482"/>
      <c r="D148" s="482"/>
      <c r="E148" s="482"/>
      <c r="F148" s="482"/>
      <c r="G148" s="482"/>
      <c r="H148" s="482"/>
      <c r="I148" s="482"/>
      <c r="J148" s="482"/>
      <c r="K148" s="482"/>
    </row>
    <row r="150" spans="1:11" ht="23.5">
      <c r="A150" s="474">
        <v>2020</v>
      </c>
      <c r="B150" s="474"/>
      <c r="C150" s="474"/>
      <c r="D150" s="474"/>
      <c r="E150" s="474"/>
      <c r="F150" s="474"/>
      <c r="G150" s="474"/>
      <c r="H150" s="474"/>
      <c r="I150" s="474"/>
      <c r="J150" s="474"/>
      <c r="K150" s="474"/>
    </row>
    <row r="151" spans="1:11" ht="14.5">
      <c r="A151" s="7"/>
    </row>
    <row r="152" spans="1:11" ht="15.75" customHeight="1">
      <c r="A152" s="493" t="s">
        <v>129</v>
      </c>
      <c r="B152" s="493"/>
      <c r="C152" s="493"/>
      <c r="D152" s="493"/>
      <c r="E152" s="493"/>
      <c r="F152" s="493"/>
      <c r="G152" s="493"/>
      <c r="H152" s="493"/>
      <c r="I152" s="493"/>
      <c r="J152" s="493"/>
      <c r="K152" s="493"/>
    </row>
    <row r="153" spans="1:11" ht="27" customHeight="1">
      <c r="A153" s="494" t="s">
        <v>16</v>
      </c>
      <c r="B153" s="497" t="s">
        <v>62</v>
      </c>
      <c r="C153" s="498"/>
      <c r="D153" s="498"/>
      <c r="E153" s="498"/>
      <c r="F153" s="479"/>
      <c r="G153" s="497" t="s">
        <v>63</v>
      </c>
      <c r="H153" s="498"/>
      <c r="I153" s="498"/>
      <c r="J153" s="498"/>
      <c r="K153" s="480"/>
    </row>
    <row r="154" spans="1:11" ht="12.75" customHeight="1">
      <c r="A154" s="495"/>
      <c r="B154" s="497" t="s">
        <v>64</v>
      </c>
      <c r="C154" s="498"/>
      <c r="D154" s="498"/>
      <c r="E154" s="498"/>
      <c r="F154" s="498"/>
      <c r="G154" s="498"/>
      <c r="H154" s="498"/>
      <c r="I154" s="498"/>
      <c r="J154" s="498"/>
      <c r="K154" s="480"/>
    </row>
    <row r="155" spans="1:11" ht="15" customHeight="1">
      <c r="A155" s="495"/>
      <c r="B155" s="486" t="s">
        <v>65</v>
      </c>
      <c r="C155" s="486" t="s">
        <v>66</v>
      </c>
      <c r="D155" s="500" t="s">
        <v>67</v>
      </c>
      <c r="E155" s="501"/>
      <c r="F155" s="502"/>
      <c r="G155" s="486" t="s">
        <v>65</v>
      </c>
      <c r="H155" s="486" t="s">
        <v>66</v>
      </c>
      <c r="I155" s="500" t="s">
        <v>67</v>
      </c>
      <c r="J155" s="501"/>
      <c r="K155" s="478"/>
    </row>
    <row r="156" spans="1:11" ht="66" customHeight="1" thickBot="1">
      <c r="A156" s="496"/>
      <c r="B156" s="499"/>
      <c r="C156" s="499"/>
      <c r="D156" s="133" t="s">
        <v>68</v>
      </c>
      <c r="E156" s="134" t="s">
        <v>69</v>
      </c>
      <c r="F156" s="443" t="s">
        <v>130</v>
      </c>
      <c r="G156" s="499"/>
      <c r="H156" s="499"/>
      <c r="I156" s="133" t="s">
        <v>68</v>
      </c>
      <c r="J156" s="134" t="s">
        <v>69</v>
      </c>
      <c r="K156" s="134" t="s">
        <v>131</v>
      </c>
    </row>
    <row r="157" spans="1:11" ht="14.5">
      <c r="A157" s="135" t="s">
        <v>20</v>
      </c>
      <c r="B157" s="98">
        <v>359</v>
      </c>
      <c r="C157" s="99">
        <v>0.109254029312947</v>
      </c>
      <c r="D157" s="100">
        <v>179</v>
      </c>
      <c r="E157" s="101">
        <v>119</v>
      </c>
      <c r="F157" s="102">
        <v>142</v>
      </c>
      <c r="G157" s="12">
        <v>4431</v>
      </c>
      <c r="H157" s="99">
        <v>1.3827300727407801</v>
      </c>
      <c r="I157" s="103">
        <v>1236</v>
      </c>
      <c r="J157" s="103">
        <v>991</v>
      </c>
      <c r="K157" s="104">
        <v>2876</v>
      </c>
    </row>
    <row r="158" spans="1:11" ht="14.5">
      <c r="A158" s="136" t="s">
        <v>21</v>
      </c>
      <c r="B158" s="106">
        <v>552</v>
      </c>
      <c r="C158" s="107">
        <v>0.14286047035256999</v>
      </c>
      <c r="D158" s="108">
        <v>286</v>
      </c>
      <c r="E158" s="109">
        <v>153</v>
      </c>
      <c r="F158" s="110">
        <v>203</v>
      </c>
      <c r="G158" s="10">
        <v>7221</v>
      </c>
      <c r="H158" s="107">
        <v>1.9301448477348</v>
      </c>
      <c r="I158" s="111">
        <v>1585</v>
      </c>
      <c r="J158" s="111">
        <v>1284</v>
      </c>
      <c r="K158" s="112">
        <v>5070</v>
      </c>
    </row>
    <row r="159" spans="1:11" ht="14.5">
      <c r="A159" s="135" t="s">
        <v>22</v>
      </c>
      <c r="B159" s="98">
        <v>574</v>
      </c>
      <c r="C159" s="99">
        <v>0.49129534210931702</v>
      </c>
      <c r="D159" s="100">
        <v>250</v>
      </c>
      <c r="E159" s="101">
        <v>131</v>
      </c>
      <c r="F159" s="102">
        <v>254</v>
      </c>
      <c r="G159" s="12">
        <v>5590</v>
      </c>
      <c r="H159" s="99">
        <v>4.9495307242783797</v>
      </c>
      <c r="I159" s="103">
        <v>1549</v>
      </c>
      <c r="J159" s="103">
        <v>1118</v>
      </c>
      <c r="K159" s="104">
        <v>3403</v>
      </c>
    </row>
    <row r="160" spans="1:11" ht="14.5">
      <c r="A160" s="136" t="s">
        <v>23</v>
      </c>
      <c r="B160" s="106">
        <v>154</v>
      </c>
      <c r="C160" s="107">
        <v>0.244603630934418</v>
      </c>
      <c r="D160" s="108">
        <v>84</v>
      </c>
      <c r="E160" s="109">
        <v>83</v>
      </c>
      <c r="F160" s="110">
        <v>45</v>
      </c>
      <c r="G160" s="10">
        <v>1191</v>
      </c>
      <c r="H160" s="107">
        <v>1.7253867995595999</v>
      </c>
      <c r="I160" s="111">
        <v>344</v>
      </c>
      <c r="J160" s="111">
        <v>576</v>
      </c>
      <c r="K160" s="112">
        <v>550</v>
      </c>
    </row>
    <row r="161" spans="1:11" ht="14.5">
      <c r="A161" s="135" t="s">
        <v>24</v>
      </c>
      <c r="B161" s="98">
        <v>69</v>
      </c>
      <c r="C161" s="99">
        <v>0.33273858320875699</v>
      </c>
      <c r="D161" s="100">
        <v>33</v>
      </c>
      <c r="E161" s="101">
        <v>25</v>
      </c>
      <c r="F161" s="102">
        <v>35</v>
      </c>
      <c r="G161" s="12">
        <v>644</v>
      </c>
      <c r="H161" s="99">
        <v>3.2791893680941002</v>
      </c>
      <c r="I161" s="103">
        <v>177</v>
      </c>
      <c r="J161" s="103">
        <v>214</v>
      </c>
      <c r="K161" s="104">
        <v>455</v>
      </c>
    </row>
    <row r="162" spans="1:11" ht="14.5">
      <c r="A162" s="136" t="s">
        <v>25</v>
      </c>
      <c r="B162" s="106">
        <v>113</v>
      </c>
      <c r="C162" s="107">
        <v>0.18543437592306899</v>
      </c>
      <c r="D162" s="108">
        <v>64</v>
      </c>
      <c r="E162" s="109">
        <v>55</v>
      </c>
      <c r="F162" s="110">
        <v>47</v>
      </c>
      <c r="G162" s="10">
        <v>1830</v>
      </c>
      <c r="H162" s="107">
        <v>3.1916563475591699</v>
      </c>
      <c r="I162" s="111">
        <v>493</v>
      </c>
      <c r="J162" s="111">
        <v>577</v>
      </c>
      <c r="K162" s="112">
        <v>1118</v>
      </c>
    </row>
    <row r="163" spans="1:11" ht="14.5">
      <c r="A163" s="135" t="s">
        <v>26</v>
      </c>
      <c r="B163" s="98">
        <v>260</v>
      </c>
      <c r="C163" s="99">
        <v>0.14217361585782601</v>
      </c>
      <c r="D163" s="100">
        <v>170</v>
      </c>
      <c r="E163" s="101">
        <v>100</v>
      </c>
      <c r="F163" s="102">
        <v>62</v>
      </c>
      <c r="G163" s="12">
        <v>3774</v>
      </c>
      <c r="H163" s="99">
        <v>2.0810472509112201</v>
      </c>
      <c r="I163" s="103">
        <v>1421</v>
      </c>
      <c r="J163" s="103">
        <v>1587</v>
      </c>
      <c r="K163" s="104">
        <v>1579</v>
      </c>
    </row>
    <row r="164" spans="1:11" ht="14.5">
      <c r="A164" s="136" t="s">
        <v>27</v>
      </c>
      <c r="B164" s="106">
        <v>63</v>
      </c>
      <c r="C164" s="107">
        <v>0.16015456186287699</v>
      </c>
      <c r="D164" s="108">
        <v>35</v>
      </c>
      <c r="E164" s="109">
        <v>22</v>
      </c>
      <c r="F164" s="110">
        <v>30</v>
      </c>
      <c r="G164" s="10">
        <v>1379</v>
      </c>
      <c r="H164" s="107">
        <v>3.27133842577217</v>
      </c>
      <c r="I164" s="111">
        <v>327</v>
      </c>
      <c r="J164" s="111">
        <v>588</v>
      </c>
      <c r="K164" s="112">
        <v>813</v>
      </c>
    </row>
    <row r="165" spans="1:11" ht="14.5">
      <c r="A165" s="135" t="s">
        <v>28</v>
      </c>
      <c r="B165" s="98">
        <v>345</v>
      </c>
      <c r="C165" s="99">
        <v>0.15381665945883299</v>
      </c>
      <c r="D165" s="100">
        <v>169</v>
      </c>
      <c r="E165" s="101">
        <v>169</v>
      </c>
      <c r="F165" s="102">
        <v>115</v>
      </c>
      <c r="G165" s="12">
        <v>7045</v>
      </c>
      <c r="H165" s="99">
        <v>3.1353612674959401</v>
      </c>
      <c r="I165" s="103">
        <v>2288</v>
      </c>
      <c r="J165" s="103">
        <v>2758</v>
      </c>
      <c r="K165" s="104">
        <v>3057</v>
      </c>
    </row>
    <row r="166" spans="1:11" ht="14.5">
      <c r="A166" s="136" t="s">
        <v>29</v>
      </c>
      <c r="B166" s="106">
        <v>810</v>
      </c>
      <c r="C166" s="107">
        <v>0.155963885695801</v>
      </c>
      <c r="D166" s="108">
        <v>415</v>
      </c>
      <c r="E166" s="109">
        <v>251</v>
      </c>
      <c r="F166" s="110">
        <v>317</v>
      </c>
      <c r="G166" s="10">
        <v>15450</v>
      </c>
      <c r="H166" s="107">
        <v>3.0013345740144701</v>
      </c>
      <c r="I166" s="111">
        <v>3637</v>
      </c>
      <c r="J166" s="111">
        <v>4310</v>
      </c>
      <c r="K166" s="112">
        <v>9505</v>
      </c>
    </row>
    <row r="167" spans="1:11" ht="14.5">
      <c r="A167" s="135" t="s">
        <v>30</v>
      </c>
      <c r="B167" s="98">
        <v>141</v>
      </c>
      <c r="C167" s="99">
        <v>0.12272608582121999</v>
      </c>
      <c r="D167" s="100">
        <v>83</v>
      </c>
      <c r="E167" s="101">
        <v>83</v>
      </c>
      <c r="F167" s="102">
        <v>19</v>
      </c>
      <c r="G167" s="12">
        <v>1796</v>
      </c>
      <c r="H167" s="99">
        <v>1.56503250318061</v>
      </c>
      <c r="I167" s="103">
        <v>737</v>
      </c>
      <c r="J167" s="103">
        <v>1079</v>
      </c>
      <c r="K167" s="104">
        <v>466</v>
      </c>
    </row>
    <row r="168" spans="1:11" ht="14.5">
      <c r="A168" s="136" t="s">
        <v>31</v>
      </c>
      <c r="B168" s="106">
        <v>36</v>
      </c>
      <c r="C168" s="107">
        <v>0.146645484541122</v>
      </c>
      <c r="D168" s="108">
        <v>22</v>
      </c>
      <c r="E168" s="109">
        <v>20</v>
      </c>
      <c r="F168" s="110">
        <v>9</v>
      </c>
      <c r="G168" s="10">
        <v>482</v>
      </c>
      <c r="H168" s="107">
        <v>1.96094385679414</v>
      </c>
      <c r="I168" s="111">
        <v>124</v>
      </c>
      <c r="J168" s="111">
        <v>196</v>
      </c>
      <c r="K168" s="112">
        <v>243</v>
      </c>
    </row>
    <row r="169" spans="1:11" ht="14.5">
      <c r="A169" s="135" t="s">
        <v>32</v>
      </c>
      <c r="B169" s="98">
        <v>223</v>
      </c>
      <c r="C169" s="99">
        <v>0.20664411805587701</v>
      </c>
      <c r="D169" s="100">
        <v>141</v>
      </c>
      <c r="E169" s="101">
        <v>112</v>
      </c>
      <c r="F169" s="102">
        <v>55</v>
      </c>
      <c r="G169" s="12">
        <v>2814</v>
      </c>
      <c r="H169" s="99">
        <v>2.45880153085298</v>
      </c>
      <c r="I169" s="103">
        <v>1007</v>
      </c>
      <c r="J169" s="103">
        <v>1201</v>
      </c>
      <c r="K169" s="104">
        <v>1454</v>
      </c>
    </row>
    <row r="170" spans="1:11" ht="14.5">
      <c r="A170" s="136" t="s">
        <v>33</v>
      </c>
      <c r="B170" s="106">
        <v>150</v>
      </c>
      <c r="C170" s="107">
        <v>0.28552393642333701</v>
      </c>
      <c r="D170" s="108">
        <v>82</v>
      </c>
      <c r="E170" s="109">
        <v>89</v>
      </c>
      <c r="F170" s="110">
        <v>21</v>
      </c>
      <c r="G170" s="10">
        <v>1306</v>
      </c>
      <c r="H170" s="107">
        <v>2.33710921422308</v>
      </c>
      <c r="I170" s="111">
        <v>440</v>
      </c>
      <c r="J170" s="111">
        <v>715</v>
      </c>
      <c r="K170" s="112">
        <v>386</v>
      </c>
    </row>
    <row r="171" spans="1:11" ht="14.5">
      <c r="A171" s="135" t="s">
        <v>34</v>
      </c>
      <c r="B171" s="98">
        <v>112</v>
      </c>
      <c r="C171" s="99">
        <v>0.146012045993794</v>
      </c>
      <c r="D171" s="100">
        <v>53</v>
      </c>
      <c r="E171" s="101">
        <v>31</v>
      </c>
      <c r="F171" s="102">
        <v>55</v>
      </c>
      <c r="G171" s="12">
        <v>2171</v>
      </c>
      <c r="H171" s="99">
        <v>2.7710412784315701</v>
      </c>
      <c r="I171" s="103">
        <v>629</v>
      </c>
      <c r="J171" s="103">
        <v>673</v>
      </c>
      <c r="K171" s="104">
        <v>1193</v>
      </c>
    </row>
    <row r="172" spans="1:11" thickBot="1">
      <c r="A172" s="137" t="s">
        <v>35</v>
      </c>
      <c r="B172" s="114">
        <v>199</v>
      </c>
      <c r="C172" s="115">
        <v>0.37893935066171602</v>
      </c>
      <c r="D172" s="116">
        <v>113</v>
      </c>
      <c r="E172" s="117">
        <v>75</v>
      </c>
      <c r="F172" s="118">
        <v>60</v>
      </c>
      <c r="G172" s="13">
        <v>1498</v>
      </c>
      <c r="H172" s="115">
        <v>2.6307470759720402</v>
      </c>
      <c r="I172" s="119">
        <v>408</v>
      </c>
      <c r="J172" s="119">
        <v>536</v>
      </c>
      <c r="K172" s="120">
        <v>834</v>
      </c>
    </row>
    <row r="173" spans="1:11" ht="14.5">
      <c r="A173" s="138" t="s">
        <v>36</v>
      </c>
      <c r="B173" s="14">
        <f>SUM(B157:B158,B161,B162,B163,B165,B166,B167,B168,B171)</f>
        <v>2797</v>
      </c>
      <c r="C173" s="122">
        <v>0.144225662370664</v>
      </c>
      <c r="D173" s="22">
        <f>SUM(D157:D158,D161,D162,D163,D165,D166,D167,D168,D171)</f>
        <v>1474</v>
      </c>
      <c r="E173" s="123">
        <f>SUM(E157:E158,E161,E162,E163,E165,E166,E167,E168,E171)</f>
        <v>1006</v>
      </c>
      <c r="F173" s="124">
        <f>SUM(F157:F158,F161,F162,F163,F165,F166,F167,F168,F171)</f>
        <v>1004</v>
      </c>
      <c r="G173" s="14">
        <f>SUM(G157:G158,G161,G162,G163,G165,G166,G167,G168,G171)</f>
        <v>44844</v>
      </c>
      <c r="H173" s="122">
        <v>2.3477956301598901</v>
      </c>
      <c r="I173" s="15">
        <f>SUM(I157:I158,I161,I162,I163,I165,I166,I167,I168,I171)</f>
        <v>12327</v>
      </c>
      <c r="J173" s="22">
        <f>SUM(J157:J158,J161,J162,J163,J165,J166,J167,J168,J171)</f>
        <v>13669</v>
      </c>
      <c r="K173" s="123">
        <f>SUM(K157:K158,K161,K162,K163,K165,K166,K167,K168,K171)</f>
        <v>25562</v>
      </c>
    </row>
    <row r="174" spans="1:11" ht="14.5">
      <c r="A174" s="139" t="s">
        <v>37</v>
      </c>
      <c r="B174" s="16">
        <f>SUM(B159,B160,B164,B169,B170,B172)</f>
        <v>1363</v>
      </c>
      <c r="C174" s="126">
        <v>0.31543989169048497</v>
      </c>
      <c r="D174" s="23">
        <f>SUM(D159,D160,D164,D169,D170,D172)</f>
        <v>705</v>
      </c>
      <c r="E174" s="127">
        <f>SUM(E159,E160,E164,E169,E170,E172)</f>
        <v>512</v>
      </c>
      <c r="F174" s="128">
        <f>SUM(F159,F160,F164,F169,F170,F172)</f>
        <v>465</v>
      </c>
      <c r="G174" s="16">
        <f>SUM(G159,G160,G164,G169,G170,G172)</f>
        <v>13778</v>
      </c>
      <c r="H174" s="126">
        <v>3.05234264750516</v>
      </c>
      <c r="I174" s="17">
        <f>SUM(I159,I160,I164,I169,I170,I172)</f>
        <v>4075</v>
      </c>
      <c r="J174" s="23">
        <f>SUM(J159,J160,J164,J169,J170,J172)</f>
        <v>4734</v>
      </c>
      <c r="K174" s="127">
        <f>SUM(K159,K160,K164,K169,K170,K172)</f>
        <v>7440</v>
      </c>
    </row>
    <row r="175" spans="1:11" thickBot="1">
      <c r="A175" s="140" t="s">
        <v>38</v>
      </c>
      <c r="B175" s="141">
        <f>SUM(B157:B172)</f>
        <v>4160</v>
      </c>
      <c r="C175" s="142">
        <v>0.17542254272445501</v>
      </c>
      <c r="D175" s="143">
        <f>SUM(D157:D172)</f>
        <v>2179</v>
      </c>
      <c r="E175" s="144">
        <f>SUM(E157:E172)</f>
        <v>1518</v>
      </c>
      <c r="F175" s="145">
        <f>SUM(F157:F172)</f>
        <v>1469</v>
      </c>
      <c r="G175" s="141">
        <f>SUM(G157:G172)</f>
        <v>58622</v>
      </c>
      <c r="H175" s="142">
        <v>2.4824704269178399</v>
      </c>
      <c r="I175" s="146">
        <f>SUM(I157:I172)</f>
        <v>16402</v>
      </c>
      <c r="J175" s="143">
        <f>SUM(J157:J172)</f>
        <v>18403</v>
      </c>
      <c r="K175" s="144">
        <f>SUM(K157:K172)</f>
        <v>33002</v>
      </c>
    </row>
    <row r="176" spans="1:11" ht="14.5">
      <c r="A176" s="503" t="s">
        <v>73</v>
      </c>
      <c r="B176" s="503"/>
      <c r="C176" s="503"/>
      <c r="D176" s="503"/>
      <c r="E176" s="503"/>
      <c r="F176" s="503"/>
      <c r="G176" s="503"/>
      <c r="H176" s="503"/>
      <c r="I176" s="503"/>
      <c r="J176" s="503"/>
      <c r="K176" s="503"/>
    </row>
    <row r="177" spans="1:11" ht="34.5" customHeight="1">
      <c r="A177" s="482" t="s">
        <v>82</v>
      </c>
      <c r="B177" s="482"/>
      <c r="C177" s="482"/>
      <c r="D177" s="482"/>
      <c r="E177" s="482"/>
      <c r="F177" s="482"/>
      <c r="G177" s="482"/>
      <c r="H177" s="482"/>
      <c r="I177" s="482"/>
      <c r="J177" s="482"/>
      <c r="K177" s="482"/>
    </row>
    <row r="179" spans="1:11" ht="24" customHeight="1">
      <c r="A179" s="474">
        <v>2019</v>
      </c>
      <c r="B179" s="474"/>
      <c r="C179" s="474"/>
      <c r="D179" s="474"/>
      <c r="E179" s="474"/>
      <c r="F179" s="474"/>
      <c r="G179" s="474"/>
      <c r="H179" s="474"/>
      <c r="I179" s="474"/>
      <c r="J179" s="474"/>
      <c r="K179" s="474"/>
    </row>
    <row r="181" spans="1:11" ht="15.75" customHeight="1">
      <c r="A181" s="493" t="s">
        <v>83</v>
      </c>
      <c r="B181" s="493"/>
      <c r="C181" s="493"/>
      <c r="D181" s="493"/>
      <c r="E181" s="493"/>
      <c r="F181" s="493"/>
      <c r="G181" s="493"/>
      <c r="H181" s="493"/>
      <c r="I181" s="493"/>
      <c r="J181" s="493"/>
      <c r="K181" s="493"/>
    </row>
    <row r="182" spans="1:11" ht="27" customHeight="1">
      <c r="A182" s="494" t="s">
        <v>16</v>
      </c>
      <c r="B182" s="497" t="s">
        <v>62</v>
      </c>
      <c r="C182" s="498"/>
      <c r="D182" s="498"/>
      <c r="E182" s="498"/>
      <c r="F182" s="479"/>
      <c r="G182" s="497" t="s">
        <v>63</v>
      </c>
      <c r="H182" s="498"/>
      <c r="I182" s="498"/>
      <c r="J182" s="498"/>
      <c r="K182" s="480"/>
    </row>
    <row r="183" spans="1:11" ht="15" customHeight="1">
      <c r="A183" s="495"/>
      <c r="B183" s="497" t="s">
        <v>84</v>
      </c>
      <c r="C183" s="498"/>
      <c r="D183" s="498"/>
      <c r="E183" s="498"/>
      <c r="F183" s="498"/>
      <c r="G183" s="498"/>
      <c r="H183" s="498"/>
      <c r="I183" s="498"/>
      <c r="J183" s="498"/>
      <c r="K183" s="480"/>
    </row>
    <row r="184" spans="1:11" ht="15" customHeight="1">
      <c r="A184" s="495"/>
      <c r="B184" s="486" t="s">
        <v>65</v>
      </c>
      <c r="C184" s="486" t="s">
        <v>66</v>
      </c>
      <c r="D184" s="500" t="s">
        <v>67</v>
      </c>
      <c r="E184" s="501"/>
      <c r="F184" s="502"/>
      <c r="G184" s="486" t="s">
        <v>65</v>
      </c>
      <c r="H184" s="486" t="s">
        <v>66</v>
      </c>
      <c r="I184" s="500" t="s">
        <v>67</v>
      </c>
      <c r="J184" s="501"/>
      <c r="K184" s="478"/>
    </row>
    <row r="185" spans="1:11" ht="58.5" thickBot="1">
      <c r="A185" s="496"/>
      <c r="B185" s="499"/>
      <c r="C185" s="499"/>
      <c r="D185" s="133" t="s">
        <v>85</v>
      </c>
      <c r="E185" s="134" t="s">
        <v>86</v>
      </c>
      <c r="F185" s="443" t="s">
        <v>78</v>
      </c>
      <c r="G185" s="499"/>
      <c r="H185" s="499"/>
      <c r="I185" s="133" t="s">
        <v>85</v>
      </c>
      <c r="J185" s="134" t="s">
        <v>86</v>
      </c>
      <c r="K185" s="134" t="s">
        <v>78</v>
      </c>
    </row>
    <row r="186" spans="1:11" ht="14.5">
      <c r="A186" s="97" t="s">
        <v>20</v>
      </c>
      <c r="B186" s="98">
        <v>303</v>
      </c>
      <c r="C186" s="99">
        <v>9.2582124622261897E-2</v>
      </c>
      <c r="D186" s="100">
        <v>173</v>
      </c>
      <c r="E186" s="101">
        <v>126</v>
      </c>
      <c r="F186" s="102">
        <v>96</v>
      </c>
      <c r="G186" s="12">
        <v>4109</v>
      </c>
      <c r="H186" s="99">
        <v>1.3274879495496399</v>
      </c>
      <c r="I186" s="103">
        <v>1167</v>
      </c>
      <c r="J186" s="103">
        <v>916</v>
      </c>
      <c r="K186" s="104">
        <v>2593</v>
      </c>
    </row>
    <row r="187" spans="1:11" ht="14.5">
      <c r="A187" s="105" t="s">
        <v>21</v>
      </c>
      <c r="B187" s="106">
        <v>568</v>
      </c>
      <c r="C187" s="107">
        <v>0.147969072379801</v>
      </c>
      <c r="D187" s="108">
        <v>283</v>
      </c>
      <c r="E187" s="109">
        <v>165</v>
      </c>
      <c r="F187" s="110">
        <v>218</v>
      </c>
      <c r="G187" s="10">
        <v>6501</v>
      </c>
      <c r="H187" s="107">
        <v>1.79674976507656</v>
      </c>
      <c r="I187" s="111">
        <v>1483</v>
      </c>
      <c r="J187" s="111">
        <v>1125</v>
      </c>
      <c r="K187" s="112">
        <v>4518</v>
      </c>
    </row>
    <row r="188" spans="1:11" ht="14.5">
      <c r="A188" s="97" t="s">
        <v>22</v>
      </c>
      <c r="B188" s="98">
        <v>565</v>
      </c>
      <c r="C188" s="99">
        <v>0.47636713151105298</v>
      </c>
      <c r="D188" s="100">
        <v>267</v>
      </c>
      <c r="E188" s="101">
        <v>149</v>
      </c>
      <c r="F188" s="102">
        <v>229</v>
      </c>
      <c r="G188" s="12">
        <v>5316</v>
      </c>
      <c r="H188" s="99">
        <v>4.85994295326556</v>
      </c>
      <c r="I188" s="103">
        <v>1499</v>
      </c>
      <c r="J188" s="103">
        <v>1084</v>
      </c>
      <c r="K188" s="104">
        <v>3152</v>
      </c>
    </row>
    <row r="189" spans="1:11" ht="14.5">
      <c r="A189" s="105" t="s">
        <v>23</v>
      </c>
      <c r="B189" s="106">
        <v>169</v>
      </c>
      <c r="C189" s="107">
        <v>0.26311282713954298</v>
      </c>
      <c r="D189" s="108">
        <v>87</v>
      </c>
      <c r="E189" s="109">
        <v>96</v>
      </c>
      <c r="F189" s="110">
        <v>41</v>
      </c>
      <c r="G189" s="10">
        <v>1205</v>
      </c>
      <c r="H189" s="107">
        <v>1.8156340405014499</v>
      </c>
      <c r="I189" s="111">
        <v>336</v>
      </c>
      <c r="J189" s="111">
        <v>577</v>
      </c>
      <c r="K189" s="112">
        <v>545</v>
      </c>
    </row>
    <row r="190" spans="1:11" ht="14.5">
      <c r="A190" s="97" t="s">
        <v>24</v>
      </c>
      <c r="B190" s="98">
        <v>62</v>
      </c>
      <c r="C190" s="99">
        <v>0.301146298814844</v>
      </c>
      <c r="D190" s="100">
        <v>23</v>
      </c>
      <c r="E190" s="101">
        <v>24</v>
      </c>
      <c r="F190" s="102">
        <v>34</v>
      </c>
      <c r="G190" s="12">
        <v>641</v>
      </c>
      <c r="H190" s="99">
        <v>3.3770612717981101</v>
      </c>
      <c r="I190" s="103">
        <v>172</v>
      </c>
      <c r="J190" s="103">
        <v>177</v>
      </c>
      <c r="K190" s="104">
        <v>459</v>
      </c>
    </row>
    <row r="191" spans="1:11" ht="14.5">
      <c r="A191" s="105" t="s">
        <v>25</v>
      </c>
      <c r="B191" s="106">
        <v>86</v>
      </c>
      <c r="C191" s="107">
        <v>0.1397760332862</v>
      </c>
      <c r="D191" s="108">
        <v>54</v>
      </c>
      <c r="E191" s="109">
        <v>40</v>
      </c>
      <c r="F191" s="110">
        <v>34</v>
      </c>
      <c r="G191" s="10">
        <v>1763</v>
      </c>
      <c r="H191" s="107">
        <v>3.1990564325893698</v>
      </c>
      <c r="I191" s="111">
        <v>449</v>
      </c>
      <c r="J191" s="111">
        <v>519</v>
      </c>
      <c r="K191" s="112">
        <v>1109</v>
      </c>
    </row>
    <row r="192" spans="1:11" ht="14.5">
      <c r="A192" s="97" t="s">
        <v>26</v>
      </c>
      <c r="B192" s="98">
        <v>290</v>
      </c>
      <c r="C192" s="99">
        <v>0.15749228830864101</v>
      </c>
      <c r="D192" s="100">
        <v>192</v>
      </c>
      <c r="E192" s="101">
        <v>128</v>
      </c>
      <c r="F192" s="102">
        <v>60</v>
      </c>
      <c r="G192" s="12">
        <v>3623</v>
      </c>
      <c r="H192" s="99">
        <v>2.0722039831157999</v>
      </c>
      <c r="I192" s="103">
        <v>1394</v>
      </c>
      <c r="J192" s="103">
        <v>1492</v>
      </c>
      <c r="K192" s="104">
        <v>1554</v>
      </c>
    </row>
    <row r="193" spans="1:11" ht="14.5">
      <c r="A193" s="105" t="s">
        <v>27</v>
      </c>
      <c r="B193" s="106">
        <v>70</v>
      </c>
      <c r="C193" s="107">
        <v>0.17444178628389201</v>
      </c>
      <c r="D193" s="108">
        <v>36</v>
      </c>
      <c r="E193" s="109">
        <v>34</v>
      </c>
      <c r="F193" s="110">
        <v>31</v>
      </c>
      <c r="G193" s="10">
        <v>1411</v>
      </c>
      <c r="H193" s="107">
        <v>3.3802884385031899</v>
      </c>
      <c r="I193" s="111">
        <v>354</v>
      </c>
      <c r="J193" s="111">
        <v>588</v>
      </c>
      <c r="K193" s="112">
        <v>823</v>
      </c>
    </row>
    <row r="194" spans="1:11" ht="14.5">
      <c r="A194" s="97" t="s">
        <v>28</v>
      </c>
      <c r="B194" s="98">
        <v>310</v>
      </c>
      <c r="C194" s="99">
        <v>0.13825583573422801</v>
      </c>
      <c r="D194" s="100">
        <v>173</v>
      </c>
      <c r="E194" s="101">
        <v>128</v>
      </c>
      <c r="F194" s="102">
        <v>80</v>
      </c>
      <c r="G194" s="12">
        <v>6922</v>
      </c>
      <c r="H194" s="99">
        <v>3.20039207345829</v>
      </c>
      <c r="I194" s="103">
        <v>2312</v>
      </c>
      <c r="J194" s="103">
        <v>2726</v>
      </c>
      <c r="K194" s="104">
        <v>2999</v>
      </c>
    </row>
    <row r="195" spans="1:11" ht="14.5">
      <c r="A195" s="105" t="s">
        <v>29</v>
      </c>
      <c r="B195" s="106">
        <v>869</v>
      </c>
      <c r="C195" s="107">
        <v>0.16662192736894599</v>
      </c>
      <c r="D195" s="108">
        <v>465</v>
      </c>
      <c r="E195" s="109">
        <v>289</v>
      </c>
      <c r="F195" s="110">
        <v>328</v>
      </c>
      <c r="G195" s="10">
        <v>15116</v>
      </c>
      <c r="H195" s="107">
        <v>3.0520356326573501</v>
      </c>
      <c r="I195" s="111">
        <v>3670</v>
      </c>
      <c r="J195" s="111">
        <v>4145</v>
      </c>
      <c r="K195" s="112">
        <v>9291</v>
      </c>
    </row>
    <row r="196" spans="1:11" ht="14.5">
      <c r="A196" s="97" t="s">
        <v>30</v>
      </c>
      <c r="B196" s="98">
        <v>125</v>
      </c>
      <c r="C196" s="99">
        <v>0.108816769970054</v>
      </c>
      <c r="D196" s="100">
        <v>81</v>
      </c>
      <c r="E196" s="101">
        <v>68</v>
      </c>
      <c r="F196" s="102">
        <v>15</v>
      </c>
      <c r="G196" s="12">
        <v>1783</v>
      </c>
      <c r="H196" s="99">
        <v>1.6202609865144899</v>
      </c>
      <c r="I196" s="103">
        <v>763</v>
      </c>
      <c r="J196" s="103">
        <v>1002</v>
      </c>
      <c r="K196" s="104">
        <v>469</v>
      </c>
    </row>
    <row r="197" spans="1:11" ht="14.5">
      <c r="A197" s="105" t="s">
        <v>31</v>
      </c>
      <c r="B197" s="106">
        <v>37</v>
      </c>
      <c r="C197" s="107">
        <v>0.149193548387097</v>
      </c>
      <c r="D197" s="108">
        <v>20</v>
      </c>
      <c r="E197" s="109">
        <v>15</v>
      </c>
      <c r="F197" s="110">
        <v>10</v>
      </c>
      <c r="G197" s="10">
        <v>555</v>
      </c>
      <c r="H197" s="107">
        <v>2.3507984243297102</v>
      </c>
      <c r="I197" s="111">
        <v>151</v>
      </c>
      <c r="J197" s="111">
        <v>208</v>
      </c>
      <c r="K197" s="112">
        <v>299</v>
      </c>
    </row>
    <row r="198" spans="1:11" ht="14.5">
      <c r="A198" s="97" t="s">
        <v>32</v>
      </c>
      <c r="B198" s="98">
        <v>270</v>
      </c>
      <c r="C198" s="99">
        <v>0.24253094515207599</v>
      </c>
      <c r="D198" s="100">
        <v>145</v>
      </c>
      <c r="E198" s="101">
        <v>115</v>
      </c>
      <c r="F198" s="102">
        <v>88</v>
      </c>
      <c r="G198" s="12">
        <v>2872</v>
      </c>
      <c r="H198" s="99">
        <v>2.5521402610789701</v>
      </c>
      <c r="I198" s="103">
        <v>931</v>
      </c>
      <c r="J198" s="103">
        <v>1141</v>
      </c>
      <c r="K198" s="104">
        <v>1601</v>
      </c>
    </row>
    <row r="199" spans="1:11" ht="14.5">
      <c r="A199" s="105" t="s">
        <v>33</v>
      </c>
      <c r="B199" s="106">
        <v>173</v>
      </c>
      <c r="C199" s="107">
        <v>0.31963048498845298</v>
      </c>
      <c r="D199" s="108">
        <v>93</v>
      </c>
      <c r="E199" s="109">
        <v>95</v>
      </c>
      <c r="F199" s="110">
        <v>32</v>
      </c>
      <c r="G199" s="10">
        <v>1330</v>
      </c>
      <c r="H199" s="107">
        <v>2.4093766417275102</v>
      </c>
      <c r="I199" s="111">
        <v>429</v>
      </c>
      <c r="J199" s="111">
        <v>767</v>
      </c>
      <c r="K199" s="112">
        <v>365</v>
      </c>
    </row>
    <row r="200" spans="1:11" ht="14.5">
      <c r="A200" s="97" t="s">
        <v>34</v>
      </c>
      <c r="B200" s="98">
        <v>109</v>
      </c>
      <c r="C200" s="99">
        <v>0.14103459876303601</v>
      </c>
      <c r="D200" s="100">
        <v>40</v>
      </c>
      <c r="E200" s="101">
        <v>29</v>
      </c>
      <c r="F200" s="102">
        <v>57</v>
      </c>
      <c r="G200" s="12">
        <v>2280</v>
      </c>
      <c r="H200" s="99">
        <v>3.0034381462990498</v>
      </c>
      <c r="I200" s="103">
        <v>631</v>
      </c>
      <c r="J200" s="103">
        <v>650</v>
      </c>
      <c r="K200" s="104">
        <v>1292</v>
      </c>
    </row>
    <row r="201" spans="1:11" thickBot="1">
      <c r="A201" s="113" t="s">
        <v>35</v>
      </c>
      <c r="B201" s="114">
        <v>236</v>
      </c>
      <c r="C201" s="115">
        <v>0.43322625057365799</v>
      </c>
      <c r="D201" s="116">
        <v>138</v>
      </c>
      <c r="E201" s="117">
        <v>93</v>
      </c>
      <c r="F201" s="118">
        <v>70</v>
      </c>
      <c r="G201" s="13">
        <v>1482</v>
      </c>
      <c r="H201" s="115">
        <v>2.6236589597422402</v>
      </c>
      <c r="I201" s="119">
        <v>423</v>
      </c>
      <c r="J201" s="119">
        <v>586</v>
      </c>
      <c r="K201" s="120">
        <v>800</v>
      </c>
    </row>
    <row r="202" spans="1:11" ht="14.5">
      <c r="A202" s="121" t="s">
        <v>36</v>
      </c>
      <c r="B202" s="14">
        <f>SUM(B186:B187,B190,B191,B192,B194,B195,B196,B197,B200)</f>
        <v>2759</v>
      </c>
      <c r="C202" s="122">
        <v>0.14220828488252199</v>
      </c>
      <c r="D202" s="22">
        <f>SUM(D186:D187,D190,D191,D192,D194,D195,D196,D197,D200)</f>
        <v>1504</v>
      </c>
      <c r="E202" s="123">
        <f>SUM(E186:E187,E190,E191,E192,E194,E195,E196,E197,E200)</f>
        <v>1012</v>
      </c>
      <c r="F202" s="124">
        <f>SUM(F186:F187,F190,F191,F192,F194,F195,F196,F197,F200)</f>
        <v>932</v>
      </c>
      <c r="G202" s="14">
        <f>SUM(G186:G187,G190,G191,G192,G194,G195,G196,G197,G200)</f>
        <v>43293</v>
      </c>
      <c r="H202" s="122">
        <v>2.3510800696640501</v>
      </c>
      <c r="I202" s="15">
        <f>SUM(I186:I187,I190,I191,I192,I194,I195,I196,I197,I200)</f>
        <v>12192</v>
      </c>
      <c r="J202" s="22">
        <f>SUM(J186:J187,J190,J191,J192,J194,J195,J196,J197,J200)</f>
        <v>12960</v>
      </c>
      <c r="K202" s="123">
        <f>SUM(K186:K187,K190,K191,K192,K194,K195,K196,K197,K200)</f>
        <v>24583</v>
      </c>
    </row>
    <row r="203" spans="1:11" ht="14.5">
      <c r="A203" s="125" t="s">
        <v>37</v>
      </c>
      <c r="B203" s="16">
        <f>SUM(B188,B189,B193,B198,B199,B201)</f>
        <v>1483</v>
      </c>
      <c r="C203" s="126">
        <v>0.33484536827345801</v>
      </c>
      <c r="D203" s="23">
        <f>SUM(D188,D189,D193,D198,D199,D201)</f>
        <v>766</v>
      </c>
      <c r="E203" s="127">
        <f>SUM(E188,E189,E193,E198,E199,E201)</f>
        <v>582</v>
      </c>
      <c r="F203" s="128">
        <f>SUM(F188,F189,F193,F198,F199,F201)</f>
        <v>491</v>
      </c>
      <c r="G203" s="16">
        <f>SUM(G188,G189,G193,G198,G199,G201)</f>
        <v>13616</v>
      </c>
      <c r="H203" s="126">
        <v>3.0825375695585802</v>
      </c>
      <c r="I203" s="17">
        <f>SUM(I188,I189,I193,I198,I199,I201)</f>
        <v>3972</v>
      </c>
      <c r="J203" s="23">
        <f>SUM(J188,J189,J193,J198,J199,J201)</f>
        <v>4743</v>
      </c>
      <c r="K203" s="127">
        <f>SUM(K188,K189,K193,K198,K199,K201)</f>
        <v>7286</v>
      </c>
    </row>
    <row r="204" spans="1:11" ht="15" customHeight="1">
      <c r="A204" s="129" t="s">
        <v>38</v>
      </c>
      <c r="B204" s="18">
        <f>SUM(B186:B201)</f>
        <v>4242</v>
      </c>
      <c r="C204" s="130">
        <v>0.178010686516131</v>
      </c>
      <c r="D204" s="24">
        <f>SUM(D186:D201)</f>
        <v>2270</v>
      </c>
      <c r="E204" s="131">
        <f>SUM(E186:E201)</f>
        <v>1594</v>
      </c>
      <c r="F204" s="132">
        <f>SUM(F186:F201)</f>
        <v>1423</v>
      </c>
      <c r="G204" s="18">
        <f>SUM(G186:G201)</f>
        <v>56909</v>
      </c>
      <c r="H204" s="130">
        <v>2.4925945733103299</v>
      </c>
      <c r="I204" s="19">
        <f>SUM(I186:I201)</f>
        <v>16164</v>
      </c>
      <c r="J204" s="24">
        <f>SUM(J186:J201)</f>
        <v>17703</v>
      </c>
      <c r="K204" s="131">
        <f>SUM(K186:K201)</f>
        <v>31869</v>
      </c>
    </row>
    <row r="205" spans="1:11" ht="14.5">
      <c r="A205" s="491" t="s">
        <v>72</v>
      </c>
      <c r="B205" s="491"/>
      <c r="C205" s="491"/>
      <c r="D205" s="491"/>
      <c r="E205" s="491"/>
      <c r="F205" s="491"/>
      <c r="G205" s="491"/>
      <c r="H205" s="491"/>
      <c r="I205" s="491"/>
      <c r="J205" s="491"/>
      <c r="K205" s="491"/>
    </row>
    <row r="206" spans="1:11" ht="14.5">
      <c r="A206" s="492" t="s">
        <v>73</v>
      </c>
      <c r="B206" s="492"/>
      <c r="C206" s="492"/>
      <c r="D206" s="492"/>
      <c r="E206" s="492"/>
      <c r="F206" s="492"/>
      <c r="G206" s="492"/>
      <c r="H206" s="492"/>
      <c r="I206" s="492"/>
      <c r="J206" s="492"/>
      <c r="K206" s="492"/>
    </row>
    <row r="207" spans="1:11" ht="33.75" customHeight="1">
      <c r="A207" s="482" t="s">
        <v>87</v>
      </c>
      <c r="B207" s="482"/>
      <c r="C207" s="482"/>
      <c r="D207" s="482"/>
      <c r="E207" s="482"/>
      <c r="F207" s="482"/>
      <c r="G207" s="482"/>
      <c r="H207" s="482"/>
      <c r="I207" s="482"/>
      <c r="J207" s="482"/>
      <c r="K207" s="482"/>
    </row>
    <row r="209" spans="1:11" ht="23.5">
      <c r="A209" s="474">
        <v>2018</v>
      </c>
      <c r="B209" s="474"/>
      <c r="C209" s="474"/>
      <c r="D209" s="474"/>
      <c r="E209" s="474"/>
      <c r="F209" s="474"/>
      <c r="G209" s="474"/>
      <c r="H209" s="474"/>
      <c r="I209" s="474"/>
      <c r="J209" s="474"/>
      <c r="K209" s="474"/>
    </row>
    <row r="211" spans="1:11" ht="16.5">
      <c r="A211" s="493" t="s">
        <v>88</v>
      </c>
      <c r="B211" s="493"/>
      <c r="C211" s="493"/>
      <c r="D211" s="493"/>
      <c r="E211" s="493"/>
      <c r="F211" s="493"/>
      <c r="G211" s="493"/>
      <c r="H211" s="493"/>
      <c r="I211" s="493"/>
      <c r="J211" s="493"/>
      <c r="K211" s="493"/>
    </row>
    <row r="212" spans="1:11" ht="28.5" customHeight="1">
      <c r="A212" s="494" t="s">
        <v>16</v>
      </c>
      <c r="B212" s="497" t="s">
        <v>62</v>
      </c>
      <c r="C212" s="498"/>
      <c r="D212" s="498"/>
      <c r="E212" s="498"/>
      <c r="F212" s="479"/>
      <c r="G212" s="497" t="s">
        <v>63</v>
      </c>
      <c r="H212" s="498"/>
      <c r="I212" s="498"/>
      <c r="J212" s="498"/>
      <c r="K212" s="480"/>
    </row>
    <row r="213" spans="1:11" ht="15" customHeight="1">
      <c r="A213" s="495"/>
      <c r="B213" s="497" t="s">
        <v>84</v>
      </c>
      <c r="C213" s="498"/>
      <c r="D213" s="498"/>
      <c r="E213" s="498"/>
      <c r="F213" s="498"/>
      <c r="G213" s="498"/>
      <c r="H213" s="498"/>
      <c r="I213" s="498"/>
      <c r="J213" s="498"/>
      <c r="K213" s="480"/>
    </row>
    <row r="214" spans="1:11" ht="15" customHeight="1">
      <c r="A214" s="495"/>
      <c r="B214" s="486" t="s">
        <v>65</v>
      </c>
      <c r="C214" s="486" t="s">
        <v>66</v>
      </c>
      <c r="D214" s="500" t="s">
        <v>67</v>
      </c>
      <c r="E214" s="501"/>
      <c r="F214" s="502"/>
      <c r="G214" s="486" t="s">
        <v>65</v>
      </c>
      <c r="H214" s="486" t="s">
        <v>66</v>
      </c>
      <c r="I214" s="500" t="s">
        <v>67</v>
      </c>
      <c r="J214" s="501"/>
      <c r="K214" s="478"/>
    </row>
    <row r="215" spans="1:11" ht="58.5" thickBot="1">
      <c r="A215" s="496"/>
      <c r="B215" s="499"/>
      <c r="C215" s="499"/>
      <c r="D215" s="133" t="s">
        <v>85</v>
      </c>
      <c r="E215" s="134" t="s">
        <v>86</v>
      </c>
      <c r="F215" s="443" t="s">
        <v>78</v>
      </c>
      <c r="G215" s="499"/>
      <c r="H215" s="499"/>
      <c r="I215" s="133" t="s">
        <v>85</v>
      </c>
      <c r="J215" s="134" t="s">
        <v>86</v>
      </c>
      <c r="K215" s="134" t="s">
        <v>78</v>
      </c>
    </row>
    <row r="216" spans="1:11" ht="14.5">
      <c r="A216" s="97" t="s">
        <v>20</v>
      </c>
      <c r="B216" s="98">
        <v>295</v>
      </c>
      <c r="C216" s="99">
        <v>9.1919210803467405E-2</v>
      </c>
      <c r="D216" s="100">
        <v>166</v>
      </c>
      <c r="E216" s="101">
        <v>103</v>
      </c>
      <c r="F216" s="102">
        <v>108</v>
      </c>
      <c r="G216" s="12">
        <v>3964</v>
      </c>
      <c r="H216" s="99">
        <v>1.31981115113902</v>
      </c>
      <c r="I216" s="103">
        <v>1157</v>
      </c>
      <c r="J216" s="103">
        <v>836</v>
      </c>
      <c r="K216" s="104">
        <v>2543</v>
      </c>
    </row>
    <row r="217" spans="1:11" ht="14.5">
      <c r="A217" s="105" t="s">
        <v>21</v>
      </c>
      <c r="B217" s="106">
        <v>462</v>
      </c>
      <c r="C217" s="107">
        <v>0.12299435344104701</v>
      </c>
      <c r="D217" s="108">
        <v>234</v>
      </c>
      <c r="E217" s="109">
        <v>127</v>
      </c>
      <c r="F217" s="110">
        <v>175</v>
      </c>
      <c r="G217" s="10">
        <v>5914</v>
      </c>
      <c r="H217" s="107">
        <v>1.67840662053934</v>
      </c>
      <c r="I217" s="111">
        <v>1494</v>
      </c>
      <c r="J217" s="111">
        <v>1098</v>
      </c>
      <c r="K217" s="112">
        <v>3931</v>
      </c>
    </row>
    <row r="218" spans="1:11" ht="14.5">
      <c r="A218" s="97" t="s">
        <v>22</v>
      </c>
      <c r="B218" s="98">
        <v>554</v>
      </c>
      <c r="C218" s="99">
        <v>0.46961091803000798</v>
      </c>
      <c r="D218" s="100">
        <v>277</v>
      </c>
      <c r="E218" s="101">
        <v>134</v>
      </c>
      <c r="F218" s="102">
        <v>223</v>
      </c>
      <c r="G218" s="12">
        <v>5323</v>
      </c>
      <c r="H218" s="99">
        <v>4.9492798765236996</v>
      </c>
      <c r="I218" s="103">
        <v>1482</v>
      </c>
      <c r="J218" s="103">
        <v>1066</v>
      </c>
      <c r="K218" s="104">
        <v>3220</v>
      </c>
    </row>
    <row r="219" spans="1:11" ht="14.5">
      <c r="A219" s="105" t="s">
        <v>23</v>
      </c>
      <c r="B219" s="106">
        <v>155</v>
      </c>
      <c r="C219" s="107">
        <v>0.24258169525478901</v>
      </c>
      <c r="D219" s="108">
        <v>84</v>
      </c>
      <c r="E219" s="109">
        <v>72</v>
      </c>
      <c r="F219" s="110">
        <v>44</v>
      </c>
      <c r="G219" s="10">
        <v>1252</v>
      </c>
      <c r="H219" s="107">
        <v>1.9115963050614599</v>
      </c>
      <c r="I219" s="111">
        <v>335</v>
      </c>
      <c r="J219" s="111">
        <v>576</v>
      </c>
      <c r="K219" s="112">
        <v>615</v>
      </c>
    </row>
    <row r="220" spans="1:11" ht="14.5">
      <c r="A220" s="97" t="s">
        <v>24</v>
      </c>
      <c r="B220" s="98">
        <v>54</v>
      </c>
      <c r="C220" s="99">
        <v>0.26533018867924502</v>
      </c>
      <c r="D220" s="100">
        <v>21</v>
      </c>
      <c r="E220" s="101">
        <v>21</v>
      </c>
      <c r="F220" s="102">
        <v>28</v>
      </c>
      <c r="G220" s="12">
        <v>511</v>
      </c>
      <c r="H220" s="99">
        <v>2.7996931843085702</v>
      </c>
      <c r="I220" s="103">
        <v>140</v>
      </c>
      <c r="J220" s="103">
        <v>118</v>
      </c>
      <c r="K220" s="104">
        <v>370</v>
      </c>
    </row>
    <row r="221" spans="1:11" ht="14.5">
      <c r="A221" s="105" t="s">
        <v>25</v>
      </c>
      <c r="B221" s="106">
        <v>80</v>
      </c>
      <c r="C221" s="107">
        <v>0.131317608049769</v>
      </c>
      <c r="D221" s="108">
        <v>49</v>
      </c>
      <c r="E221" s="109">
        <v>36</v>
      </c>
      <c r="F221" s="110">
        <v>27</v>
      </c>
      <c r="G221" s="10">
        <v>1523</v>
      </c>
      <c r="H221" s="107">
        <v>2.8410468782062002</v>
      </c>
      <c r="I221" s="111">
        <v>375</v>
      </c>
      <c r="J221" s="111">
        <v>410</v>
      </c>
      <c r="K221" s="112">
        <v>969</v>
      </c>
    </row>
    <row r="222" spans="1:11" ht="14.5">
      <c r="A222" s="97" t="s">
        <v>26</v>
      </c>
      <c r="B222" s="98">
        <v>283</v>
      </c>
      <c r="C222" s="99">
        <v>0.15572724071139299</v>
      </c>
      <c r="D222" s="100">
        <v>189</v>
      </c>
      <c r="E222" s="101">
        <v>123</v>
      </c>
      <c r="F222" s="102">
        <v>63</v>
      </c>
      <c r="G222" s="12">
        <v>3485</v>
      </c>
      <c r="H222" s="99">
        <v>2.05248713146519</v>
      </c>
      <c r="I222" s="103">
        <v>1383</v>
      </c>
      <c r="J222" s="103">
        <v>1386</v>
      </c>
      <c r="K222" s="104">
        <v>1499</v>
      </c>
    </row>
    <row r="223" spans="1:11" ht="14.5">
      <c r="A223" s="105" t="s">
        <v>27</v>
      </c>
      <c r="B223" s="106">
        <v>72</v>
      </c>
      <c r="C223" s="107">
        <v>0.17655713585090699</v>
      </c>
      <c r="D223" s="108">
        <v>47</v>
      </c>
      <c r="E223" s="109">
        <v>30</v>
      </c>
      <c r="F223" s="110">
        <v>27</v>
      </c>
      <c r="G223" s="10">
        <v>1483</v>
      </c>
      <c r="H223" s="107">
        <v>3.6073947944539002</v>
      </c>
      <c r="I223" s="111">
        <v>279</v>
      </c>
      <c r="J223" s="111">
        <v>575</v>
      </c>
      <c r="K223" s="112">
        <v>915</v>
      </c>
    </row>
    <row r="224" spans="1:11" ht="14.5">
      <c r="A224" s="97" t="s">
        <v>28</v>
      </c>
      <c r="B224" s="98">
        <v>298</v>
      </c>
      <c r="C224" s="99">
        <v>0.13527315644930701</v>
      </c>
      <c r="D224" s="100">
        <v>164</v>
      </c>
      <c r="E224" s="101">
        <v>126</v>
      </c>
      <c r="F224" s="102">
        <v>79</v>
      </c>
      <c r="G224" s="12">
        <v>6993</v>
      </c>
      <c r="H224" s="99">
        <v>3.32033939347897</v>
      </c>
      <c r="I224" s="103">
        <v>2481</v>
      </c>
      <c r="J224" s="103">
        <v>2756</v>
      </c>
      <c r="K224" s="104">
        <v>2830</v>
      </c>
    </row>
    <row r="225" spans="1:11" ht="14.5">
      <c r="A225" s="105" t="s">
        <v>29</v>
      </c>
      <c r="B225" s="106">
        <v>784</v>
      </c>
      <c r="C225" s="107">
        <v>0.15275980858260699</v>
      </c>
      <c r="D225" s="108">
        <v>410</v>
      </c>
      <c r="E225" s="109">
        <v>283</v>
      </c>
      <c r="F225" s="110">
        <v>297</v>
      </c>
      <c r="G225" s="10">
        <v>15185</v>
      </c>
      <c r="H225" s="107">
        <v>3.1500424223691401</v>
      </c>
      <c r="I225" s="111">
        <v>3739</v>
      </c>
      <c r="J225" s="111">
        <v>4288</v>
      </c>
      <c r="K225" s="112">
        <v>9227</v>
      </c>
    </row>
    <row r="226" spans="1:11" ht="14.5">
      <c r="A226" s="97" t="s">
        <v>30</v>
      </c>
      <c r="B226" s="98">
        <v>135</v>
      </c>
      <c r="C226" s="99">
        <v>0.119693584423875</v>
      </c>
      <c r="D226" s="100">
        <v>90</v>
      </c>
      <c r="E226" s="101">
        <v>74</v>
      </c>
      <c r="F226" s="102">
        <v>19</v>
      </c>
      <c r="G226" s="12">
        <v>1777</v>
      </c>
      <c r="H226" s="99">
        <v>1.66946947135033</v>
      </c>
      <c r="I226" s="103">
        <v>713</v>
      </c>
      <c r="J226" s="103">
        <v>1024</v>
      </c>
      <c r="K226" s="104">
        <v>499</v>
      </c>
    </row>
    <row r="227" spans="1:11" ht="14.5">
      <c r="A227" s="105" t="s">
        <v>31</v>
      </c>
      <c r="B227" s="106">
        <v>39</v>
      </c>
      <c r="C227" s="107">
        <v>0.15903437589201999</v>
      </c>
      <c r="D227" s="108">
        <v>22</v>
      </c>
      <c r="E227" s="109">
        <v>18</v>
      </c>
      <c r="F227" s="110">
        <v>11</v>
      </c>
      <c r="G227" s="10">
        <v>595</v>
      </c>
      <c r="H227" s="107">
        <v>2.5775428868480299</v>
      </c>
      <c r="I227" s="111">
        <v>159</v>
      </c>
      <c r="J227" s="111">
        <v>223</v>
      </c>
      <c r="K227" s="112">
        <v>326</v>
      </c>
    </row>
    <row r="228" spans="1:11" ht="14.5">
      <c r="A228" s="97" t="s">
        <v>32</v>
      </c>
      <c r="B228" s="98">
        <v>257</v>
      </c>
      <c r="C228" s="99">
        <v>0.228174691253895</v>
      </c>
      <c r="D228" s="100">
        <v>162</v>
      </c>
      <c r="E228" s="101">
        <v>116</v>
      </c>
      <c r="F228" s="102">
        <v>54</v>
      </c>
      <c r="G228" s="12">
        <v>2910</v>
      </c>
      <c r="H228" s="99">
        <v>2.61959202779828</v>
      </c>
      <c r="I228" s="103">
        <v>895</v>
      </c>
      <c r="J228" s="103">
        <v>1186</v>
      </c>
      <c r="K228" s="104">
        <v>1605</v>
      </c>
    </row>
    <row r="229" spans="1:11" ht="14.5">
      <c r="A229" s="105" t="s">
        <v>33</v>
      </c>
      <c r="B229" s="106">
        <v>179</v>
      </c>
      <c r="C229" s="107">
        <v>0.32743103826735898</v>
      </c>
      <c r="D229" s="108">
        <v>101</v>
      </c>
      <c r="E229" s="109">
        <v>87</v>
      </c>
      <c r="F229" s="110">
        <v>38</v>
      </c>
      <c r="G229" s="10">
        <v>1330</v>
      </c>
      <c r="H229" s="107">
        <v>2.4259890921693499</v>
      </c>
      <c r="I229" s="111">
        <v>424</v>
      </c>
      <c r="J229" s="111">
        <v>747</v>
      </c>
      <c r="K229" s="112">
        <v>385</v>
      </c>
    </row>
    <row r="230" spans="1:11" ht="14.5">
      <c r="A230" s="97" t="s">
        <v>34</v>
      </c>
      <c r="B230" s="98">
        <v>143</v>
      </c>
      <c r="C230" s="99">
        <v>0.18773056069735999</v>
      </c>
      <c r="D230" s="100">
        <v>40</v>
      </c>
      <c r="E230" s="101">
        <v>25</v>
      </c>
      <c r="F230" s="102">
        <v>100</v>
      </c>
      <c r="G230" s="12">
        <v>2403</v>
      </c>
      <c r="H230" s="99">
        <v>3.2201868056765299</v>
      </c>
      <c r="I230" s="103">
        <v>636</v>
      </c>
      <c r="J230" s="103">
        <v>659</v>
      </c>
      <c r="K230" s="104">
        <v>1390</v>
      </c>
    </row>
    <row r="231" spans="1:11" thickBot="1">
      <c r="A231" s="113" t="s">
        <v>35</v>
      </c>
      <c r="B231" s="114">
        <v>252</v>
      </c>
      <c r="C231" s="115">
        <v>0.45537505195251099</v>
      </c>
      <c r="D231" s="116">
        <v>126</v>
      </c>
      <c r="E231" s="117">
        <v>87</v>
      </c>
      <c r="F231" s="118">
        <v>87</v>
      </c>
      <c r="G231" s="13">
        <v>1464</v>
      </c>
      <c r="H231" s="115">
        <v>2.62473779514854</v>
      </c>
      <c r="I231" s="119">
        <v>369</v>
      </c>
      <c r="J231" s="119">
        <v>525</v>
      </c>
      <c r="K231" s="120">
        <v>775</v>
      </c>
    </row>
    <row r="232" spans="1:11" ht="14.5">
      <c r="A232" s="121" t="s">
        <v>36</v>
      </c>
      <c r="B232" s="14">
        <f>SUM(B216:B217,B220,B221,B222,B224,B225,B226,B227,B230)</f>
        <v>2573</v>
      </c>
      <c r="C232" s="122">
        <v>0.13495474846123801</v>
      </c>
      <c r="D232" s="22">
        <f>SUM(D216:D217,D220,D221,D222,D224,D225,D226,D227,D230)</f>
        <v>1385</v>
      </c>
      <c r="E232" s="123">
        <f>SUM(E216:E217,E220,E221,E222,E224,E225,E226,E227,E230)</f>
        <v>936</v>
      </c>
      <c r="F232" s="124">
        <f>SUM(F216:F217,F220,F221,F222,F224,F225,F226,F227,F230)</f>
        <v>907</v>
      </c>
      <c r="G232" s="14">
        <f>SUM(G216:G217,G220,G221,G222,G224,G225,G226,G227,G230)</f>
        <v>42350</v>
      </c>
      <c r="H232" s="122">
        <v>2.3643723973061199</v>
      </c>
      <c r="I232" s="15">
        <f>SUM(I216:I217,I220,I221,I222,I224,I225,I226,I227,I230)</f>
        <v>12277</v>
      </c>
      <c r="J232" s="22">
        <f>SUM(J216:J217,J220,J221,J222,J224,J225,J226,J227,J230)</f>
        <v>12798</v>
      </c>
      <c r="K232" s="123">
        <f>SUM(K216:K217,K220,K221,K222,K224,K225,K226,K227,K230)</f>
        <v>23584</v>
      </c>
    </row>
    <row r="233" spans="1:11" ht="14.5">
      <c r="A233" s="125" t="s">
        <v>37</v>
      </c>
      <c r="B233" s="16">
        <f>SUM(B218,B219,B223,B228,B229,B231)</f>
        <v>1469</v>
      </c>
      <c r="C233" s="126">
        <v>0.32990033371810501</v>
      </c>
      <c r="D233" s="23">
        <f>SUM(D218,D219,D223,D228,D229,D231)</f>
        <v>797</v>
      </c>
      <c r="E233" s="127">
        <f>SUM(E218,E219,E223,E228,E229,E231)</f>
        <v>526</v>
      </c>
      <c r="F233" s="128">
        <f>SUM(F218,F219,F223,F228,F229,F231)</f>
        <v>473</v>
      </c>
      <c r="G233" s="16">
        <f>SUM(G218,G219,G223,G228,G229,G231)</f>
        <v>13762</v>
      </c>
      <c r="H233" s="126">
        <v>3.1575662740167298</v>
      </c>
      <c r="I233" s="17">
        <f>SUM(I218,I219,I223,I228,I229,I231)</f>
        <v>3784</v>
      </c>
      <c r="J233" s="23">
        <f>SUM(J218,J219,J223,J228,J229,J231)</f>
        <v>4675</v>
      </c>
      <c r="K233" s="127">
        <f>SUM(K218,K219,K223,K228,K229,K231)</f>
        <v>7515</v>
      </c>
    </row>
    <row r="234" spans="1:11" ht="14.5">
      <c r="A234" s="129" t="s">
        <v>38</v>
      </c>
      <c r="B234" s="18">
        <f>SUM(B216:B231)</f>
        <v>4042</v>
      </c>
      <c r="C234" s="130">
        <v>0.171864629179315</v>
      </c>
      <c r="D234" s="24">
        <f>SUM(D216:D231)</f>
        <v>2182</v>
      </c>
      <c r="E234" s="131">
        <f>SUM(E216:E231)</f>
        <v>1462</v>
      </c>
      <c r="F234" s="132">
        <f>SUM(F216:F231)</f>
        <v>1380</v>
      </c>
      <c r="G234" s="18">
        <f>SUM(G216:G231)</f>
        <v>56112</v>
      </c>
      <c r="H234" s="130">
        <v>2.5196058401043602</v>
      </c>
      <c r="I234" s="19">
        <f>SUM(I216:I231)</f>
        <v>16061</v>
      </c>
      <c r="J234" s="24">
        <f>SUM(J216:J231)</f>
        <v>17473</v>
      </c>
      <c r="K234" s="131">
        <f>SUM(K216:K231)</f>
        <v>31099</v>
      </c>
    </row>
    <row r="235" spans="1:11" ht="14.5">
      <c r="A235" s="491" t="s">
        <v>72</v>
      </c>
      <c r="B235" s="491"/>
      <c r="C235" s="491"/>
      <c r="D235" s="491"/>
      <c r="E235" s="491"/>
      <c r="F235" s="491"/>
      <c r="G235" s="491"/>
      <c r="H235" s="491"/>
      <c r="I235" s="491"/>
      <c r="J235" s="491"/>
      <c r="K235" s="491"/>
    </row>
    <row r="236" spans="1:11" ht="14.5">
      <c r="A236" s="492" t="s">
        <v>73</v>
      </c>
      <c r="B236" s="492"/>
      <c r="C236" s="492"/>
      <c r="D236" s="492"/>
      <c r="E236" s="492"/>
      <c r="F236" s="492"/>
      <c r="G236" s="492"/>
      <c r="H236" s="492"/>
      <c r="I236" s="492"/>
      <c r="J236" s="492"/>
      <c r="K236" s="492"/>
    </row>
    <row r="237" spans="1:11" ht="36" customHeight="1">
      <c r="A237" s="482" t="s">
        <v>89</v>
      </c>
      <c r="B237" s="482"/>
      <c r="C237" s="482"/>
      <c r="D237" s="482"/>
      <c r="E237" s="482"/>
      <c r="F237" s="482"/>
      <c r="G237" s="482"/>
      <c r="H237" s="482"/>
      <c r="I237" s="482"/>
      <c r="J237" s="482"/>
      <c r="K237" s="482"/>
    </row>
    <row r="238" spans="1:11" ht="14.5">
      <c r="A238" s="445"/>
    </row>
  </sheetData>
  <mergeCells count="116">
    <mergeCell ref="A3:K3"/>
    <mergeCell ref="A5:K5"/>
    <mergeCell ref="A6:A9"/>
    <mergeCell ref="B6:F6"/>
    <mergeCell ref="G6:K6"/>
    <mergeCell ref="B7:K7"/>
    <mergeCell ref="B8:B9"/>
    <mergeCell ref="C8:C9"/>
    <mergeCell ref="D8:F8"/>
    <mergeCell ref="G8:G9"/>
    <mergeCell ref="H8:H9"/>
    <mergeCell ref="I8:K8"/>
    <mergeCell ref="A29:K29"/>
    <mergeCell ref="A30:K30"/>
    <mergeCell ref="A32:K32"/>
    <mergeCell ref="A34:K34"/>
    <mergeCell ref="A35:A38"/>
    <mergeCell ref="B35:F35"/>
    <mergeCell ref="G35:K35"/>
    <mergeCell ref="B36:K36"/>
    <mergeCell ref="B37:B38"/>
    <mergeCell ref="C37:C38"/>
    <mergeCell ref="D37:F37"/>
    <mergeCell ref="G37:G38"/>
    <mergeCell ref="H37:H38"/>
    <mergeCell ref="I37:K37"/>
    <mergeCell ref="A58:K58"/>
    <mergeCell ref="A59:K59"/>
    <mergeCell ref="A61:K61"/>
    <mergeCell ref="A63:K63"/>
    <mergeCell ref="A64:A67"/>
    <mergeCell ref="B64:F64"/>
    <mergeCell ref="G64:K64"/>
    <mergeCell ref="B65:K65"/>
    <mergeCell ref="B66:B67"/>
    <mergeCell ref="C66:C67"/>
    <mergeCell ref="D66:F66"/>
    <mergeCell ref="G66:G67"/>
    <mergeCell ref="H66:H67"/>
    <mergeCell ref="I66:K66"/>
    <mergeCell ref="A87:K87"/>
    <mergeCell ref="A88:K88"/>
    <mergeCell ref="A90:K90"/>
    <mergeCell ref="A92:K92"/>
    <mergeCell ref="A93:A96"/>
    <mergeCell ref="B93:F93"/>
    <mergeCell ref="G93:K93"/>
    <mergeCell ref="B94:K94"/>
    <mergeCell ref="B95:B96"/>
    <mergeCell ref="C95:C96"/>
    <mergeCell ref="D95:F95"/>
    <mergeCell ref="G95:G96"/>
    <mergeCell ref="H95:H96"/>
    <mergeCell ref="I95:K95"/>
    <mergeCell ref="A116:K116"/>
    <mergeCell ref="A117:K117"/>
    <mergeCell ref="A118:K118"/>
    <mergeCell ref="A120:K120"/>
    <mergeCell ref="A122:K122"/>
    <mergeCell ref="A123:A126"/>
    <mergeCell ref="B123:F123"/>
    <mergeCell ref="G123:K123"/>
    <mergeCell ref="B124:K124"/>
    <mergeCell ref="B125:B126"/>
    <mergeCell ref="C125:C126"/>
    <mergeCell ref="D125:F125"/>
    <mergeCell ref="G125:G126"/>
    <mergeCell ref="H125:H126"/>
    <mergeCell ref="I125:K125"/>
    <mergeCell ref="A146:K146"/>
    <mergeCell ref="A147:K147"/>
    <mergeCell ref="A148:K148"/>
    <mergeCell ref="A150:K150"/>
    <mergeCell ref="A152:K152"/>
    <mergeCell ref="A153:A156"/>
    <mergeCell ref="B153:F153"/>
    <mergeCell ref="G153:K153"/>
    <mergeCell ref="B154:K154"/>
    <mergeCell ref="B155:B156"/>
    <mergeCell ref="C155:C156"/>
    <mergeCell ref="D155:F155"/>
    <mergeCell ref="G155:G156"/>
    <mergeCell ref="H155:H156"/>
    <mergeCell ref="I155:K155"/>
    <mergeCell ref="A176:K176"/>
    <mergeCell ref="A177:K177"/>
    <mergeCell ref="A179:K179"/>
    <mergeCell ref="A181:K181"/>
    <mergeCell ref="A182:A185"/>
    <mergeCell ref="B182:F182"/>
    <mergeCell ref="G182:K182"/>
    <mergeCell ref="B183:K183"/>
    <mergeCell ref="B184:B185"/>
    <mergeCell ref="C184:C185"/>
    <mergeCell ref="D184:F184"/>
    <mergeCell ref="G184:G185"/>
    <mergeCell ref="H184:H185"/>
    <mergeCell ref="I184:K184"/>
    <mergeCell ref="A235:K235"/>
    <mergeCell ref="A236:K236"/>
    <mergeCell ref="A237:K237"/>
    <mergeCell ref="A205:K205"/>
    <mergeCell ref="A206:K206"/>
    <mergeCell ref="A207:K207"/>
    <mergeCell ref="A209:K209"/>
    <mergeCell ref="A211:K211"/>
    <mergeCell ref="A212:A215"/>
    <mergeCell ref="B212:F212"/>
    <mergeCell ref="G212:K212"/>
    <mergeCell ref="B213:K213"/>
    <mergeCell ref="B214:B215"/>
    <mergeCell ref="C214:C215"/>
    <mergeCell ref="D214:F214"/>
    <mergeCell ref="G214:G215"/>
    <mergeCell ref="H214:H215"/>
    <mergeCell ref="I214:K214"/>
  </mergeCells>
  <hyperlinks>
    <hyperlink ref="A1" location="Inhalt!A9" display="Zurück zum Inhalt" xr:uid="{6C4772E2-4F35-4849-9C8F-1DFE40F76454}"/>
  </hyperlinks>
  <pageMargins left="0.7" right="0.7" top="0.78749999999999998" bottom="0.78749999999999998"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01"/>
  <sheetViews>
    <sheetView showGridLines="0" zoomScale="80" zoomScaleNormal="80" workbookViewId="0"/>
  </sheetViews>
  <sheetFormatPr baseColWidth="10" defaultColWidth="11" defaultRowHeight="15" customHeight="1"/>
  <cols>
    <col min="1" max="1" width="23.5" style="3" customWidth="1"/>
    <col min="2" max="2" width="19.08203125" style="3" customWidth="1"/>
    <col min="3" max="3" width="13.08203125" style="3" customWidth="1"/>
    <col min="4" max="4" width="22.83203125" style="3" customWidth="1"/>
    <col min="5" max="12" width="13.08203125" style="3" customWidth="1"/>
    <col min="13" max="16384" width="11" style="3"/>
  </cols>
  <sheetData>
    <row r="1" spans="1:12" ht="14.5">
      <c r="A1" s="4" t="s">
        <v>15</v>
      </c>
      <c r="B1" s="20"/>
      <c r="C1" s="20"/>
      <c r="D1" s="20"/>
      <c r="E1" s="20"/>
      <c r="F1" s="20"/>
      <c r="G1" s="20"/>
      <c r="H1" s="20"/>
      <c r="I1" s="20"/>
      <c r="J1" s="20"/>
      <c r="K1" s="20"/>
      <c r="L1" s="20"/>
    </row>
    <row r="2" spans="1:12" ht="14.5">
      <c r="A2" s="4"/>
      <c r="B2" s="20"/>
      <c r="C2" s="20"/>
      <c r="D2" s="20"/>
      <c r="E2" s="20"/>
      <c r="F2" s="20"/>
      <c r="G2" s="20"/>
      <c r="H2" s="20"/>
      <c r="I2" s="20"/>
      <c r="J2" s="20"/>
      <c r="K2" s="20"/>
      <c r="L2" s="20"/>
    </row>
    <row r="3" spans="1:12" ht="25.5" customHeight="1">
      <c r="A3" s="474">
        <v>2025</v>
      </c>
      <c r="B3" s="474"/>
      <c r="C3" s="474"/>
      <c r="D3" s="474"/>
      <c r="E3" s="474"/>
      <c r="F3" s="474"/>
      <c r="G3" s="474"/>
      <c r="H3" s="474"/>
      <c r="I3" s="474"/>
      <c r="J3" s="474"/>
      <c r="K3" s="474"/>
      <c r="L3" s="474"/>
    </row>
    <row r="4" spans="1:12" ht="14.5">
      <c r="A4" s="5"/>
      <c r="B4" s="1"/>
      <c r="C4" s="1"/>
      <c r="D4" s="1"/>
      <c r="E4" s="1"/>
      <c r="F4" s="1"/>
      <c r="G4" s="1"/>
      <c r="H4" s="1"/>
      <c r="I4" s="1"/>
      <c r="J4" s="1"/>
      <c r="K4" s="1"/>
      <c r="L4" s="1"/>
    </row>
    <row r="5" spans="1:12" ht="14.5">
      <c r="A5" s="532" t="s">
        <v>90</v>
      </c>
      <c r="B5" s="532"/>
      <c r="C5" s="532"/>
      <c r="D5" s="532"/>
      <c r="E5" s="532"/>
      <c r="F5" s="532"/>
      <c r="G5" s="532"/>
      <c r="H5" s="532"/>
      <c r="I5" s="532"/>
      <c r="J5" s="532"/>
      <c r="K5" s="532"/>
      <c r="L5" s="532"/>
    </row>
    <row r="6" spans="1:12" ht="15" customHeight="1" thickBot="1">
      <c r="A6" s="476" t="s">
        <v>16</v>
      </c>
      <c r="B6" s="477" t="s">
        <v>91</v>
      </c>
      <c r="C6" s="530" t="s">
        <v>92</v>
      </c>
      <c r="D6" s="530"/>
      <c r="E6" s="530"/>
      <c r="F6" s="530"/>
      <c r="G6" s="530"/>
      <c r="H6" s="530"/>
      <c r="I6" s="530"/>
      <c r="J6" s="530"/>
      <c r="K6" s="530"/>
      <c r="L6" s="530"/>
    </row>
    <row r="7" spans="1:12" ht="15" customHeight="1" thickBot="1">
      <c r="A7" s="476"/>
      <c r="B7" s="477"/>
      <c r="C7" s="479" t="s">
        <v>239</v>
      </c>
      <c r="D7" s="479" t="s">
        <v>93</v>
      </c>
      <c r="E7" s="479" t="s">
        <v>94</v>
      </c>
      <c r="F7" s="479"/>
      <c r="G7" s="480" t="s">
        <v>95</v>
      </c>
      <c r="H7" s="480"/>
      <c r="I7" s="480"/>
      <c r="J7" s="480"/>
      <c r="K7" s="480"/>
      <c r="L7" s="480"/>
    </row>
    <row r="8" spans="1:12" ht="73" thickBot="1">
      <c r="A8" s="476"/>
      <c r="B8" s="477"/>
      <c r="C8" s="479"/>
      <c r="D8" s="479"/>
      <c r="E8" s="479"/>
      <c r="F8" s="479"/>
      <c r="G8" s="441" t="s">
        <v>96</v>
      </c>
      <c r="H8" s="441" t="s">
        <v>97</v>
      </c>
      <c r="I8" s="441" t="s">
        <v>98</v>
      </c>
      <c r="J8" s="441" t="s">
        <v>99</v>
      </c>
      <c r="K8" s="441" t="s">
        <v>240</v>
      </c>
      <c r="L8" s="442" t="s">
        <v>101</v>
      </c>
    </row>
    <row r="9" spans="1:12" ht="15" customHeight="1" thickBot="1">
      <c r="A9" s="476"/>
      <c r="B9" s="529" t="s">
        <v>18</v>
      </c>
      <c r="C9" s="529"/>
      <c r="D9" s="529"/>
      <c r="E9" s="529"/>
      <c r="F9" s="529"/>
      <c r="G9" s="529"/>
      <c r="H9" s="529"/>
      <c r="I9" s="529"/>
      <c r="J9" s="529"/>
      <c r="K9" s="529"/>
      <c r="L9" s="529"/>
    </row>
    <row r="10" spans="1:12" ht="14.5">
      <c r="A10" s="97" t="s">
        <v>20</v>
      </c>
      <c r="B10" s="147">
        <f>SUM(C10,D10,F10)</f>
        <v>11768</v>
      </c>
      <c r="C10" s="8">
        <v>53</v>
      </c>
      <c r="D10" s="148">
        <v>1641</v>
      </c>
      <c r="E10" s="149">
        <v>5807</v>
      </c>
      <c r="F10" s="21">
        <f>(SUM(E10,K10,L10))</f>
        <v>10074</v>
      </c>
      <c r="G10" s="8">
        <v>5216</v>
      </c>
      <c r="H10" s="148">
        <v>547</v>
      </c>
      <c r="I10" s="148" t="s">
        <v>41</v>
      </c>
      <c r="J10" s="148" t="s">
        <v>41</v>
      </c>
      <c r="K10" s="148">
        <v>4267</v>
      </c>
      <c r="L10" s="150" t="s">
        <v>104</v>
      </c>
    </row>
    <row r="11" spans="1:12" ht="14.5">
      <c r="A11" s="105" t="s">
        <v>21</v>
      </c>
      <c r="B11" s="10">
        <f t="shared" ref="B11:B28" si="0">SUM(C11,D11,F11)</f>
        <v>23319</v>
      </c>
      <c r="C11" s="151">
        <v>29</v>
      </c>
      <c r="D11" s="151">
        <v>1142</v>
      </c>
      <c r="E11" s="152">
        <v>14717</v>
      </c>
      <c r="F11" s="153">
        <f t="shared" ref="F11:F28" si="1">(SUM(E11,K11,L11))</f>
        <v>22148</v>
      </c>
      <c r="G11" s="151">
        <v>9502</v>
      </c>
      <c r="H11" s="151">
        <v>5027</v>
      </c>
      <c r="I11" s="151">
        <v>143</v>
      </c>
      <c r="J11" s="151">
        <v>45</v>
      </c>
      <c r="K11" s="154" t="s">
        <v>104</v>
      </c>
      <c r="L11" s="155">
        <v>7431</v>
      </c>
    </row>
    <row r="12" spans="1:12" ht="14.5">
      <c r="A12" s="97" t="s">
        <v>22</v>
      </c>
      <c r="B12" s="12">
        <f t="shared" si="0"/>
        <v>9251</v>
      </c>
      <c r="C12" s="156">
        <v>38</v>
      </c>
      <c r="D12" s="156">
        <v>3335</v>
      </c>
      <c r="E12" s="149">
        <v>5878</v>
      </c>
      <c r="F12" s="156">
        <f t="shared" si="1"/>
        <v>5878</v>
      </c>
      <c r="G12" s="156">
        <v>4211</v>
      </c>
      <c r="H12" s="156">
        <v>1433</v>
      </c>
      <c r="I12" s="156">
        <v>70</v>
      </c>
      <c r="J12" s="156">
        <v>164</v>
      </c>
      <c r="K12" s="157" t="s">
        <v>104</v>
      </c>
      <c r="L12" s="150" t="s">
        <v>104</v>
      </c>
    </row>
    <row r="13" spans="1:12" ht="14.5">
      <c r="A13" s="105" t="s">
        <v>23</v>
      </c>
      <c r="B13" s="10">
        <f t="shared" si="0"/>
        <v>1887</v>
      </c>
      <c r="C13" s="151">
        <v>18</v>
      </c>
      <c r="D13" s="151">
        <v>79</v>
      </c>
      <c r="E13" s="152">
        <v>1790</v>
      </c>
      <c r="F13" s="151">
        <f t="shared" si="1"/>
        <v>1790</v>
      </c>
      <c r="G13" s="151">
        <v>920</v>
      </c>
      <c r="H13" s="151">
        <v>826</v>
      </c>
      <c r="I13" s="151">
        <v>44</v>
      </c>
      <c r="J13" s="151">
        <v>0</v>
      </c>
      <c r="K13" s="154" t="s">
        <v>104</v>
      </c>
      <c r="L13" s="158" t="s">
        <v>104</v>
      </c>
    </row>
    <row r="14" spans="1:12" ht="14.5">
      <c r="A14" s="97" t="s">
        <v>24</v>
      </c>
      <c r="B14" s="12">
        <f t="shared" si="0"/>
        <v>983</v>
      </c>
      <c r="C14" s="156">
        <v>6</v>
      </c>
      <c r="D14" s="156">
        <v>0</v>
      </c>
      <c r="E14" s="149">
        <v>977</v>
      </c>
      <c r="F14" s="156">
        <f t="shared" si="1"/>
        <v>977</v>
      </c>
      <c r="G14" s="156">
        <v>782</v>
      </c>
      <c r="H14" s="156" t="s">
        <v>41</v>
      </c>
      <c r="I14" s="156" t="s">
        <v>41</v>
      </c>
      <c r="J14" s="156" t="s">
        <v>41</v>
      </c>
      <c r="K14" s="157" t="s">
        <v>104</v>
      </c>
      <c r="L14" s="150" t="s">
        <v>104</v>
      </c>
    </row>
    <row r="15" spans="1:12" ht="14.5">
      <c r="A15" s="105" t="s">
        <v>25</v>
      </c>
      <c r="B15" s="10">
        <f t="shared" si="0"/>
        <v>3190</v>
      </c>
      <c r="C15" s="151">
        <v>0</v>
      </c>
      <c r="D15" s="151">
        <v>275</v>
      </c>
      <c r="E15" s="152">
        <v>2915</v>
      </c>
      <c r="F15" s="151">
        <f t="shared" si="1"/>
        <v>2915</v>
      </c>
      <c r="G15" s="151">
        <v>1539</v>
      </c>
      <c r="H15" s="151">
        <v>1218</v>
      </c>
      <c r="I15" s="151">
        <v>124</v>
      </c>
      <c r="J15" s="151">
        <v>34</v>
      </c>
      <c r="K15" s="154" t="s">
        <v>104</v>
      </c>
      <c r="L15" s="158" t="s">
        <v>104</v>
      </c>
    </row>
    <row r="16" spans="1:12" ht="14.5">
      <c r="A16" s="97" t="s">
        <v>26</v>
      </c>
      <c r="B16" s="12">
        <f t="shared" si="0"/>
        <v>6800</v>
      </c>
      <c r="C16" s="156">
        <v>30</v>
      </c>
      <c r="D16" s="156">
        <v>531</v>
      </c>
      <c r="E16" s="149">
        <v>5850</v>
      </c>
      <c r="F16" s="156">
        <f t="shared" si="1"/>
        <v>6239</v>
      </c>
      <c r="G16" s="156">
        <v>4970</v>
      </c>
      <c r="H16" s="156">
        <v>872</v>
      </c>
      <c r="I16" s="156" t="s">
        <v>41</v>
      </c>
      <c r="J16" s="156" t="s">
        <v>41</v>
      </c>
      <c r="K16" s="156">
        <v>389</v>
      </c>
      <c r="L16" s="150" t="s">
        <v>104</v>
      </c>
    </row>
    <row r="17" spans="1:12" ht="14.5">
      <c r="A17" s="105" t="s">
        <v>27</v>
      </c>
      <c r="B17" s="10">
        <f t="shared" si="0"/>
        <v>1691</v>
      </c>
      <c r="C17" s="151">
        <v>14</v>
      </c>
      <c r="D17" s="151">
        <v>5</v>
      </c>
      <c r="E17" s="152">
        <v>1672</v>
      </c>
      <c r="F17" s="151">
        <f t="shared" si="1"/>
        <v>1672</v>
      </c>
      <c r="G17" s="151">
        <v>643</v>
      </c>
      <c r="H17" s="151">
        <v>839</v>
      </c>
      <c r="I17" s="151" t="s">
        <v>41</v>
      </c>
      <c r="J17" s="151" t="s">
        <v>41</v>
      </c>
      <c r="K17" s="154" t="s">
        <v>104</v>
      </c>
      <c r="L17" s="158" t="s">
        <v>104</v>
      </c>
    </row>
    <row r="18" spans="1:12" ht="14.5">
      <c r="A18" s="97" t="s">
        <v>28</v>
      </c>
      <c r="B18" s="12">
        <f t="shared" si="0"/>
        <v>11451</v>
      </c>
      <c r="C18" s="156">
        <v>38</v>
      </c>
      <c r="D18" s="156">
        <v>127</v>
      </c>
      <c r="E18" s="149">
        <v>11240</v>
      </c>
      <c r="F18" s="156">
        <f t="shared" si="1"/>
        <v>11286</v>
      </c>
      <c r="G18" s="156">
        <v>2614</v>
      </c>
      <c r="H18" s="156">
        <v>3765</v>
      </c>
      <c r="I18" s="156">
        <v>172</v>
      </c>
      <c r="J18" s="156">
        <v>4689</v>
      </c>
      <c r="K18" s="156">
        <v>46</v>
      </c>
      <c r="L18" s="150" t="s">
        <v>104</v>
      </c>
    </row>
    <row r="19" spans="1:12" ht="14.5">
      <c r="A19" s="105" t="s">
        <v>29</v>
      </c>
      <c r="B19" s="10">
        <f t="shared" si="0"/>
        <v>27261</v>
      </c>
      <c r="C19" s="151">
        <v>217</v>
      </c>
      <c r="D19" s="151">
        <v>1008</v>
      </c>
      <c r="E19" s="152">
        <v>23850</v>
      </c>
      <c r="F19" s="151">
        <f t="shared" si="1"/>
        <v>26036</v>
      </c>
      <c r="G19" s="151">
        <v>17597</v>
      </c>
      <c r="H19" s="151">
        <v>5024</v>
      </c>
      <c r="I19" s="151">
        <v>146</v>
      </c>
      <c r="J19" s="151">
        <v>1083</v>
      </c>
      <c r="K19" s="151">
        <v>2186</v>
      </c>
      <c r="L19" s="158" t="s">
        <v>104</v>
      </c>
    </row>
    <row r="20" spans="1:12" ht="14.5">
      <c r="A20" s="97" t="s">
        <v>30</v>
      </c>
      <c r="B20" s="12">
        <f t="shared" si="0"/>
        <v>2718</v>
      </c>
      <c r="C20" s="156">
        <v>18</v>
      </c>
      <c r="D20" s="156">
        <v>249</v>
      </c>
      <c r="E20" s="149">
        <v>2451</v>
      </c>
      <c r="F20" s="156">
        <f t="shared" si="1"/>
        <v>2451</v>
      </c>
      <c r="G20" s="156">
        <v>802</v>
      </c>
      <c r="H20" s="156">
        <v>837</v>
      </c>
      <c r="I20" s="156">
        <v>160</v>
      </c>
      <c r="J20" s="156">
        <v>652</v>
      </c>
      <c r="K20" s="157" t="s">
        <v>104</v>
      </c>
      <c r="L20" s="150" t="s">
        <v>104</v>
      </c>
    </row>
    <row r="21" spans="1:12" ht="14.5">
      <c r="A21" s="105" t="s">
        <v>31</v>
      </c>
      <c r="B21" s="10">
        <f t="shared" si="0"/>
        <v>735</v>
      </c>
      <c r="C21" s="151">
        <v>4</v>
      </c>
      <c r="D21" s="151">
        <v>37</v>
      </c>
      <c r="E21" s="152">
        <v>694</v>
      </c>
      <c r="F21" s="151">
        <f t="shared" si="1"/>
        <v>694</v>
      </c>
      <c r="G21" s="151">
        <v>451</v>
      </c>
      <c r="H21" s="151">
        <v>142</v>
      </c>
      <c r="I21" s="151" t="s">
        <v>41</v>
      </c>
      <c r="J21" s="151" t="s">
        <v>41</v>
      </c>
      <c r="K21" s="154" t="s">
        <v>104</v>
      </c>
      <c r="L21" s="158" t="s">
        <v>104</v>
      </c>
    </row>
    <row r="22" spans="1:12" ht="14.5">
      <c r="A22" s="97" t="s">
        <v>32</v>
      </c>
      <c r="B22" s="12">
        <f t="shared" si="0"/>
        <v>5157</v>
      </c>
      <c r="C22" s="156">
        <v>7</v>
      </c>
      <c r="D22" s="156">
        <v>274</v>
      </c>
      <c r="E22" s="159">
        <v>4876</v>
      </c>
      <c r="F22" s="156">
        <f t="shared" si="1"/>
        <v>4876</v>
      </c>
      <c r="G22" s="156">
        <v>3558</v>
      </c>
      <c r="H22" s="156">
        <v>958</v>
      </c>
      <c r="I22" s="156">
        <v>56</v>
      </c>
      <c r="J22" s="156">
        <v>304</v>
      </c>
      <c r="K22" s="157" t="s">
        <v>104</v>
      </c>
      <c r="L22" s="150" t="s">
        <v>104</v>
      </c>
    </row>
    <row r="23" spans="1:12" ht="14.5">
      <c r="A23" s="105" t="s">
        <v>33</v>
      </c>
      <c r="B23" s="10">
        <f t="shared" si="0"/>
        <v>1928</v>
      </c>
      <c r="C23" s="151">
        <v>5</v>
      </c>
      <c r="D23" s="151">
        <v>259</v>
      </c>
      <c r="E23" s="152">
        <v>1664</v>
      </c>
      <c r="F23" s="151">
        <f t="shared" si="1"/>
        <v>1664</v>
      </c>
      <c r="G23" s="151">
        <v>910</v>
      </c>
      <c r="H23" s="151">
        <v>619</v>
      </c>
      <c r="I23" s="151">
        <v>68</v>
      </c>
      <c r="J23" s="151">
        <v>67</v>
      </c>
      <c r="K23" s="154" t="s">
        <v>104</v>
      </c>
      <c r="L23" s="158" t="s">
        <v>104</v>
      </c>
    </row>
    <row r="24" spans="1:12" ht="14.5">
      <c r="A24" s="97" t="s">
        <v>34</v>
      </c>
      <c r="B24" s="12">
        <f t="shared" si="0"/>
        <v>2579</v>
      </c>
      <c r="C24" s="156">
        <v>32</v>
      </c>
      <c r="D24" s="156">
        <v>61</v>
      </c>
      <c r="E24" s="149">
        <v>2486</v>
      </c>
      <c r="F24" s="156">
        <f t="shared" si="1"/>
        <v>2486</v>
      </c>
      <c r="G24" s="156">
        <v>1435</v>
      </c>
      <c r="H24" s="156">
        <v>814</v>
      </c>
      <c r="I24" s="156">
        <v>13</v>
      </c>
      <c r="J24" s="156">
        <v>224</v>
      </c>
      <c r="K24" s="157" t="s">
        <v>104</v>
      </c>
      <c r="L24" s="150" t="s">
        <v>104</v>
      </c>
    </row>
    <row r="25" spans="1:12" thickBot="1">
      <c r="A25" s="113" t="s">
        <v>35</v>
      </c>
      <c r="B25" s="13">
        <f t="shared" si="0"/>
        <v>2250</v>
      </c>
      <c r="C25" s="160">
        <v>0</v>
      </c>
      <c r="D25" s="160">
        <v>60</v>
      </c>
      <c r="E25" s="161">
        <v>2190</v>
      </c>
      <c r="F25" s="160">
        <f t="shared" si="1"/>
        <v>2190</v>
      </c>
      <c r="G25" s="160">
        <v>1240</v>
      </c>
      <c r="H25" s="160">
        <v>910</v>
      </c>
      <c r="I25" s="160" t="s">
        <v>41</v>
      </c>
      <c r="J25" s="160" t="s">
        <v>41</v>
      </c>
      <c r="K25" s="154" t="s">
        <v>104</v>
      </c>
      <c r="L25" s="162" t="s">
        <v>104</v>
      </c>
    </row>
    <row r="26" spans="1:12" ht="14.5">
      <c r="A26" s="121" t="s">
        <v>36</v>
      </c>
      <c r="B26" s="163">
        <f t="shared" si="0"/>
        <v>90804</v>
      </c>
      <c r="C26" s="164">
        <f>C10+C11+C14+C15+C16+C18+C19+C20+C21+C24</f>
        <v>427</v>
      </c>
      <c r="D26" s="164">
        <v>5071</v>
      </c>
      <c r="E26" s="165">
        <v>70987</v>
      </c>
      <c r="F26" s="164">
        <f>(SUM(E26,K26,L26))</f>
        <v>85306</v>
      </c>
      <c r="G26" s="164">
        <v>44908</v>
      </c>
      <c r="H26" s="164">
        <v>18441</v>
      </c>
      <c r="I26" s="164">
        <v>841</v>
      </c>
      <c r="J26" s="164">
        <v>6797</v>
      </c>
      <c r="K26" s="164">
        <v>6888</v>
      </c>
      <c r="L26" s="164">
        <v>7431</v>
      </c>
    </row>
    <row r="27" spans="1:12" ht="14.5">
      <c r="A27" s="125" t="s">
        <v>37</v>
      </c>
      <c r="B27" s="167">
        <f t="shared" si="0"/>
        <v>22164</v>
      </c>
      <c r="C27" s="168">
        <f>C12+C17+C22+C23+C25+C13</f>
        <v>82</v>
      </c>
      <c r="D27" s="168">
        <v>4012</v>
      </c>
      <c r="E27" s="169">
        <v>18070</v>
      </c>
      <c r="F27" s="168">
        <f t="shared" si="1"/>
        <v>18070</v>
      </c>
      <c r="G27" s="168">
        <v>11482</v>
      </c>
      <c r="H27" s="168">
        <v>5585</v>
      </c>
      <c r="I27" s="168">
        <v>303</v>
      </c>
      <c r="J27" s="168">
        <v>700</v>
      </c>
      <c r="K27" s="170" t="s">
        <v>104</v>
      </c>
      <c r="L27" s="170" t="s">
        <v>104</v>
      </c>
    </row>
    <row r="28" spans="1:12" thickBot="1">
      <c r="A28" s="172" t="s">
        <v>38</v>
      </c>
      <c r="B28" s="173">
        <f t="shared" si="0"/>
        <v>112968</v>
      </c>
      <c r="C28" s="174">
        <f>SUM(C10:C25)</f>
        <v>509</v>
      </c>
      <c r="D28" s="174">
        <v>9083</v>
      </c>
      <c r="E28" s="175">
        <v>89057</v>
      </c>
      <c r="F28" s="174">
        <f t="shared" si="1"/>
        <v>103376</v>
      </c>
      <c r="G28" s="174">
        <v>56390</v>
      </c>
      <c r="H28" s="174">
        <v>24026</v>
      </c>
      <c r="I28" s="174">
        <v>1144</v>
      </c>
      <c r="J28" s="174">
        <v>7497</v>
      </c>
      <c r="K28" s="174">
        <v>6888</v>
      </c>
      <c r="L28" s="174">
        <v>7431</v>
      </c>
    </row>
    <row r="29" spans="1:12" thickBot="1">
      <c r="A29" s="177"/>
      <c r="B29" s="526" t="s">
        <v>102</v>
      </c>
      <c r="C29" s="526"/>
      <c r="D29" s="526"/>
      <c r="E29" s="526"/>
      <c r="F29" s="527" t="s">
        <v>103</v>
      </c>
      <c r="G29" s="527"/>
      <c r="H29" s="527"/>
      <c r="I29" s="527"/>
      <c r="J29" s="527"/>
      <c r="K29" s="527"/>
      <c r="L29" s="527"/>
    </row>
    <row r="30" spans="1:12" ht="14.5">
      <c r="A30" s="97" t="s">
        <v>20</v>
      </c>
      <c r="B30" s="8">
        <v>100</v>
      </c>
      <c r="C30" s="178">
        <f t="shared" ref="C30:C48" si="2">C10/B10*100</f>
        <v>0.45037389530931343</v>
      </c>
      <c r="D30" s="178">
        <f t="shared" ref="D30:D48" si="3">D10/B10*100</f>
        <v>13.944595513256289</v>
      </c>
      <c r="E30" s="179">
        <f>F10/B10*100</f>
        <v>85.605030591434399</v>
      </c>
      <c r="F30" s="180">
        <v>100</v>
      </c>
      <c r="G30" s="178">
        <v>51.776851300377217</v>
      </c>
      <c r="H30" s="178">
        <v>5.4298193369068892</v>
      </c>
      <c r="I30" s="178" t="s">
        <v>41</v>
      </c>
      <c r="J30" s="178" t="s">
        <v>41</v>
      </c>
      <c r="K30" s="178">
        <f>K10/$F10*100</f>
        <v>42.356561445304749</v>
      </c>
      <c r="L30" s="150" t="s">
        <v>104</v>
      </c>
    </row>
    <row r="31" spans="1:12" ht="14.5">
      <c r="A31" s="105" t="s">
        <v>21</v>
      </c>
      <c r="B31" s="10">
        <v>100</v>
      </c>
      <c r="C31" s="181">
        <f t="shared" si="2"/>
        <v>0.1243621081521506</v>
      </c>
      <c r="D31" s="181">
        <f t="shared" si="3"/>
        <v>4.8972940520605519</v>
      </c>
      <c r="E31" s="182">
        <f t="shared" ref="E31:E48" si="4">F11/B11*100</f>
        <v>94.9783438397873</v>
      </c>
      <c r="F31" s="183">
        <v>100</v>
      </c>
      <c r="G31" s="181">
        <v>42.902293660827162</v>
      </c>
      <c r="H31" s="181">
        <v>22.697309012100416</v>
      </c>
      <c r="I31" s="181">
        <v>0.64565649268556979</v>
      </c>
      <c r="J31" s="181">
        <v>0.20317861657937508</v>
      </c>
      <c r="K31" s="154" t="s">
        <v>104</v>
      </c>
      <c r="L31" s="184">
        <f>L11/F11*100</f>
        <v>33.551562217807479</v>
      </c>
    </row>
    <row r="32" spans="1:12" ht="14.5">
      <c r="A32" s="97" t="s">
        <v>22</v>
      </c>
      <c r="B32" s="12">
        <v>100</v>
      </c>
      <c r="C32" s="185">
        <f t="shared" si="2"/>
        <v>0.41076640363203976</v>
      </c>
      <c r="D32" s="185">
        <f t="shared" si="3"/>
        <v>36.050156739811911</v>
      </c>
      <c r="E32" s="179">
        <f t="shared" si="4"/>
        <v>63.539076856556044</v>
      </c>
      <c r="F32" s="186">
        <v>100</v>
      </c>
      <c r="G32" s="185">
        <v>71.640013610071449</v>
      </c>
      <c r="H32" s="185">
        <v>24.379040489962573</v>
      </c>
      <c r="I32" s="185">
        <v>1.1908812521265737</v>
      </c>
      <c r="J32" s="185">
        <v>2.7900646478394013</v>
      </c>
      <c r="K32" s="157" t="s">
        <v>104</v>
      </c>
      <c r="L32" s="150" t="s">
        <v>104</v>
      </c>
    </row>
    <row r="33" spans="1:12" ht="14.5">
      <c r="A33" s="105" t="s">
        <v>23</v>
      </c>
      <c r="B33" s="10">
        <v>100</v>
      </c>
      <c r="C33" s="181">
        <f t="shared" si="2"/>
        <v>0.95389507154213027</v>
      </c>
      <c r="D33" s="181">
        <f t="shared" si="3"/>
        <v>4.1865394806571272</v>
      </c>
      <c r="E33" s="182">
        <f t="shared" si="4"/>
        <v>94.859565447800748</v>
      </c>
      <c r="F33" s="183">
        <v>100</v>
      </c>
      <c r="G33" s="181">
        <v>51.396648044692739</v>
      </c>
      <c r="H33" s="181">
        <v>46.14525139664805</v>
      </c>
      <c r="I33" s="181">
        <v>2.4581005586592175</v>
      </c>
      <c r="J33" s="181">
        <v>0</v>
      </c>
      <c r="K33" s="154" t="s">
        <v>104</v>
      </c>
      <c r="L33" s="158" t="s">
        <v>104</v>
      </c>
    </row>
    <row r="34" spans="1:12" ht="14.5">
      <c r="A34" s="97" t="s">
        <v>24</v>
      </c>
      <c r="B34" s="12">
        <v>100</v>
      </c>
      <c r="C34" s="185">
        <f t="shared" si="2"/>
        <v>0.61037639877924721</v>
      </c>
      <c r="D34" s="185">
        <f t="shared" si="3"/>
        <v>0</v>
      </c>
      <c r="E34" s="179">
        <f t="shared" si="4"/>
        <v>99.389623601220762</v>
      </c>
      <c r="F34" s="186">
        <v>100</v>
      </c>
      <c r="G34" s="185">
        <v>80.040941658137157</v>
      </c>
      <c r="H34" s="185" t="s">
        <v>41</v>
      </c>
      <c r="I34" s="185" t="s">
        <v>41</v>
      </c>
      <c r="J34" s="185" t="s">
        <v>41</v>
      </c>
      <c r="K34" s="157" t="s">
        <v>104</v>
      </c>
      <c r="L34" s="150" t="s">
        <v>104</v>
      </c>
    </row>
    <row r="35" spans="1:12" ht="14.5">
      <c r="A35" s="105" t="s">
        <v>25</v>
      </c>
      <c r="B35" s="10">
        <v>100</v>
      </c>
      <c r="C35" s="181">
        <f t="shared" si="2"/>
        <v>0</v>
      </c>
      <c r="D35" s="181">
        <f t="shared" si="3"/>
        <v>8.6206896551724146</v>
      </c>
      <c r="E35" s="182">
        <f t="shared" si="4"/>
        <v>91.379310344827587</v>
      </c>
      <c r="F35" s="183">
        <v>100</v>
      </c>
      <c r="G35" s="181">
        <v>52.795883361921106</v>
      </c>
      <c r="H35" s="181">
        <v>41.78387650085763</v>
      </c>
      <c r="I35" s="181">
        <v>4.2538593481989713</v>
      </c>
      <c r="J35" s="181">
        <v>1.1663807890222984</v>
      </c>
      <c r="K35" s="154" t="s">
        <v>104</v>
      </c>
      <c r="L35" s="158" t="s">
        <v>104</v>
      </c>
    </row>
    <row r="36" spans="1:12" ht="14.5">
      <c r="A36" s="97" t="s">
        <v>26</v>
      </c>
      <c r="B36" s="12">
        <v>100</v>
      </c>
      <c r="C36" s="185">
        <f t="shared" si="2"/>
        <v>0.44117647058823528</v>
      </c>
      <c r="D36" s="185">
        <f t="shared" si="3"/>
        <v>7.8088235294117654</v>
      </c>
      <c r="E36" s="179">
        <f t="shared" si="4"/>
        <v>91.75</v>
      </c>
      <c r="F36" s="186">
        <v>100</v>
      </c>
      <c r="G36" s="185">
        <v>79.660201955441579</v>
      </c>
      <c r="H36" s="185">
        <v>13.976598813912485</v>
      </c>
      <c r="I36" s="185" t="s">
        <v>41</v>
      </c>
      <c r="J36" s="185" t="s">
        <v>41</v>
      </c>
      <c r="K36" s="185">
        <f>K16/$F16*100</f>
        <v>6.2349735534540791</v>
      </c>
      <c r="L36" s="150" t="s">
        <v>104</v>
      </c>
    </row>
    <row r="37" spans="1:12" ht="14.5">
      <c r="A37" s="105" t="s">
        <v>27</v>
      </c>
      <c r="B37" s="10">
        <v>100</v>
      </c>
      <c r="C37" s="181">
        <f t="shared" si="2"/>
        <v>0.82791247782377297</v>
      </c>
      <c r="D37" s="181">
        <f t="shared" si="3"/>
        <v>0.29568302779420463</v>
      </c>
      <c r="E37" s="182">
        <f t="shared" si="4"/>
        <v>98.876404494382015</v>
      </c>
      <c r="F37" s="183">
        <v>100</v>
      </c>
      <c r="G37" s="181">
        <v>38.456937799043061</v>
      </c>
      <c r="H37" s="181">
        <v>50.179425837320579</v>
      </c>
      <c r="I37" s="181" t="s">
        <v>41</v>
      </c>
      <c r="J37" s="181" t="s">
        <v>41</v>
      </c>
      <c r="K37" s="154" t="s">
        <v>104</v>
      </c>
      <c r="L37" s="158" t="s">
        <v>104</v>
      </c>
    </row>
    <row r="38" spans="1:12" ht="14.5">
      <c r="A38" s="97" t="s">
        <v>28</v>
      </c>
      <c r="B38" s="12">
        <v>100</v>
      </c>
      <c r="C38" s="185">
        <f t="shared" si="2"/>
        <v>0.33184874683433757</v>
      </c>
      <c r="D38" s="185">
        <f t="shared" si="3"/>
        <v>1.1090734433673914</v>
      </c>
      <c r="E38" s="179">
        <f t="shared" si="4"/>
        <v>98.559077809798268</v>
      </c>
      <c r="F38" s="186">
        <v>100</v>
      </c>
      <c r="G38" s="185">
        <v>23.161438950912636</v>
      </c>
      <c r="H38" s="185">
        <v>33.359914938862303</v>
      </c>
      <c r="I38" s="185">
        <v>1.5240120503278398</v>
      </c>
      <c r="J38" s="185">
        <v>41.547049441786285</v>
      </c>
      <c r="K38" s="185">
        <f t="shared" ref="K38:K39" si="5">K18/$F18*100</f>
        <v>0.40758461811093388</v>
      </c>
      <c r="L38" s="150" t="s">
        <v>104</v>
      </c>
    </row>
    <row r="39" spans="1:12" ht="14.5">
      <c r="A39" s="105" t="s">
        <v>29</v>
      </c>
      <c r="B39" s="10">
        <v>100</v>
      </c>
      <c r="C39" s="181">
        <f t="shared" si="2"/>
        <v>0.79600895051538822</v>
      </c>
      <c r="D39" s="181">
        <f t="shared" si="3"/>
        <v>3.6975899636843841</v>
      </c>
      <c r="E39" s="182">
        <f t="shared" si="4"/>
        <v>95.506401085800235</v>
      </c>
      <c r="F39" s="183">
        <v>100</v>
      </c>
      <c r="G39" s="181">
        <v>67.587186971885089</v>
      </c>
      <c r="H39" s="181">
        <v>19.296358887693962</v>
      </c>
      <c r="I39" s="181">
        <v>0.56076202181594714</v>
      </c>
      <c r="J39" s="181">
        <v>4.1596251344292519</v>
      </c>
      <c r="K39" s="181">
        <f t="shared" si="5"/>
        <v>8.3960669841757571</v>
      </c>
      <c r="L39" s="158" t="s">
        <v>104</v>
      </c>
    </row>
    <row r="40" spans="1:12" ht="14.5">
      <c r="A40" s="97" t="s">
        <v>30</v>
      </c>
      <c r="B40" s="12">
        <v>100</v>
      </c>
      <c r="C40" s="185">
        <f t="shared" si="2"/>
        <v>0.66225165562913912</v>
      </c>
      <c r="D40" s="185">
        <f t="shared" si="3"/>
        <v>9.1611479028697573</v>
      </c>
      <c r="E40" s="179">
        <f t="shared" si="4"/>
        <v>90.176600441501108</v>
      </c>
      <c r="F40" s="186">
        <v>100</v>
      </c>
      <c r="G40" s="185">
        <v>32.721338229294169</v>
      </c>
      <c r="H40" s="185">
        <v>34.149326805385556</v>
      </c>
      <c r="I40" s="185">
        <v>6.5279477764177889</v>
      </c>
      <c r="J40" s="185">
        <v>26.601387188902486</v>
      </c>
      <c r="K40" s="157" t="s">
        <v>104</v>
      </c>
      <c r="L40" s="150" t="s">
        <v>104</v>
      </c>
    </row>
    <row r="41" spans="1:12" ht="14.5">
      <c r="A41" s="105" t="s">
        <v>31</v>
      </c>
      <c r="B41" s="10">
        <v>100</v>
      </c>
      <c r="C41" s="181">
        <f t="shared" si="2"/>
        <v>0.54421768707482987</v>
      </c>
      <c r="D41" s="181">
        <f t="shared" si="3"/>
        <v>5.0340136054421762</v>
      </c>
      <c r="E41" s="182">
        <f t="shared" si="4"/>
        <v>94.421768707482983</v>
      </c>
      <c r="F41" s="183">
        <v>100</v>
      </c>
      <c r="G41" s="181">
        <v>64.985590778097986</v>
      </c>
      <c r="H41" s="181">
        <v>20.461095100864554</v>
      </c>
      <c r="I41" s="181" t="s">
        <v>41</v>
      </c>
      <c r="J41" s="181" t="s">
        <v>41</v>
      </c>
      <c r="K41" s="154" t="s">
        <v>104</v>
      </c>
      <c r="L41" s="158" t="s">
        <v>104</v>
      </c>
    </row>
    <row r="42" spans="1:12" ht="14.5">
      <c r="A42" s="97" t="s">
        <v>32</v>
      </c>
      <c r="B42" s="12">
        <v>100</v>
      </c>
      <c r="C42" s="185">
        <f t="shared" si="2"/>
        <v>0.1357378320729106</v>
      </c>
      <c r="D42" s="185">
        <f t="shared" si="3"/>
        <v>5.3131665697110728</v>
      </c>
      <c r="E42" s="179">
        <f t="shared" si="4"/>
        <v>94.551095598216023</v>
      </c>
      <c r="F42" s="186">
        <v>100</v>
      </c>
      <c r="G42" s="185">
        <v>72.969647251845771</v>
      </c>
      <c r="H42" s="185">
        <v>19.647251845775227</v>
      </c>
      <c r="I42" s="185">
        <v>1.1484823625922889</v>
      </c>
      <c r="J42" s="185">
        <v>6.2346185397867107</v>
      </c>
      <c r="K42" s="157" t="s">
        <v>104</v>
      </c>
      <c r="L42" s="150" t="s">
        <v>104</v>
      </c>
    </row>
    <row r="43" spans="1:12" ht="14.5">
      <c r="A43" s="105" t="s">
        <v>33</v>
      </c>
      <c r="B43" s="10">
        <v>100</v>
      </c>
      <c r="C43" s="181">
        <f t="shared" si="2"/>
        <v>0.25933609958506221</v>
      </c>
      <c r="D43" s="181">
        <f t="shared" si="3"/>
        <v>13.433609958506224</v>
      </c>
      <c r="E43" s="182">
        <f t="shared" si="4"/>
        <v>86.30705394190872</v>
      </c>
      <c r="F43" s="183">
        <v>100</v>
      </c>
      <c r="G43" s="181">
        <v>54.6875</v>
      </c>
      <c r="H43" s="181">
        <v>37.199519230769226</v>
      </c>
      <c r="I43" s="181">
        <v>4.0865384615384617</v>
      </c>
      <c r="J43" s="181">
        <v>4.0264423076923084</v>
      </c>
      <c r="K43" s="154" t="s">
        <v>104</v>
      </c>
      <c r="L43" s="158" t="s">
        <v>104</v>
      </c>
    </row>
    <row r="44" spans="1:12" ht="14.5">
      <c r="A44" s="97" t="s">
        <v>34</v>
      </c>
      <c r="B44" s="12">
        <v>100</v>
      </c>
      <c r="C44" s="185">
        <f t="shared" si="2"/>
        <v>1.240791004265219</v>
      </c>
      <c r="D44" s="185">
        <f t="shared" si="3"/>
        <v>2.3652578518805738</v>
      </c>
      <c r="E44" s="179">
        <f t="shared" si="4"/>
        <v>96.39395114385421</v>
      </c>
      <c r="F44" s="186">
        <v>100</v>
      </c>
      <c r="G44" s="185">
        <v>57.723250201126305</v>
      </c>
      <c r="H44" s="185">
        <v>32.743362831858406</v>
      </c>
      <c r="I44" s="185">
        <v>0.52292839903459376</v>
      </c>
      <c r="J44" s="185">
        <v>9.0104585679806917</v>
      </c>
      <c r="K44" s="157" t="s">
        <v>104</v>
      </c>
      <c r="L44" s="150" t="s">
        <v>104</v>
      </c>
    </row>
    <row r="45" spans="1:12" thickBot="1">
      <c r="A45" s="113" t="s">
        <v>35</v>
      </c>
      <c r="B45" s="10">
        <v>100</v>
      </c>
      <c r="C45" s="181">
        <f t="shared" si="2"/>
        <v>0</v>
      </c>
      <c r="D45" s="181">
        <f t="shared" si="3"/>
        <v>2.666666666666667</v>
      </c>
      <c r="E45" s="182">
        <f t="shared" si="4"/>
        <v>97.333333333333343</v>
      </c>
      <c r="F45" s="183">
        <v>100</v>
      </c>
      <c r="G45" s="181">
        <v>56.62100456621004</v>
      </c>
      <c r="H45" s="181">
        <v>41.55251141552511</v>
      </c>
      <c r="I45" s="187" t="s">
        <v>41</v>
      </c>
      <c r="J45" s="187" t="s">
        <v>41</v>
      </c>
      <c r="K45" s="154" t="s">
        <v>104</v>
      </c>
      <c r="L45" s="162" t="s">
        <v>104</v>
      </c>
    </row>
    <row r="46" spans="1:12" ht="14.5">
      <c r="A46" s="121" t="s">
        <v>36</v>
      </c>
      <c r="B46" s="14">
        <v>100</v>
      </c>
      <c r="C46" s="188">
        <f t="shared" si="2"/>
        <v>0.47024360160345358</v>
      </c>
      <c r="D46" s="188">
        <f t="shared" si="3"/>
        <v>5.5845557464428879</v>
      </c>
      <c r="E46" s="189">
        <f t="shared" si="4"/>
        <v>93.945200651953655</v>
      </c>
      <c r="F46" s="124">
        <v>100</v>
      </c>
      <c r="G46" s="188">
        <v>52.643424847021315</v>
      </c>
      <c r="H46" s="188">
        <v>21.617471221250558</v>
      </c>
      <c r="I46" s="188">
        <v>0.98586265913300353</v>
      </c>
      <c r="J46" s="188">
        <v>7.9677865566314203</v>
      </c>
      <c r="K46" s="188">
        <f>K26/$F26*100</f>
        <v>8.0744613509014602</v>
      </c>
      <c r="L46" s="189">
        <f>L26/$F26*100</f>
        <v>8.7109933650622455</v>
      </c>
    </row>
    <row r="47" spans="1:12" ht="14.5">
      <c r="A47" s="125" t="s">
        <v>37</v>
      </c>
      <c r="B47" s="16">
        <v>100</v>
      </c>
      <c r="C47" s="190">
        <f t="shared" si="2"/>
        <v>0.3699693196173976</v>
      </c>
      <c r="D47" s="190">
        <f t="shared" si="3"/>
        <v>18.101425735426819</v>
      </c>
      <c r="E47" s="171">
        <f t="shared" si="4"/>
        <v>81.528604944955788</v>
      </c>
      <c r="F47" s="128">
        <v>100</v>
      </c>
      <c r="G47" s="190">
        <v>63.541781959048151</v>
      </c>
      <c r="H47" s="190">
        <v>30.907581627006088</v>
      </c>
      <c r="I47" s="190">
        <v>1.6768123962368566</v>
      </c>
      <c r="J47" s="190">
        <v>3.8738240177089098</v>
      </c>
      <c r="K47" s="170" t="s">
        <v>104</v>
      </c>
      <c r="L47" s="171" t="s">
        <v>104</v>
      </c>
    </row>
    <row r="48" spans="1:12" ht="14.5">
      <c r="A48" s="129" t="s">
        <v>38</v>
      </c>
      <c r="B48" s="18">
        <v>100</v>
      </c>
      <c r="C48" s="191">
        <f t="shared" si="2"/>
        <v>0.45057007294100987</v>
      </c>
      <c r="D48" s="191">
        <f t="shared" si="3"/>
        <v>8.0403300049571573</v>
      </c>
      <c r="E48" s="192">
        <f t="shared" si="4"/>
        <v>91.509099922101839</v>
      </c>
      <c r="F48" s="132">
        <v>100</v>
      </c>
      <c r="G48" s="191">
        <v>54.548444513233243</v>
      </c>
      <c r="H48" s="191">
        <v>23.241371304751588</v>
      </c>
      <c r="I48" s="191">
        <v>1.1066398390342052</v>
      </c>
      <c r="J48" s="191">
        <v>7.2521668472372696</v>
      </c>
      <c r="K48" s="191">
        <f>K28/$F28*100</f>
        <v>6.6630552546045507</v>
      </c>
      <c r="L48" s="192">
        <f>L28/$F28*100</f>
        <v>7.1883222411391428</v>
      </c>
    </row>
    <row r="49" spans="1:12" ht="28.15" customHeight="1">
      <c r="A49" s="528" t="s">
        <v>241</v>
      </c>
      <c r="B49" s="528"/>
      <c r="C49" s="528"/>
      <c r="D49" s="528"/>
      <c r="E49" s="528"/>
      <c r="F49" s="528"/>
      <c r="G49" s="528"/>
      <c r="H49" s="528"/>
      <c r="I49" s="528"/>
      <c r="J49" s="528"/>
      <c r="K49" s="528"/>
      <c r="L49" s="528"/>
    </row>
    <row r="50" spans="1:12" ht="15" customHeight="1">
      <c r="A50" s="519" t="s">
        <v>105</v>
      </c>
      <c r="B50" s="519"/>
      <c r="C50" s="519"/>
      <c r="D50" s="519"/>
      <c r="E50" s="519"/>
      <c r="F50" s="519"/>
      <c r="G50" s="519"/>
      <c r="H50" s="519"/>
      <c r="I50" s="519"/>
      <c r="J50" s="519"/>
      <c r="K50" s="519"/>
      <c r="L50" s="519"/>
    </row>
    <row r="51" spans="1:12" ht="38.25" customHeight="1">
      <c r="A51" s="519" t="s">
        <v>106</v>
      </c>
      <c r="B51" s="519"/>
      <c r="C51" s="519"/>
      <c r="D51" s="519"/>
      <c r="E51" s="519"/>
      <c r="F51" s="519"/>
      <c r="G51" s="519"/>
      <c r="H51" s="519"/>
      <c r="I51" s="519"/>
      <c r="J51" s="519"/>
      <c r="K51" s="519"/>
      <c r="L51" s="519"/>
    </row>
    <row r="52" spans="1:12" ht="14.5">
      <c r="A52" s="4"/>
      <c r="B52" s="20"/>
      <c r="C52" s="20"/>
      <c r="D52" s="20"/>
      <c r="E52" s="20"/>
      <c r="F52" s="20"/>
      <c r="G52" s="20"/>
      <c r="H52" s="20"/>
      <c r="I52" s="20"/>
      <c r="J52" s="20"/>
      <c r="K52" s="20"/>
      <c r="L52" s="20"/>
    </row>
    <row r="53" spans="1:12" customFormat="1" ht="23.5">
      <c r="A53" s="474">
        <v>2024</v>
      </c>
      <c r="B53" s="474"/>
      <c r="C53" s="474"/>
      <c r="D53" s="474"/>
      <c r="E53" s="474"/>
      <c r="F53" s="474"/>
      <c r="G53" s="474"/>
      <c r="H53" s="474"/>
      <c r="I53" s="474"/>
      <c r="J53" s="474"/>
      <c r="K53" s="474"/>
      <c r="L53" s="474"/>
    </row>
    <row r="54" spans="1:12" customFormat="1" ht="14.5">
      <c r="A54" s="5"/>
      <c r="B54" s="1"/>
      <c r="C54" s="1"/>
      <c r="D54" s="1"/>
      <c r="E54" s="1"/>
      <c r="F54" s="1"/>
      <c r="G54" s="1"/>
      <c r="H54" s="1"/>
      <c r="I54" s="1"/>
      <c r="J54" s="1"/>
      <c r="K54" s="1"/>
      <c r="L54" s="1"/>
    </row>
    <row r="55" spans="1:12" customFormat="1" ht="14.5">
      <c r="A55" s="532" t="s">
        <v>107</v>
      </c>
      <c r="B55" s="532"/>
      <c r="C55" s="532"/>
      <c r="D55" s="532"/>
      <c r="E55" s="532"/>
      <c r="F55" s="532"/>
      <c r="G55" s="532"/>
      <c r="H55" s="532"/>
      <c r="I55" s="532"/>
      <c r="J55" s="532"/>
      <c r="K55" s="532"/>
      <c r="L55" s="532"/>
    </row>
    <row r="56" spans="1:12" customFormat="1" ht="15" customHeight="1" thickBot="1">
      <c r="A56" s="476" t="s">
        <v>16</v>
      </c>
      <c r="B56" s="477" t="s">
        <v>91</v>
      </c>
      <c r="C56" s="530" t="s">
        <v>92</v>
      </c>
      <c r="D56" s="530"/>
      <c r="E56" s="530"/>
      <c r="F56" s="530"/>
      <c r="G56" s="530"/>
      <c r="H56" s="530"/>
      <c r="I56" s="530"/>
      <c r="J56" s="530"/>
      <c r="K56" s="530"/>
      <c r="L56" s="530"/>
    </row>
    <row r="57" spans="1:12" customFormat="1" ht="15" customHeight="1" thickBot="1">
      <c r="A57" s="476"/>
      <c r="B57" s="477"/>
      <c r="C57" s="479" t="s">
        <v>239</v>
      </c>
      <c r="D57" s="479" t="s">
        <v>93</v>
      </c>
      <c r="E57" s="479" t="s">
        <v>94</v>
      </c>
      <c r="F57" s="479"/>
      <c r="G57" s="480" t="s">
        <v>95</v>
      </c>
      <c r="H57" s="480"/>
      <c r="I57" s="480"/>
      <c r="J57" s="480"/>
      <c r="K57" s="480"/>
      <c r="L57" s="480"/>
    </row>
    <row r="58" spans="1:12" customFormat="1" ht="91.5" customHeight="1" thickBot="1">
      <c r="A58" s="476"/>
      <c r="B58" s="477"/>
      <c r="C58" s="479"/>
      <c r="D58" s="479"/>
      <c r="E58" s="479"/>
      <c r="F58" s="479"/>
      <c r="G58" s="441" t="s">
        <v>96</v>
      </c>
      <c r="H58" s="441" t="s">
        <v>97</v>
      </c>
      <c r="I58" s="441" t="s">
        <v>98</v>
      </c>
      <c r="J58" s="441" t="s">
        <v>99</v>
      </c>
      <c r="K58" s="441" t="s">
        <v>100</v>
      </c>
      <c r="L58" s="442" t="s">
        <v>101</v>
      </c>
    </row>
    <row r="59" spans="1:12" s="193" customFormat="1" ht="15" customHeight="1" thickBot="1">
      <c r="A59" s="476"/>
      <c r="B59" s="529" t="s">
        <v>18</v>
      </c>
      <c r="C59" s="529"/>
      <c r="D59" s="529"/>
      <c r="E59" s="529"/>
      <c r="F59" s="529"/>
      <c r="G59" s="529"/>
      <c r="H59" s="529"/>
      <c r="I59" s="529"/>
      <c r="J59" s="529"/>
      <c r="K59" s="529"/>
      <c r="L59" s="529"/>
    </row>
    <row r="60" spans="1:12" customFormat="1" ht="14">
      <c r="A60" s="97" t="s">
        <v>20</v>
      </c>
      <c r="B60" s="147">
        <f t="shared" ref="B60:B78" si="6">SUM(C60,D60,F60)</f>
        <v>11758</v>
      </c>
      <c r="C60" s="8">
        <v>43</v>
      </c>
      <c r="D60" s="148">
        <v>1622</v>
      </c>
      <c r="E60" s="149">
        <v>5736</v>
      </c>
      <c r="F60" s="21">
        <f t="shared" ref="F60:F78" si="7">(SUM(E60,K60,L60))</f>
        <v>10093</v>
      </c>
      <c r="G60" s="8">
        <v>5181</v>
      </c>
      <c r="H60" s="148" t="s">
        <v>41</v>
      </c>
      <c r="I60" s="148" t="s">
        <v>41</v>
      </c>
      <c r="J60" s="148" t="s">
        <v>41</v>
      </c>
      <c r="K60" s="148">
        <v>4357</v>
      </c>
      <c r="L60" s="150" t="s">
        <v>104</v>
      </c>
    </row>
    <row r="61" spans="1:12" customFormat="1" ht="15" customHeight="1">
      <c r="A61" s="105" t="s">
        <v>21</v>
      </c>
      <c r="B61" s="10">
        <f t="shared" si="6"/>
        <v>21871</v>
      </c>
      <c r="C61" s="151">
        <v>20</v>
      </c>
      <c r="D61" s="151">
        <v>896</v>
      </c>
      <c r="E61" s="152">
        <v>13383</v>
      </c>
      <c r="F61" s="153">
        <f t="shared" si="7"/>
        <v>20955</v>
      </c>
      <c r="G61" s="151">
        <v>8723</v>
      </c>
      <c r="H61" s="151">
        <v>4532</v>
      </c>
      <c r="I61" s="151">
        <v>64</v>
      </c>
      <c r="J61" s="151">
        <v>64</v>
      </c>
      <c r="K61" s="154" t="s">
        <v>104</v>
      </c>
      <c r="L61" s="155">
        <v>7572</v>
      </c>
    </row>
    <row r="62" spans="1:12" customFormat="1" ht="14">
      <c r="A62" s="97" t="s">
        <v>22</v>
      </c>
      <c r="B62" s="12">
        <f t="shared" si="6"/>
        <v>8845</v>
      </c>
      <c r="C62" s="156">
        <v>42</v>
      </c>
      <c r="D62" s="156">
        <v>3442</v>
      </c>
      <c r="E62" s="149">
        <v>5361</v>
      </c>
      <c r="F62" s="156">
        <f t="shared" si="7"/>
        <v>5361</v>
      </c>
      <c r="G62" s="156">
        <v>3923</v>
      </c>
      <c r="H62" s="156">
        <v>1304</v>
      </c>
      <c r="I62" s="156" t="s">
        <v>41</v>
      </c>
      <c r="J62" s="156" t="s">
        <v>41</v>
      </c>
      <c r="K62" s="157" t="s">
        <v>104</v>
      </c>
      <c r="L62" s="150" t="s">
        <v>104</v>
      </c>
    </row>
    <row r="63" spans="1:12" customFormat="1" ht="14">
      <c r="A63" s="105" t="s">
        <v>23</v>
      </c>
      <c r="B63" s="10">
        <f t="shared" si="6"/>
        <v>1880</v>
      </c>
      <c r="C63" s="151">
        <v>24</v>
      </c>
      <c r="D63" s="151">
        <v>99</v>
      </c>
      <c r="E63" s="152">
        <v>1757</v>
      </c>
      <c r="F63" s="151">
        <f t="shared" si="7"/>
        <v>1757</v>
      </c>
      <c r="G63" s="151">
        <v>878</v>
      </c>
      <c r="H63" s="151">
        <v>803</v>
      </c>
      <c r="I63" s="151">
        <v>40</v>
      </c>
      <c r="J63" s="151">
        <v>36</v>
      </c>
      <c r="K63" s="154" t="s">
        <v>104</v>
      </c>
      <c r="L63" s="158" t="s">
        <v>104</v>
      </c>
    </row>
    <row r="64" spans="1:12" customFormat="1" ht="14">
      <c r="A64" s="97" t="s">
        <v>24</v>
      </c>
      <c r="B64" s="12">
        <f t="shared" si="6"/>
        <v>800</v>
      </c>
      <c r="C64" s="156">
        <v>4</v>
      </c>
      <c r="D64" s="156">
        <v>0</v>
      </c>
      <c r="E64" s="149">
        <v>796</v>
      </c>
      <c r="F64" s="156">
        <f t="shared" si="7"/>
        <v>796</v>
      </c>
      <c r="G64" s="156">
        <v>692</v>
      </c>
      <c r="H64" s="156" t="s">
        <v>41</v>
      </c>
      <c r="I64" s="156" t="s">
        <v>41</v>
      </c>
      <c r="J64" s="156" t="s">
        <v>41</v>
      </c>
      <c r="K64" s="157" t="s">
        <v>104</v>
      </c>
      <c r="L64" s="150" t="s">
        <v>104</v>
      </c>
    </row>
    <row r="65" spans="1:12" customFormat="1" ht="14">
      <c r="A65" s="105" t="s">
        <v>25</v>
      </c>
      <c r="B65" s="10">
        <f t="shared" si="6"/>
        <v>3020</v>
      </c>
      <c r="C65" s="151">
        <v>0</v>
      </c>
      <c r="D65" s="151">
        <v>239</v>
      </c>
      <c r="E65" s="152">
        <v>2781</v>
      </c>
      <c r="F65" s="151">
        <f t="shared" si="7"/>
        <v>2781</v>
      </c>
      <c r="G65" s="151">
        <v>1574</v>
      </c>
      <c r="H65" s="151">
        <v>1041</v>
      </c>
      <c r="I65" s="151">
        <v>106</v>
      </c>
      <c r="J65" s="151">
        <v>60</v>
      </c>
      <c r="K65" s="154" t="s">
        <v>104</v>
      </c>
      <c r="L65" s="158" t="s">
        <v>104</v>
      </c>
    </row>
    <row r="66" spans="1:12" customFormat="1" ht="14">
      <c r="A66" s="97" t="s">
        <v>26</v>
      </c>
      <c r="B66" s="12">
        <f t="shared" si="6"/>
        <v>6524</v>
      </c>
      <c r="C66" s="156">
        <v>40</v>
      </c>
      <c r="D66" s="156">
        <v>422</v>
      </c>
      <c r="E66" s="149">
        <v>5659</v>
      </c>
      <c r="F66" s="156">
        <f t="shared" si="7"/>
        <v>6062</v>
      </c>
      <c r="G66" s="156">
        <v>4779</v>
      </c>
      <c r="H66" s="156">
        <v>876</v>
      </c>
      <c r="I66" s="156" t="s">
        <v>41</v>
      </c>
      <c r="J66" s="156" t="s">
        <v>41</v>
      </c>
      <c r="K66" s="156">
        <v>403</v>
      </c>
      <c r="L66" s="150" t="s">
        <v>104</v>
      </c>
    </row>
    <row r="67" spans="1:12" customFormat="1" ht="14">
      <c r="A67" s="105" t="s">
        <v>27</v>
      </c>
      <c r="B67" s="10">
        <f t="shared" si="6"/>
        <v>1784</v>
      </c>
      <c r="C67" s="151">
        <v>12</v>
      </c>
      <c r="D67" s="151">
        <v>22</v>
      </c>
      <c r="E67" s="152">
        <v>1750</v>
      </c>
      <c r="F67" s="151">
        <f t="shared" si="7"/>
        <v>1750</v>
      </c>
      <c r="G67" s="151">
        <v>671</v>
      </c>
      <c r="H67" s="151">
        <v>861</v>
      </c>
      <c r="I67" s="151" t="s">
        <v>41</v>
      </c>
      <c r="J67" s="151" t="s">
        <v>41</v>
      </c>
      <c r="K67" s="154" t="s">
        <v>104</v>
      </c>
      <c r="L67" s="158" t="s">
        <v>104</v>
      </c>
    </row>
    <row r="68" spans="1:12" customFormat="1" ht="14">
      <c r="A68" s="97" t="s">
        <v>28</v>
      </c>
      <c r="B68" s="12">
        <f t="shared" si="6"/>
        <v>11047</v>
      </c>
      <c r="C68" s="156">
        <v>45</v>
      </c>
      <c r="D68" s="156">
        <v>118</v>
      </c>
      <c r="E68" s="149">
        <v>10826</v>
      </c>
      <c r="F68" s="156">
        <f t="shared" si="7"/>
        <v>10884</v>
      </c>
      <c r="G68" s="156">
        <v>2429</v>
      </c>
      <c r="H68" s="156">
        <v>3651</v>
      </c>
      <c r="I68" s="156">
        <v>129</v>
      </c>
      <c r="J68" s="156">
        <v>4617</v>
      </c>
      <c r="K68" s="156">
        <v>58</v>
      </c>
      <c r="L68" s="150" t="s">
        <v>104</v>
      </c>
    </row>
    <row r="69" spans="1:12" customFormat="1" ht="14">
      <c r="A69" s="105" t="s">
        <v>29</v>
      </c>
      <c r="B69" s="10">
        <f t="shared" si="6"/>
        <v>26811</v>
      </c>
      <c r="C69" s="151">
        <v>226</v>
      </c>
      <c r="D69" s="151">
        <v>874</v>
      </c>
      <c r="E69" s="152">
        <v>23647</v>
      </c>
      <c r="F69" s="151">
        <f t="shared" si="7"/>
        <v>25711</v>
      </c>
      <c r="G69" s="151">
        <v>16975</v>
      </c>
      <c r="H69" s="151">
        <v>5187</v>
      </c>
      <c r="I69" s="151">
        <v>249</v>
      </c>
      <c r="J69" s="151">
        <v>1236</v>
      </c>
      <c r="K69" s="151">
        <v>2064</v>
      </c>
      <c r="L69" s="158" t="s">
        <v>104</v>
      </c>
    </row>
    <row r="70" spans="1:12" customFormat="1" ht="14">
      <c r="A70" s="97" t="s">
        <v>30</v>
      </c>
      <c r="B70" s="12">
        <f t="shared" si="6"/>
        <v>2561</v>
      </c>
      <c r="C70" s="156">
        <v>21</v>
      </c>
      <c r="D70" s="156">
        <v>205</v>
      </c>
      <c r="E70" s="149">
        <v>2335</v>
      </c>
      <c r="F70" s="156">
        <f t="shared" si="7"/>
        <v>2335</v>
      </c>
      <c r="G70" s="156">
        <v>751</v>
      </c>
      <c r="H70" s="156">
        <v>873</v>
      </c>
      <c r="I70" s="156">
        <v>120</v>
      </c>
      <c r="J70" s="156">
        <v>591</v>
      </c>
      <c r="K70" s="157" t="s">
        <v>104</v>
      </c>
      <c r="L70" s="150" t="s">
        <v>104</v>
      </c>
    </row>
    <row r="71" spans="1:12" customFormat="1" ht="14">
      <c r="A71" s="105" t="s">
        <v>31</v>
      </c>
      <c r="B71" s="10">
        <f t="shared" si="6"/>
        <v>891</v>
      </c>
      <c r="C71" s="151">
        <v>11</v>
      </c>
      <c r="D71" s="151">
        <v>15</v>
      </c>
      <c r="E71" s="152">
        <v>865</v>
      </c>
      <c r="F71" s="151">
        <f t="shared" si="7"/>
        <v>865</v>
      </c>
      <c r="G71" s="151">
        <v>592</v>
      </c>
      <c r="H71" s="151" t="s">
        <v>41</v>
      </c>
      <c r="I71" s="151" t="s">
        <v>41</v>
      </c>
      <c r="J71" s="151">
        <v>66</v>
      </c>
      <c r="K71" s="154" t="s">
        <v>104</v>
      </c>
      <c r="L71" s="158" t="s">
        <v>104</v>
      </c>
    </row>
    <row r="72" spans="1:12" customFormat="1" ht="14">
      <c r="A72" s="97" t="s">
        <v>32</v>
      </c>
      <c r="B72" s="12">
        <f t="shared" si="6"/>
        <v>4972</v>
      </c>
      <c r="C72" s="156">
        <v>10</v>
      </c>
      <c r="D72" s="156">
        <v>289</v>
      </c>
      <c r="E72" s="159">
        <v>4673</v>
      </c>
      <c r="F72" s="156">
        <f t="shared" si="7"/>
        <v>4673</v>
      </c>
      <c r="G72" s="156">
        <v>3405</v>
      </c>
      <c r="H72" s="156">
        <v>904</v>
      </c>
      <c r="I72" s="156" t="s">
        <v>41</v>
      </c>
      <c r="J72" s="156" t="s">
        <v>41</v>
      </c>
      <c r="K72" s="157" t="s">
        <v>104</v>
      </c>
      <c r="L72" s="150" t="s">
        <v>104</v>
      </c>
    </row>
    <row r="73" spans="1:12" customFormat="1" ht="14">
      <c r="A73" s="105" t="s">
        <v>33</v>
      </c>
      <c r="B73" s="10">
        <f t="shared" si="6"/>
        <v>1944</v>
      </c>
      <c r="C73" s="151">
        <v>6</v>
      </c>
      <c r="D73" s="151">
        <v>232</v>
      </c>
      <c r="E73" s="152">
        <v>1706</v>
      </c>
      <c r="F73" s="151">
        <f t="shared" si="7"/>
        <v>1706</v>
      </c>
      <c r="G73" s="151">
        <v>938</v>
      </c>
      <c r="H73" s="151">
        <v>562</v>
      </c>
      <c r="I73" s="151">
        <v>110</v>
      </c>
      <c r="J73" s="151">
        <v>96</v>
      </c>
      <c r="K73" s="154" t="s">
        <v>104</v>
      </c>
      <c r="L73" s="158" t="s">
        <v>104</v>
      </c>
    </row>
    <row r="74" spans="1:12" customFormat="1" ht="14">
      <c r="A74" s="97" t="s">
        <v>34</v>
      </c>
      <c r="B74" s="12">
        <f t="shared" si="6"/>
        <v>2848</v>
      </c>
      <c r="C74" s="156">
        <v>48</v>
      </c>
      <c r="D74" s="156">
        <v>54</v>
      </c>
      <c r="E74" s="149">
        <v>2746</v>
      </c>
      <c r="F74" s="156">
        <f t="shared" si="7"/>
        <v>2746</v>
      </c>
      <c r="G74" s="156">
        <v>1630</v>
      </c>
      <c r="H74" s="156">
        <v>910</v>
      </c>
      <c r="I74" s="156">
        <v>6</v>
      </c>
      <c r="J74" s="156">
        <v>200</v>
      </c>
      <c r="K74" s="157" t="s">
        <v>104</v>
      </c>
      <c r="L74" s="150" t="s">
        <v>104</v>
      </c>
    </row>
    <row r="75" spans="1:12" customFormat="1" ht="14.5" thickBot="1">
      <c r="A75" s="113" t="s">
        <v>35</v>
      </c>
      <c r="B75" s="13">
        <f t="shared" si="6"/>
        <v>2093</v>
      </c>
      <c r="C75" s="160">
        <v>2</v>
      </c>
      <c r="D75" s="160">
        <v>49</v>
      </c>
      <c r="E75" s="161">
        <v>2042</v>
      </c>
      <c r="F75" s="160">
        <f t="shared" si="7"/>
        <v>2042</v>
      </c>
      <c r="G75" s="160">
        <v>1151</v>
      </c>
      <c r="H75" s="160">
        <v>849</v>
      </c>
      <c r="I75" s="160" t="s">
        <v>41</v>
      </c>
      <c r="J75" s="160" t="s">
        <v>41</v>
      </c>
      <c r="K75" s="154" t="s">
        <v>104</v>
      </c>
      <c r="L75" s="162" t="s">
        <v>104</v>
      </c>
    </row>
    <row r="76" spans="1:12" customFormat="1" ht="14">
      <c r="A76" s="121" t="s">
        <v>36</v>
      </c>
      <c r="B76" s="163">
        <f t="shared" si="6"/>
        <v>88131</v>
      </c>
      <c r="C76" s="164">
        <f>C60+C61+C64+C65+C66+C68+C69+C70+C71+C74</f>
        <v>458</v>
      </c>
      <c r="D76" s="164">
        <v>4445</v>
      </c>
      <c r="E76" s="165">
        <v>68774</v>
      </c>
      <c r="F76" s="164">
        <f t="shared" si="7"/>
        <v>83228</v>
      </c>
      <c r="G76" s="164">
        <v>43326</v>
      </c>
      <c r="H76" s="164">
        <v>17886</v>
      </c>
      <c r="I76" s="164">
        <v>724</v>
      </c>
      <c r="J76" s="164">
        <v>6838</v>
      </c>
      <c r="K76" s="164">
        <v>6882</v>
      </c>
      <c r="L76" s="166">
        <f>SUM($L$60:$L$75)</f>
        <v>7572</v>
      </c>
    </row>
    <row r="77" spans="1:12" customFormat="1" ht="14">
      <c r="A77" s="125" t="s">
        <v>37</v>
      </c>
      <c r="B77" s="167">
        <f t="shared" si="6"/>
        <v>21518</v>
      </c>
      <c r="C77" s="168">
        <f>C62+C67+C72+C73+C75+C63</f>
        <v>96</v>
      </c>
      <c r="D77" s="168">
        <v>4133</v>
      </c>
      <c r="E77" s="169">
        <v>17289</v>
      </c>
      <c r="F77" s="168">
        <f t="shared" si="7"/>
        <v>17289</v>
      </c>
      <c r="G77" s="168">
        <v>10966</v>
      </c>
      <c r="H77" s="168">
        <v>5283</v>
      </c>
      <c r="I77" s="168">
        <v>328</v>
      </c>
      <c r="J77" s="168">
        <v>712</v>
      </c>
      <c r="K77" s="170" t="s">
        <v>104</v>
      </c>
      <c r="L77" s="171" t="s">
        <v>104</v>
      </c>
    </row>
    <row r="78" spans="1:12" customFormat="1" ht="14.5" thickBot="1">
      <c r="A78" s="172" t="s">
        <v>38</v>
      </c>
      <c r="B78" s="173">
        <f t="shared" si="6"/>
        <v>109649</v>
      </c>
      <c r="C78" s="174">
        <f>SUM(C60:C75)</f>
        <v>554</v>
      </c>
      <c r="D78" s="174">
        <v>8578</v>
      </c>
      <c r="E78" s="175">
        <v>86063</v>
      </c>
      <c r="F78" s="174">
        <f t="shared" si="7"/>
        <v>100517</v>
      </c>
      <c r="G78" s="174">
        <v>54292</v>
      </c>
      <c r="H78" s="174">
        <v>23169</v>
      </c>
      <c r="I78" s="174">
        <v>1052</v>
      </c>
      <c r="J78" s="174">
        <v>7550</v>
      </c>
      <c r="K78" s="174">
        <v>6882</v>
      </c>
      <c r="L78" s="176">
        <f>SUM($L$60:$L$75)</f>
        <v>7572</v>
      </c>
    </row>
    <row r="79" spans="1:12" customFormat="1" thickBot="1">
      <c r="A79" s="177"/>
      <c r="B79" s="526" t="s">
        <v>102</v>
      </c>
      <c r="C79" s="526"/>
      <c r="D79" s="526"/>
      <c r="E79" s="526"/>
      <c r="F79" s="527" t="s">
        <v>103</v>
      </c>
      <c r="G79" s="527"/>
      <c r="H79" s="527"/>
      <c r="I79" s="527"/>
      <c r="J79" s="527"/>
      <c r="K79" s="527"/>
      <c r="L79" s="527"/>
    </row>
    <row r="80" spans="1:12" customFormat="1" ht="14">
      <c r="A80" s="97" t="s">
        <v>20</v>
      </c>
      <c r="B80" s="8">
        <v>100</v>
      </c>
      <c r="C80" s="178">
        <f t="shared" ref="C80:C98" si="8">C60/B60*100</f>
        <v>0.36570845381867667</v>
      </c>
      <c r="D80" s="178">
        <f t="shared" ref="D80:D98" si="9">D60/B60*100</f>
        <v>13.79486307195101</v>
      </c>
      <c r="E80" s="179">
        <f t="shared" ref="E80:E98" si="10">F60/B60*100</f>
        <v>85.839428474230303</v>
      </c>
      <c r="F80" s="180">
        <v>100</v>
      </c>
      <c r="G80" s="178">
        <f t="shared" ref="G80:H95" si="11">G60/$F60*100</f>
        <v>51.33260675715843</v>
      </c>
      <c r="H80" s="178" t="s">
        <v>41</v>
      </c>
      <c r="I80" s="178" t="s">
        <v>41</v>
      </c>
      <c r="J80" s="178" t="s">
        <v>41</v>
      </c>
      <c r="K80" s="178">
        <f>K60/$F60*100</f>
        <v>43.168532646388584</v>
      </c>
      <c r="L80" s="150" t="s">
        <v>104</v>
      </c>
    </row>
    <row r="81" spans="1:12" customFormat="1" ht="14">
      <c r="A81" s="105" t="s">
        <v>21</v>
      </c>
      <c r="B81" s="10">
        <v>100</v>
      </c>
      <c r="C81" s="181">
        <f t="shared" si="8"/>
        <v>9.1445292853550367E-2</v>
      </c>
      <c r="D81" s="181">
        <f t="shared" si="9"/>
        <v>4.096749119839056</v>
      </c>
      <c r="E81" s="182">
        <f t="shared" si="10"/>
        <v>95.81180558730739</v>
      </c>
      <c r="F81" s="183">
        <v>100</v>
      </c>
      <c r="G81" s="181">
        <f t="shared" si="11"/>
        <v>41.627296587926509</v>
      </c>
      <c r="H81" s="181">
        <f>H61/$F61*100</f>
        <v>21.627296587926509</v>
      </c>
      <c r="I81" s="181" t="s">
        <v>41</v>
      </c>
      <c r="J81" s="181" t="s">
        <v>41</v>
      </c>
      <c r="K81" s="154" t="s">
        <v>104</v>
      </c>
      <c r="L81" s="184">
        <f>L61/F61*100</f>
        <v>36.134574087329987</v>
      </c>
    </row>
    <row r="82" spans="1:12" customFormat="1" ht="14">
      <c r="A82" s="97" t="s">
        <v>22</v>
      </c>
      <c r="B82" s="12">
        <v>100</v>
      </c>
      <c r="C82" s="185">
        <f t="shared" si="8"/>
        <v>0.47484454494064438</v>
      </c>
      <c r="D82" s="185">
        <f t="shared" si="9"/>
        <v>38.91464104013567</v>
      </c>
      <c r="E82" s="179">
        <f t="shared" si="10"/>
        <v>60.610514414923685</v>
      </c>
      <c r="F82" s="186">
        <v>100</v>
      </c>
      <c r="G82" s="185">
        <f t="shared" si="11"/>
        <v>73.176646148106698</v>
      </c>
      <c r="H82" s="185">
        <f>H62/$F62*100</f>
        <v>24.323820182801718</v>
      </c>
      <c r="I82" s="185" t="s">
        <v>41</v>
      </c>
      <c r="J82" s="185" t="s">
        <v>41</v>
      </c>
      <c r="K82" s="157" t="s">
        <v>104</v>
      </c>
      <c r="L82" s="150" t="s">
        <v>104</v>
      </c>
    </row>
    <row r="83" spans="1:12" customFormat="1" ht="14">
      <c r="A83" s="105" t="s">
        <v>23</v>
      </c>
      <c r="B83" s="10">
        <v>100</v>
      </c>
      <c r="C83" s="181">
        <f t="shared" si="8"/>
        <v>1.2765957446808509</v>
      </c>
      <c r="D83" s="181">
        <f t="shared" si="9"/>
        <v>5.2659574468085104</v>
      </c>
      <c r="E83" s="182">
        <f t="shared" si="10"/>
        <v>93.457446808510639</v>
      </c>
      <c r="F83" s="183">
        <v>100</v>
      </c>
      <c r="G83" s="181">
        <f t="shared" si="11"/>
        <v>49.971542401821281</v>
      </c>
      <c r="H83" s="181">
        <f>H63/$F63*100</f>
        <v>45.702902675014229</v>
      </c>
      <c r="I83" s="181" t="s">
        <v>41</v>
      </c>
      <c r="J83" s="181" t="s">
        <v>41</v>
      </c>
      <c r="K83" s="154" t="s">
        <v>104</v>
      </c>
      <c r="L83" s="158" t="s">
        <v>104</v>
      </c>
    </row>
    <row r="84" spans="1:12" customFormat="1" ht="14">
      <c r="A84" s="97" t="s">
        <v>24</v>
      </c>
      <c r="B84" s="12">
        <v>100</v>
      </c>
      <c r="C84" s="185">
        <f t="shared" si="8"/>
        <v>0.5</v>
      </c>
      <c r="D84" s="185">
        <f t="shared" si="9"/>
        <v>0</v>
      </c>
      <c r="E84" s="179">
        <f t="shared" si="10"/>
        <v>99.5</v>
      </c>
      <c r="F84" s="186">
        <v>100</v>
      </c>
      <c r="G84" s="185">
        <f t="shared" si="11"/>
        <v>86.934673366834176</v>
      </c>
      <c r="H84" s="185" t="s">
        <v>41</v>
      </c>
      <c r="I84" s="185" t="s">
        <v>41</v>
      </c>
      <c r="J84" s="185" t="s">
        <v>41</v>
      </c>
      <c r="K84" s="157" t="s">
        <v>104</v>
      </c>
      <c r="L84" s="150" t="s">
        <v>104</v>
      </c>
    </row>
    <row r="85" spans="1:12" customFormat="1" ht="14">
      <c r="A85" s="105" t="s">
        <v>25</v>
      </c>
      <c r="B85" s="10">
        <v>100</v>
      </c>
      <c r="C85" s="181">
        <f t="shared" si="8"/>
        <v>0</v>
      </c>
      <c r="D85" s="181">
        <f t="shared" si="9"/>
        <v>7.9139072847682126</v>
      </c>
      <c r="E85" s="182">
        <f t="shared" si="10"/>
        <v>92.0860927152318</v>
      </c>
      <c r="F85" s="183">
        <v>100</v>
      </c>
      <c r="G85" s="181">
        <f t="shared" si="11"/>
        <v>56.598345918734275</v>
      </c>
      <c r="H85" s="181">
        <f>H65/$F65*100</f>
        <v>37.432578209277239</v>
      </c>
      <c r="I85" s="181">
        <f>I65/$F65*100</f>
        <v>3.8115785688601225</v>
      </c>
      <c r="J85" s="181">
        <f>J65/$F65*100</f>
        <v>2.1574973031283711</v>
      </c>
      <c r="K85" s="154" t="s">
        <v>104</v>
      </c>
      <c r="L85" s="158" t="s">
        <v>104</v>
      </c>
    </row>
    <row r="86" spans="1:12" customFormat="1" ht="14">
      <c r="A86" s="97" t="s">
        <v>26</v>
      </c>
      <c r="B86" s="12">
        <v>100</v>
      </c>
      <c r="C86" s="185">
        <f t="shared" si="8"/>
        <v>0.61312078479460452</v>
      </c>
      <c r="D86" s="185">
        <f t="shared" si="9"/>
        <v>6.4684242795830782</v>
      </c>
      <c r="E86" s="179">
        <f t="shared" si="10"/>
        <v>92.918454935622321</v>
      </c>
      <c r="F86" s="186">
        <v>100</v>
      </c>
      <c r="G86" s="185">
        <f t="shared" si="11"/>
        <v>78.835367865390964</v>
      </c>
      <c r="H86" s="185">
        <f>H66/$F66*100</f>
        <v>14.45067634444078</v>
      </c>
      <c r="I86" s="185" t="s">
        <v>41</v>
      </c>
      <c r="J86" s="185" t="s">
        <v>41</v>
      </c>
      <c r="K86" s="185">
        <f>K66/$F66*100</f>
        <v>6.647970966677665</v>
      </c>
      <c r="L86" s="150" t="s">
        <v>104</v>
      </c>
    </row>
    <row r="87" spans="1:12" customFormat="1" ht="14">
      <c r="A87" s="105" t="s">
        <v>27</v>
      </c>
      <c r="B87" s="10">
        <v>100</v>
      </c>
      <c r="C87" s="181">
        <f t="shared" si="8"/>
        <v>0.67264573991031396</v>
      </c>
      <c r="D87" s="181">
        <f t="shared" si="9"/>
        <v>1.2331838565022422</v>
      </c>
      <c r="E87" s="182">
        <f t="shared" si="10"/>
        <v>98.094170403587441</v>
      </c>
      <c r="F87" s="183">
        <v>100</v>
      </c>
      <c r="G87" s="181">
        <f t="shared" si="11"/>
        <v>38.342857142857142</v>
      </c>
      <c r="H87" s="181">
        <f>H67/$F67*100</f>
        <v>49.2</v>
      </c>
      <c r="I87" s="181" t="s">
        <v>41</v>
      </c>
      <c r="J87" s="181" t="s">
        <v>41</v>
      </c>
      <c r="K87" s="154" t="s">
        <v>104</v>
      </c>
      <c r="L87" s="158" t="s">
        <v>104</v>
      </c>
    </row>
    <row r="88" spans="1:12" customFormat="1" ht="14">
      <c r="A88" s="97" t="s">
        <v>28</v>
      </c>
      <c r="B88" s="12">
        <v>100</v>
      </c>
      <c r="C88" s="185">
        <f t="shared" si="8"/>
        <v>0.4073504118765276</v>
      </c>
      <c r="D88" s="185">
        <f t="shared" si="9"/>
        <v>1.0681633022540056</v>
      </c>
      <c r="E88" s="179">
        <f t="shared" si="10"/>
        <v>98.524486285869457</v>
      </c>
      <c r="F88" s="186">
        <v>100</v>
      </c>
      <c r="G88" s="185">
        <f t="shared" si="11"/>
        <v>22.317162807791252</v>
      </c>
      <c r="H88" s="185">
        <f>H68/$F68*100</f>
        <v>33.54465270121279</v>
      </c>
      <c r="I88" s="185">
        <f t="shared" ref="I88:K89" si="12">I68/$F68*100</f>
        <v>1.1852260198456448</v>
      </c>
      <c r="J88" s="185">
        <f t="shared" si="12"/>
        <v>42.420066152149943</v>
      </c>
      <c r="K88" s="185">
        <f t="shared" si="12"/>
        <v>0.53289231900036749</v>
      </c>
      <c r="L88" s="150" t="s">
        <v>104</v>
      </c>
    </row>
    <row r="89" spans="1:12" customFormat="1" ht="14">
      <c r="A89" s="105" t="s">
        <v>29</v>
      </c>
      <c r="B89" s="10">
        <v>100</v>
      </c>
      <c r="C89" s="181">
        <f t="shared" si="8"/>
        <v>0.84293760023870812</v>
      </c>
      <c r="D89" s="181">
        <f t="shared" si="9"/>
        <v>3.2598560292417291</v>
      </c>
      <c r="E89" s="182">
        <f t="shared" si="10"/>
        <v>95.897206370519555</v>
      </c>
      <c r="F89" s="183">
        <v>100</v>
      </c>
      <c r="G89" s="181">
        <f t="shared" si="11"/>
        <v>66.022325074870679</v>
      </c>
      <c r="H89" s="181">
        <f>H69/$F69*100</f>
        <v>20.174244486795534</v>
      </c>
      <c r="I89" s="181">
        <f t="shared" si="12"/>
        <v>0.968457080626969</v>
      </c>
      <c r="J89" s="181">
        <f t="shared" si="12"/>
        <v>4.8072809303410988</v>
      </c>
      <c r="K89" s="181">
        <f t="shared" si="12"/>
        <v>8.0276924273657198</v>
      </c>
      <c r="L89" s="158" t="s">
        <v>104</v>
      </c>
    </row>
    <row r="90" spans="1:12" customFormat="1" ht="14">
      <c r="A90" s="97" t="s">
        <v>30</v>
      </c>
      <c r="B90" s="12">
        <v>100</v>
      </c>
      <c r="C90" s="185">
        <f t="shared" si="8"/>
        <v>0.81999219055056627</v>
      </c>
      <c r="D90" s="185">
        <f t="shared" si="9"/>
        <v>8.0046856696602884</v>
      </c>
      <c r="E90" s="179">
        <f t="shared" si="10"/>
        <v>91.175322139789145</v>
      </c>
      <c r="F90" s="186">
        <v>100</v>
      </c>
      <c r="G90" s="185">
        <f t="shared" si="11"/>
        <v>32.162740899357601</v>
      </c>
      <c r="H90" s="185">
        <f>H70/$F70*100</f>
        <v>37.387580299785867</v>
      </c>
      <c r="I90" s="185">
        <f>I70/$F70*100</f>
        <v>5.1391862955032117</v>
      </c>
      <c r="J90" s="185">
        <f>J70/$F70*100</f>
        <v>25.31049250535332</v>
      </c>
      <c r="K90" s="157" t="s">
        <v>104</v>
      </c>
      <c r="L90" s="150" t="s">
        <v>104</v>
      </c>
    </row>
    <row r="91" spans="1:12" customFormat="1" ht="14">
      <c r="A91" s="105" t="s">
        <v>31</v>
      </c>
      <c r="B91" s="10">
        <v>100</v>
      </c>
      <c r="C91" s="181">
        <f t="shared" si="8"/>
        <v>1.2345679012345678</v>
      </c>
      <c r="D91" s="181">
        <f t="shared" si="9"/>
        <v>1.6835016835016834</v>
      </c>
      <c r="E91" s="182">
        <f t="shared" si="10"/>
        <v>97.081930415263756</v>
      </c>
      <c r="F91" s="183">
        <v>100</v>
      </c>
      <c r="G91" s="181">
        <f t="shared" si="11"/>
        <v>68.439306358381501</v>
      </c>
      <c r="H91" s="181" t="s">
        <v>41</v>
      </c>
      <c r="I91" s="181" t="s">
        <v>41</v>
      </c>
      <c r="J91" s="181" t="s">
        <v>41</v>
      </c>
      <c r="K91" s="154" t="s">
        <v>104</v>
      </c>
      <c r="L91" s="158" t="s">
        <v>104</v>
      </c>
    </row>
    <row r="92" spans="1:12" customFormat="1" ht="14">
      <c r="A92" s="97" t="s">
        <v>32</v>
      </c>
      <c r="B92" s="12">
        <v>100</v>
      </c>
      <c r="C92" s="185">
        <f t="shared" si="8"/>
        <v>0.20112630732099759</v>
      </c>
      <c r="D92" s="185">
        <f t="shared" si="9"/>
        <v>5.8125502815768302</v>
      </c>
      <c r="E92" s="179">
        <f t="shared" si="10"/>
        <v>93.986323411102163</v>
      </c>
      <c r="F92" s="186">
        <v>100</v>
      </c>
      <c r="G92" s="185">
        <f t="shared" si="11"/>
        <v>72.865396961266853</v>
      </c>
      <c r="H92" s="185">
        <f t="shared" si="11"/>
        <v>19.345174406163064</v>
      </c>
      <c r="I92" s="185" t="s">
        <v>41</v>
      </c>
      <c r="J92" s="185" t="s">
        <v>41</v>
      </c>
      <c r="K92" s="157" t="s">
        <v>104</v>
      </c>
      <c r="L92" s="150" t="s">
        <v>104</v>
      </c>
    </row>
    <row r="93" spans="1:12" customFormat="1" ht="14">
      <c r="A93" s="105" t="s">
        <v>33</v>
      </c>
      <c r="B93" s="10">
        <v>100</v>
      </c>
      <c r="C93" s="181">
        <f t="shared" si="8"/>
        <v>0.30864197530864196</v>
      </c>
      <c r="D93" s="181">
        <f t="shared" si="9"/>
        <v>11.934156378600823</v>
      </c>
      <c r="E93" s="182">
        <f t="shared" si="10"/>
        <v>87.757201646090536</v>
      </c>
      <c r="F93" s="183">
        <v>100</v>
      </c>
      <c r="G93" s="181">
        <f t="shared" si="11"/>
        <v>54.982415005861661</v>
      </c>
      <c r="H93" s="181">
        <f t="shared" si="11"/>
        <v>32.942555685814774</v>
      </c>
      <c r="I93" s="181">
        <f>I73/$F73*100</f>
        <v>6.4478311840562714</v>
      </c>
      <c r="J93" s="181">
        <f>J73/$F73*100</f>
        <v>5.6271981242672924</v>
      </c>
      <c r="K93" s="154" t="s">
        <v>104</v>
      </c>
      <c r="L93" s="158" t="s">
        <v>104</v>
      </c>
    </row>
    <row r="94" spans="1:12" customFormat="1" ht="14">
      <c r="A94" s="97" t="s">
        <v>34</v>
      </c>
      <c r="B94" s="12">
        <v>100</v>
      </c>
      <c r="C94" s="185">
        <f t="shared" si="8"/>
        <v>1.6853932584269662</v>
      </c>
      <c r="D94" s="185">
        <f t="shared" si="9"/>
        <v>1.8960674157303372</v>
      </c>
      <c r="E94" s="179">
        <f t="shared" si="10"/>
        <v>96.418539325842701</v>
      </c>
      <c r="F94" s="186">
        <v>100</v>
      </c>
      <c r="G94" s="185">
        <f t="shared" si="11"/>
        <v>59.359067734887105</v>
      </c>
      <c r="H94" s="185">
        <f t="shared" si="11"/>
        <v>33.139111434814275</v>
      </c>
      <c r="I94" s="185" t="s">
        <v>41</v>
      </c>
      <c r="J94" s="185" t="s">
        <v>41</v>
      </c>
      <c r="K94" s="157" t="s">
        <v>104</v>
      </c>
      <c r="L94" s="150" t="s">
        <v>104</v>
      </c>
    </row>
    <row r="95" spans="1:12" customFormat="1" ht="14.5" thickBot="1">
      <c r="A95" s="113" t="s">
        <v>35</v>
      </c>
      <c r="B95" s="10">
        <v>100</v>
      </c>
      <c r="C95" s="181">
        <f t="shared" si="8"/>
        <v>9.5556617295747728E-2</v>
      </c>
      <c r="D95" s="181">
        <f t="shared" si="9"/>
        <v>2.3411371237458192</v>
      </c>
      <c r="E95" s="182">
        <f t="shared" si="10"/>
        <v>97.563306258958434</v>
      </c>
      <c r="F95" s="183">
        <v>100</v>
      </c>
      <c r="G95" s="181">
        <f t="shared" si="11"/>
        <v>56.366307541625858</v>
      </c>
      <c r="H95" s="181">
        <f t="shared" si="11"/>
        <v>41.576885406464257</v>
      </c>
      <c r="I95" s="187" t="s">
        <v>41</v>
      </c>
      <c r="J95" s="187" t="s">
        <v>41</v>
      </c>
      <c r="K95" s="154" t="s">
        <v>104</v>
      </c>
      <c r="L95" s="162" t="s">
        <v>104</v>
      </c>
    </row>
    <row r="96" spans="1:12" customFormat="1" ht="14">
      <c r="A96" s="121" t="s">
        <v>36</v>
      </c>
      <c r="B96" s="14">
        <v>100</v>
      </c>
      <c r="C96" s="188">
        <f t="shared" si="8"/>
        <v>0.51968092952536571</v>
      </c>
      <c r="D96" s="188">
        <f t="shared" si="9"/>
        <v>5.0436282352407211</v>
      </c>
      <c r="E96" s="189">
        <f t="shared" si="10"/>
        <v>94.436690835233918</v>
      </c>
      <c r="F96" s="124">
        <v>100</v>
      </c>
      <c r="G96" s="188">
        <f t="shared" ref="G96:H98" si="13">G76/$F76*100</f>
        <v>52.05700004806075</v>
      </c>
      <c r="H96" s="188">
        <f t="shared" si="13"/>
        <v>21.490363819868314</v>
      </c>
      <c r="I96" s="188">
        <f>I76/$F76*100</f>
        <v>0.86989955303503641</v>
      </c>
      <c r="J96" s="188">
        <f>J76/$F76*100</f>
        <v>8.2159850050463792</v>
      </c>
      <c r="K96" s="188">
        <f>K76/$F76*100</f>
        <v>8.268851828711492</v>
      </c>
      <c r="L96" s="189">
        <f>L76/$F76*100</f>
        <v>9.0978997452780312</v>
      </c>
    </row>
    <row r="97" spans="1:12" customFormat="1" ht="14">
      <c r="A97" s="125" t="s">
        <v>37</v>
      </c>
      <c r="B97" s="16">
        <v>100</v>
      </c>
      <c r="C97" s="190">
        <f t="shared" si="8"/>
        <v>0.44613811692536481</v>
      </c>
      <c r="D97" s="190">
        <f t="shared" si="9"/>
        <v>19.207175388047215</v>
      </c>
      <c r="E97" s="171">
        <f t="shared" si="10"/>
        <v>80.346686495027413</v>
      </c>
      <c r="F97" s="128">
        <v>100</v>
      </c>
      <c r="G97" s="190">
        <f t="shared" si="13"/>
        <v>63.427612933078834</v>
      </c>
      <c r="H97" s="190">
        <f t="shared" si="13"/>
        <v>30.557001561686619</v>
      </c>
      <c r="I97" s="190">
        <f>I77/$F77*100</f>
        <v>1.8971600439585863</v>
      </c>
      <c r="J97" s="190">
        <f>J77/$F77*100</f>
        <v>4.1182254612759559</v>
      </c>
      <c r="K97" s="170" t="s">
        <v>104</v>
      </c>
      <c r="L97" s="171" t="s">
        <v>104</v>
      </c>
    </row>
    <row r="98" spans="1:12" customFormat="1" ht="14">
      <c r="A98" s="129" t="s">
        <v>38</v>
      </c>
      <c r="B98" s="18">
        <v>100</v>
      </c>
      <c r="C98" s="191">
        <f t="shared" si="8"/>
        <v>0.50524856587839373</v>
      </c>
      <c r="D98" s="191">
        <f t="shared" si="9"/>
        <v>7.8231447619221335</v>
      </c>
      <c r="E98" s="192">
        <f t="shared" si="10"/>
        <v>91.671606672199474</v>
      </c>
      <c r="F98" s="132">
        <v>100</v>
      </c>
      <c r="G98" s="191">
        <f t="shared" si="13"/>
        <v>54.012754061502037</v>
      </c>
      <c r="H98" s="191">
        <f t="shared" si="13"/>
        <v>23.049832366664344</v>
      </c>
      <c r="I98" s="191">
        <f>I78/$F78*100</f>
        <v>1.0465891341763085</v>
      </c>
      <c r="J98" s="191">
        <f>J78/$F78*100</f>
        <v>7.5111672652387167</v>
      </c>
      <c r="K98" s="191">
        <f>K78/$F78*100</f>
        <v>6.8466030621685885</v>
      </c>
      <c r="L98" s="192">
        <f>L78/$F78*100</f>
        <v>7.5330541102500082</v>
      </c>
    </row>
    <row r="99" spans="1:12" customFormat="1" ht="27.75" customHeight="1">
      <c r="A99" s="528" t="s">
        <v>241</v>
      </c>
      <c r="B99" s="528"/>
      <c r="C99" s="528"/>
      <c r="D99" s="528"/>
      <c r="E99" s="528"/>
      <c r="F99" s="528"/>
      <c r="G99" s="528"/>
      <c r="H99" s="528"/>
      <c r="I99" s="528"/>
      <c r="J99" s="528"/>
      <c r="K99" s="528"/>
      <c r="L99" s="528"/>
    </row>
    <row r="100" spans="1:12" customFormat="1" ht="15" customHeight="1">
      <c r="A100" s="519" t="s">
        <v>105</v>
      </c>
      <c r="B100" s="519"/>
      <c r="C100" s="519"/>
      <c r="D100" s="519"/>
      <c r="E100" s="519"/>
      <c r="F100" s="519"/>
      <c r="G100" s="519"/>
      <c r="H100" s="519"/>
      <c r="I100" s="519"/>
      <c r="J100" s="519"/>
      <c r="K100" s="519"/>
      <c r="L100" s="519"/>
    </row>
    <row r="101" spans="1:12" customFormat="1" ht="38.25" customHeight="1">
      <c r="A101" s="519" t="s">
        <v>108</v>
      </c>
      <c r="B101" s="519"/>
      <c r="C101" s="519"/>
      <c r="D101" s="519"/>
      <c r="E101" s="519"/>
      <c r="F101" s="519"/>
      <c r="G101" s="519"/>
      <c r="H101" s="519"/>
      <c r="I101" s="519"/>
      <c r="J101" s="519"/>
      <c r="K101" s="519"/>
      <c r="L101" s="519"/>
    </row>
    <row r="102" spans="1:12" ht="14.5">
      <c r="A102" s="4"/>
      <c r="B102" s="20"/>
      <c r="C102" s="20"/>
      <c r="D102" s="20"/>
      <c r="E102" s="20"/>
      <c r="F102" s="20"/>
      <c r="G102" s="20"/>
      <c r="H102" s="20"/>
      <c r="I102" s="20"/>
      <c r="J102" s="20"/>
      <c r="K102" s="20"/>
      <c r="L102" s="20"/>
    </row>
    <row r="103" spans="1:12" customFormat="1" ht="23.5">
      <c r="A103" s="474">
        <v>2023</v>
      </c>
      <c r="B103" s="474"/>
      <c r="C103" s="474"/>
      <c r="D103" s="474"/>
      <c r="E103" s="474"/>
      <c r="F103" s="474"/>
      <c r="G103" s="474"/>
      <c r="H103" s="474"/>
      <c r="I103" s="474"/>
      <c r="J103" s="474"/>
      <c r="K103" s="474"/>
      <c r="L103" s="474"/>
    </row>
    <row r="104" spans="1:12" customFormat="1" ht="14.5">
      <c r="A104" s="5"/>
      <c r="B104" s="1"/>
      <c r="C104" s="1"/>
      <c r="D104" s="1"/>
      <c r="E104" s="1"/>
      <c r="F104" s="1"/>
      <c r="G104" s="1"/>
      <c r="H104" s="1"/>
      <c r="I104" s="1"/>
      <c r="J104" s="1"/>
      <c r="K104" s="1"/>
      <c r="L104" s="1"/>
    </row>
    <row r="105" spans="1:12" customFormat="1" ht="14.5">
      <c r="A105" s="532" t="s">
        <v>109</v>
      </c>
      <c r="B105" s="532"/>
      <c r="C105" s="532"/>
      <c r="D105" s="532"/>
      <c r="E105" s="532"/>
      <c r="F105" s="532"/>
      <c r="G105" s="532"/>
      <c r="H105" s="532"/>
      <c r="I105" s="532"/>
      <c r="J105" s="532"/>
      <c r="K105" s="532"/>
      <c r="L105" s="532"/>
    </row>
    <row r="106" spans="1:12" customFormat="1" ht="15" customHeight="1" thickBot="1">
      <c r="A106" s="476" t="s">
        <v>16</v>
      </c>
      <c r="B106" s="477" t="s">
        <v>91</v>
      </c>
      <c r="C106" s="530" t="s">
        <v>92</v>
      </c>
      <c r="D106" s="530"/>
      <c r="E106" s="530"/>
      <c r="F106" s="530"/>
      <c r="G106" s="530"/>
      <c r="H106" s="530"/>
      <c r="I106" s="530"/>
      <c r="J106" s="530"/>
      <c r="K106" s="530"/>
      <c r="L106" s="530"/>
    </row>
    <row r="107" spans="1:12" customFormat="1" ht="15" customHeight="1" thickBot="1">
      <c r="A107" s="476"/>
      <c r="B107" s="477"/>
      <c r="C107" s="479" t="s">
        <v>239</v>
      </c>
      <c r="D107" s="479" t="s">
        <v>93</v>
      </c>
      <c r="E107" s="479" t="s">
        <v>94</v>
      </c>
      <c r="F107" s="479"/>
      <c r="G107" s="480" t="s">
        <v>95</v>
      </c>
      <c r="H107" s="480"/>
      <c r="I107" s="480"/>
      <c r="J107" s="480"/>
      <c r="K107" s="480"/>
      <c r="L107" s="480"/>
    </row>
    <row r="108" spans="1:12" customFormat="1" ht="91.5" customHeight="1" thickBot="1">
      <c r="A108" s="476"/>
      <c r="B108" s="477"/>
      <c r="C108" s="479"/>
      <c r="D108" s="479"/>
      <c r="E108" s="479"/>
      <c r="F108" s="479"/>
      <c r="G108" s="441" t="s">
        <v>96</v>
      </c>
      <c r="H108" s="441" t="s">
        <v>97</v>
      </c>
      <c r="I108" s="441" t="s">
        <v>98</v>
      </c>
      <c r="J108" s="441" t="s">
        <v>99</v>
      </c>
      <c r="K108" s="441" t="s">
        <v>240</v>
      </c>
      <c r="L108" s="442" t="s">
        <v>101</v>
      </c>
    </row>
    <row r="109" spans="1:12" s="193" customFormat="1" ht="15" customHeight="1" thickBot="1">
      <c r="A109" s="476"/>
      <c r="B109" s="529" t="s">
        <v>18</v>
      </c>
      <c r="C109" s="529"/>
      <c r="D109" s="529"/>
      <c r="E109" s="529"/>
      <c r="F109" s="529"/>
      <c r="G109" s="529"/>
      <c r="H109" s="529"/>
      <c r="I109" s="529"/>
      <c r="J109" s="529"/>
      <c r="K109" s="529"/>
      <c r="L109" s="529"/>
    </row>
    <row r="110" spans="1:12" customFormat="1" ht="14">
      <c r="A110" s="97" t="s">
        <v>20</v>
      </c>
      <c r="B110" s="147">
        <f t="shared" ref="B110:B128" si="14">SUM(C110,D110,F110)</f>
        <v>11374</v>
      </c>
      <c r="C110" s="8">
        <v>48</v>
      </c>
      <c r="D110" s="148">
        <v>1518</v>
      </c>
      <c r="E110" s="149">
        <v>5446</v>
      </c>
      <c r="F110" s="21">
        <f t="shared" ref="F110:F128" si="15">(SUM(E110,K110,L110))</f>
        <v>9808</v>
      </c>
      <c r="G110" s="8">
        <v>4997</v>
      </c>
      <c r="H110" s="148" t="s">
        <v>41</v>
      </c>
      <c r="I110" s="148" t="s">
        <v>41</v>
      </c>
      <c r="J110" s="148" t="s">
        <v>41</v>
      </c>
      <c r="K110" s="148">
        <v>4362</v>
      </c>
      <c r="L110" s="150" t="s">
        <v>104</v>
      </c>
    </row>
    <row r="111" spans="1:12" customFormat="1" ht="15" customHeight="1">
      <c r="A111" s="105" t="s">
        <v>21</v>
      </c>
      <c r="B111" s="10">
        <f t="shared" si="14"/>
        <v>20661</v>
      </c>
      <c r="C111" s="151">
        <v>22</v>
      </c>
      <c r="D111" s="151">
        <v>1099</v>
      </c>
      <c r="E111" s="152">
        <v>11965</v>
      </c>
      <c r="F111" s="151">
        <f t="shared" si="15"/>
        <v>19540</v>
      </c>
      <c r="G111" s="151">
        <v>7659</v>
      </c>
      <c r="H111" s="151">
        <v>4249</v>
      </c>
      <c r="I111" s="151" t="s">
        <v>41</v>
      </c>
      <c r="J111" s="151" t="s">
        <v>41</v>
      </c>
      <c r="K111" s="154" t="s">
        <v>104</v>
      </c>
      <c r="L111" s="158">
        <v>7575</v>
      </c>
    </row>
    <row r="112" spans="1:12" customFormat="1" ht="14">
      <c r="A112" s="97" t="s">
        <v>22</v>
      </c>
      <c r="B112" s="12">
        <f t="shared" si="14"/>
        <v>8633</v>
      </c>
      <c r="C112" s="156">
        <v>46</v>
      </c>
      <c r="D112" s="156">
        <v>3414</v>
      </c>
      <c r="E112" s="149">
        <v>5173</v>
      </c>
      <c r="F112" s="156">
        <f t="shared" si="15"/>
        <v>5173</v>
      </c>
      <c r="G112" s="156">
        <v>4018</v>
      </c>
      <c r="H112" s="156">
        <v>1008</v>
      </c>
      <c r="I112" s="156">
        <v>59</v>
      </c>
      <c r="J112" s="156">
        <v>88</v>
      </c>
      <c r="K112" s="157" t="s">
        <v>104</v>
      </c>
      <c r="L112" s="150" t="s">
        <v>104</v>
      </c>
    </row>
    <row r="113" spans="1:12" customFormat="1" ht="14">
      <c r="A113" s="105" t="s">
        <v>23</v>
      </c>
      <c r="B113" s="10">
        <f t="shared" si="14"/>
        <v>1898</v>
      </c>
      <c r="C113" s="151">
        <v>18</v>
      </c>
      <c r="D113" s="151">
        <v>97</v>
      </c>
      <c r="E113" s="152">
        <v>1783</v>
      </c>
      <c r="F113" s="151">
        <f t="shared" si="15"/>
        <v>1783</v>
      </c>
      <c r="G113" s="151">
        <v>876</v>
      </c>
      <c r="H113" s="151">
        <v>834</v>
      </c>
      <c r="I113" s="151" t="s">
        <v>41</v>
      </c>
      <c r="J113" s="151" t="s">
        <v>41</v>
      </c>
      <c r="K113" s="154" t="s">
        <v>104</v>
      </c>
      <c r="L113" s="158" t="s">
        <v>104</v>
      </c>
    </row>
    <row r="114" spans="1:12" customFormat="1" ht="14">
      <c r="A114" s="97" t="s">
        <v>24</v>
      </c>
      <c r="B114" s="12">
        <f t="shared" si="14"/>
        <v>759</v>
      </c>
      <c r="C114" s="156">
        <v>5</v>
      </c>
      <c r="D114" s="156">
        <v>0</v>
      </c>
      <c r="E114" s="149">
        <v>754</v>
      </c>
      <c r="F114" s="156">
        <f t="shared" si="15"/>
        <v>754</v>
      </c>
      <c r="G114" s="156">
        <v>635</v>
      </c>
      <c r="H114" s="156" t="s">
        <v>41</v>
      </c>
      <c r="I114" s="156" t="s">
        <v>41</v>
      </c>
      <c r="J114" s="156" t="s">
        <v>41</v>
      </c>
      <c r="K114" s="157" t="s">
        <v>104</v>
      </c>
      <c r="L114" s="150" t="s">
        <v>104</v>
      </c>
    </row>
    <row r="115" spans="1:12" customFormat="1" ht="14">
      <c r="A115" s="105" t="s">
        <v>25</v>
      </c>
      <c r="B115" s="10">
        <f t="shared" si="14"/>
        <v>2921</v>
      </c>
      <c r="C115" s="151">
        <v>0</v>
      </c>
      <c r="D115" s="151">
        <v>239</v>
      </c>
      <c r="E115" s="152">
        <v>2682</v>
      </c>
      <c r="F115" s="151">
        <f t="shared" si="15"/>
        <v>2682</v>
      </c>
      <c r="G115" s="151">
        <v>1543</v>
      </c>
      <c r="H115" s="151">
        <v>983</v>
      </c>
      <c r="I115" s="151">
        <v>73</v>
      </c>
      <c r="J115" s="151">
        <v>83</v>
      </c>
      <c r="K115" s="154" t="s">
        <v>104</v>
      </c>
      <c r="L115" s="158" t="s">
        <v>104</v>
      </c>
    </row>
    <row r="116" spans="1:12" customFormat="1" ht="14">
      <c r="A116" s="97" t="s">
        <v>26</v>
      </c>
      <c r="B116" s="12">
        <f t="shared" si="14"/>
        <v>6434</v>
      </c>
      <c r="C116" s="156">
        <v>44</v>
      </c>
      <c r="D116" s="156">
        <v>494</v>
      </c>
      <c r="E116" s="149">
        <v>5498</v>
      </c>
      <c r="F116" s="156">
        <f t="shared" si="15"/>
        <v>5896</v>
      </c>
      <c r="G116" s="156">
        <v>4641</v>
      </c>
      <c r="H116" s="156">
        <v>852</v>
      </c>
      <c r="I116" s="156" t="s">
        <v>41</v>
      </c>
      <c r="J116" s="156" t="s">
        <v>41</v>
      </c>
      <c r="K116" s="156">
        <v>398</v>
      </c>
      <c r="L116" s="150" t="s">
        <v>104</v>
      </c>
    </row>
    <row r="117" spans="1:12" customFormat="1" ht="14">
      <c r="A117" s="105" t="s">
        <v>27</v>
      </c>
      <c r="B117" s="10">
        <f t="shared" si="14"/>
        <v>1821</v>
      </c>
      <c r="C117" s="151">
        <v>7</v>
      </c>
      <c r="D117" s="151">
        <v>11</v>
      </c>
      <c r="E117" s="152">
        <v>1803</v>
      </c>
      <c r="F117" s="151">
        <f t="shared" si="15"/>
        <v>1803</v>
      </c>
      <c r="G117" s="151">
        <v>736</v>
      </c>
      <c r="H117" s="151">
        <v>860</v>
      </c>
      <c r="I117" s="151" t="s">
        <v>41</v>
      </c>
      <c r="J117" s="151" t="s">
        <v>41</v>
      </c>
      <c r="K117" s="154" t="s">
        <v>104</v>
      </c>
      <c r="L117" s="158" t="s">
        <v>104</v>
      </c>
    </row>
    <row r="118" spans="1:12" customFormat="1" ht="14">
      <c r="A118" s="97" t="s">
        <v>28</v>
      </c>
      <c r="B118" s="12">
        <f t="shared" si="14"/>
        <v>11030</v>
      </c>
      <c r="C118" s="156">
        <v>196</v>
      </c>
      <c r="D118" s="156">
        <v>167</v>
      </c>
      <c r="E118" s="149">
        <v>10609</v>
      </c>
      <c r="F118" s="156">
        <f t="shared" si="15"/>
        <v>10667</v>
      </c>
      <c r="G118" s="156">
        <v>2292</v>
      </c>
      <c r="H118" s="156">
        <v>3606</v>
      </c>
      <c r="I118" s="156">
        <v>48</v>
      </c>
      <c r="J118" s="156">
        <v>4663</v>
      </c>
      <c r="K118" s="156">
        <v>58</v>
      </c>
      <c r="L118" s="150" t="s">
        <v>104</v>
      </c>
    </row>
    <row r="119" spans="1:12" customFormat="1" ht="14">
      <c r="A119" s="105" t="s">
        <v>29</v>
      </c>
      <c r="B119" s="10">
        <f t="shared" si="14"/>
        <v>25461</v>
      </c>
      <c r="C119" s="151">
        <v>207</v>
      </c>
      <c r="D119" s="151">
        <v>948</v>
      </c>
      <c r="E119" s="152">
        <v>22315</v>
      </c>
      <c r="F119" s="151">
        <f t="shared" si="15"/>
        <v>24306</v>
      </c>
      <c r="G119" s="151">
        <v>15643</v>
      </c>
      <c r="H119" s="151">
        <v>5092</v>
      </c>
      <c r="I119" s="151">
        <v>265</v>
      </c>
      <c r="J119" s="151">
        <v>1315</v>
      </c>
      <c r="K119" s="151">
        <v>1991</v>
      </c>
      <c r="L119" s="158" t="s">
        <v>104</v>
      </c>
    </row>
    <row r="120" spans="1:12" customFormat="1" ht="14">
      <c r="A120" s="97" t="s">
        <v>30</v>
      </c>
      <c r="B120" s="12">
        <f t="shared" si="14"/>
        <v>2683</v>
      </c>
      <c r="C120" s="156">
        <v>23</v>
      </c>
      <c r="D120" s="156">
        <v>179</v>
      </c>
      <c r="E120" s="149">
        <v>2481</v>
      </c>
      <c r="F120" s="156">
        <f t="shared" si="15"/>
        <v>2481</v>
      </c>
      <c r="G120" s="156">
        <v>741</v>
      </c>
      <c r="H120" s="156">
        <v>945</v>
      </c>
      <c r="I120" s="156">
        <v>88</v>
      </c>
      <c r="J120" s="156">
        <v>707</v>
      </c>
      <c r="K120" s="157" t="s">
        <v>104</v>
      </c>
      <c r="L120" s="150" t="s">
        <v>104</v>
      </c>
    </row>
    <row r="121" spans="1:12" customFormat="1" ht="14">
      <c r="A121" s="105" t="s">
        <v>31</v>
      </c>
      <c r="B121" s="10">
        <f t="shared" si="14"/>
        <v>835</v>
      </c>
      <c r="C121" s="151">
        <v>26</v>
      </c>
      <c r="D121" s="151">
        <v>21</v>
      </c>
      <c r="E121" s="152">
        <v>788</v>
      </c>
      <c r="F121" s="151">
        <f t="shared" si="15"/>
        <v>788</v>
      </c>
      <c r="G121" s="151">
        <v>551</v>
      </c>
      <c r="H121" s="151">
        <v>139</v>
      </c>
      <c r="I121" s="151" t="s">
        <v>41</v>
      </c>
      <c r="J121" s="151" t="s">
        <v>41</v>
      </c>
      <c r="K121" s="154" t="s">
        <v>104</v>
      </c>
      <c r="L121" s="158" t="s">
        <v>104</v>
      </c>
    </row>
    <row r="122" spans="1:12" customFormat="1" ht="14">
      <c r="A122" s="97" t="s">
        <v>32</v>
      </c>
      <c r="B122" s="12">
        <f t="shared" si="14"/>
        <v>4935</v>
      </c>
      <c r="C122" s="156">
        <v>4</v>
      </c>
      <c r="D122" s="156">
        <v>366</v>
      </c>
      <c r="E122" s="159">
        <v>4565</v>
      </c>
      <c r="F122" s="156">
        <f t="shared" si="15"/>
        <v>4565</v>
      </c>
      <c r="G122" s="156">
        <v>3303</v>
      </c>
      <c r="H122" s="156">
        <v>851</v>
      </c>
      <c r="I122" s="156" t="s">
        <v>41</v>
      </c>
      <c r="J122" s="156" t="s">
        <v>41</v>
      </c>
      <c r="K122" s="157" t="s">
        <v>104</v>
      </c>
      <c r="L122" s="150" t="s">
        <v>104</v>
      </c>
    </row>
    <row r="123" spans="1:12" customFormat="1" ht="14">
      <c r="A123" s="105" t="s">
        <v>33</v>
      </c>
      <c r="B123" s="10">
        <f t="shared" si="14"/>
        <v>1976</v>
      </c>
      <c r="C123" s="151">
        <v>4</v>
      </c>
      <c r="D123" s="151">
        <v>240</v>
      </c>
      <c r="E123" s="152">
        <v>1732</v>
      </c>
      <c r="F123" s="151">
        <f t="shared" si="15"/>
        <v>1732</v>
      </c>
      <c r="G123" s="151">
        <v>942</v>
      </c>
      <c r="H123" s="151">
        <v>563</v>
      </c>
      <c r="I123" s="151">
        <v>122</v>
      </c>
      <c r="J123" s="151">
        <v>105</v>
      </c>
      <c r="K123" s="154" t="s">
        <v>104</v>
      </c>
      <c r="L123" s="158" t="s">
        <v>104</v>
      </c>
    </row>
    <row r="124" spans="1:12" customFormat="1" ht="14">
      <c r="A124" s="97" t="s">
        <v>34</v>
      </c>
      <c r="B124" s="12">
        <f t="shared" si="14"/>
        <v>2903</v>
      </c>
      <c r="C124" s="156">
        <v>60</v>
      </c>
      <c r="D124" s="156">
        <v>37</v>
      </c>
      <c r="E124" s="149">
        <v>2806</v>
      </c>
      <c r="F124" s="156">
        <f t="shared" si="15"/>
        <v>2806</v>
      </c>
      <c r="G124" s="156">
        <v>1674</v>
      </c>
      <c r="H124" s="156">
        <v>917</v>
      </c>
      <c r="I124" s="156" t="s">
        <v>41</v>
      </c>
      <c r="J124" s="156" t="s">
        <v>41</v>
      </c>
      <c r="K124" s="157" t="s">
        <v>104</v>
      </c>
      <c r="L124" s="150" t="s">
        <v>104</v>
      </c>
    </row>
    <row r="125" spans="1:12" customFormat="1" ht="14.5" thickBot="1">
      <c r="A125" s="113" t="s">
        <v>35</v>
      </c>
      <c r="B125" s="13">
        <f t="shared" si="14"/>
        <v>2122</v>
      </c>
      <c r="C125" s="160">
        <v>1</v>
      </c>
      <c r="D125" s="160">
        <v>47</v>
      </c>
      <c r="E125" s="161">
        <v>2074</v>
      </c>
      <c r="F125" s="160">
        <f t="shared" si="15"/>
        <v>2074</v>
      </c>
      <c r="G125" s="160">
        <v>1198</v>
      </c>
      <c r="H125" s="160">
        <v>824</v>
      </c>
      <c r="I125" s="160" t="s">
        <v>41</v>
      </c>
      <c r="J125" s="160" t="s">
        <v>41</v>
      </c>
      <c r="K125" s="154" t="s">
        <v>104</v>
      </c>
      <c r="L125" s="162" t="s">
        <v>104</v>
      </c>
    </row>
    <row r="126" spans="1:12" customFormat="1" ht="14">
      <c r="A126" s="121" t="s">
        <v>36</v>
      </c>
      <c r="B126" s="163">
        <f t="shared" si="14"/>
        <v>85061</v>
      </c>
      <c r="C126" s="164">
        <f>C110+C111+C114+C115+C116+C118+C119+C120+C121+C124</f>
        <v>631</v>
      </c>
      <c r="D126" s="164">
        <v>4702</v>
      </c>
      <c r="E126" s="165">
        <v>65344</v>
      </c>
      <c r="F126" s="164">
        <f t="shared" si="15"/>
        <v>79728</v>
      </c>
      <c r="G126" s="164">
        <v>40376</v>
      </c>
      <c r="H126" s="164">
        <v>17320</v>
      </c>
      <c r="I126" s="164">
        <v>621</v>
      </c>
      <c r="J126" s="164">
        <v>7027</v>
      </c>
      <c r="K126" s="164">
        <v>6809</v>
      </c>
      <c r="L126" s="15">
        <v>7575</v>
      </c>
    </row>
    <row r="127" spans="1:12" customFormat="1" ht="14">
      <c r="A127" s="125" t="s">
        <v>37</v>
      </c>
      <c r="B127" s="167">
        <f t="shared" si="14"/>
        <v>21385</v>
      </c>
      <c r="C127" s="168">
        <f>C125+C123+C122+C117+C112+C113</f>
        <v>80</v>
      </c>
      <c r="D127" s="168">
        <v>4175</v>
      </c>
      <c r="E127" s="169">
        <v>17130</v>
      </c>
      <c r="F127" s="168">
        <f t="shared" si="15"/>
        <v>17130</v>
      </c>
      <c r="G127" s="168">
        <v>11073</v>
      </c>
      <c r="H127" s="168">
        <v>4940</v>
      </c>
      <c r="I127" s="168">
        <v>272</v>
      </c>
      <c r="J127" s="168">
        <v>845</v>
      </c>
      <c r="K127" s="170" t="s">
        <v>104</v>
      </c>
      <c r="L127" s="17" t="s">
        <v>104</v>
      </c>
    </row>
    <row r="128" spans="1:12" customFormat="1" ht="14.5" thickBot="1">
      <c r="A128" s="172" t="s">
        <v>38</v>
      </c>
      <c r="B128" s="173">
        <f t="shared" si="14"/>
        <v>106446</v>
      </c>
      <c r="C128" s="174">
        <f>SUM(C110:C125)</f>
        <v>711</v>
      </c>
      <c r="D128" s="174">
        <v>8877</v>
      </c>
      <c r="E128" s="175">
        <v>82474</v>
      </c>
      <c r="F128" s="174">
        <f t="shared" si="15"/>
        <v>96858</v>
      </c>
      <c r="G128" s="174">
        <v>51449</v>
      </c>
      <c r="H128" s="174">
        <v>22260</v>
      </c>
      <c r="I128" s="174">
        <v>893</v>
      </c>
      <c r="J128" s="174">
        <v>7872</v>
      </c>
      <c r="K128" s="174">
        <v>6809</v>
      </c>
      <c r="L128" s="146">
        <v>7575</v>
      </c>
    </row>
    <row r="129" spans="1:12" customFormat="1" thickBot="1">
      <c r="A129" s="177"/>
      <c r="B129" s="526" t="s">
        <v>102</v>
      </c>
      <c r="C129" s="526"/>
      <c r="D129" s="526"/>
      <c r="E129" s="526"/>
      <c r="F129" s="527" t="s">
        <v>103</v>
      </c>
      <c r="G129" s="527"/>
      <c r="H129" s="527"/>
      <c r="I129" s="527"/>
      <c r="J129" s="527"/>
      <c r="K129" s="527"/>
      <c r="L129" s="527"/>
    </row>
    <row r="130" spans="1:12" customFormat="1" ht="14">
      <c r="A130" s="97" t="s">
        <v>20</v>
      </c>
      <c r="B130" s="8">
        <v>100</v>
      </c>
      <c r="C130" s="178">
        <f t="shared" ref="C130:C148" si="16">C110/B110*100</f>
        <v>0.42201512220854576</v>
      </c>
      <c r="D130" s="178">
        <f t="shared" ref="D130:D148" si="17">D110/B110*100</f>
        <v>13.346228239845262</v>
      </c>
      <c r="E130" s="179">
        <f t="shared" ref="E130:E148" si="18">F110/B110*100</f>
        <v>86.231756637946191</v>
      </c>
      <c r="F130" s="180">
        <v>100</v>
      </c>
      <c r="G130" s="178">
        <f t="shared" ref="G130:K145" si="19">G110/$F110*100</f>
        <v>50.948205546492666</v>
      </c>
      <c r="H130" s="178" t="s">
        <v>41</v>
      </c>
      <c r="I130" s="178" t="s">
        <v>41</v>
      </c>
      <c r="J130" s="178" t="s">
        <v>41</v>
      </c>
      <c r="K130" s="178">
        <f>K110/$F110*100</f>
        <v>44.473898858075039</v>
      </c>
      <c r="L130" s="194" t="s">
        <v>41</v>
      </c>
    </row>
    <row r="131" spans="1:12" customFormat="1" ht="14">
      <c r="A131" s="105" t="s">
        <v>21</v>
      </c>
      <c r="B131" s="10">
        <v>100</v>
      </c>
      <c r="C131" s="181">
        <f t="shared" si="16"/>
        <v>0.10648080925415034</v>
      </c>
      <c r="D131" s="181">
        <f t="shared" si="17"/>
        <v>5.3192004259232375</v>
      </c>
      <c r="E131" s="182">
        <f t="shared" si="18"/>
        <v>94.574318764822621</v>
      </c>
      <c r="F131" s="183">
        <v>100</v>
      </c>
      <c r="G131" s="181">
        <f t="shared" si="19"/>
        <v>39.196519959058342</v>
      </c>
      <c r="H131" s="181">
        <f>H111/$F111*100</f>
        <v>21.745138178096212</v>
      </c>
      <c r="I131" s="181" t="s">
        <v>41</v>
      </c>
      <c r="J131" s="181" t="s">
        <v>41</v>
      </c>
      <c r="K131" s="154" t="s">
        <v>104</v>
      </c>
      <c r="L131" s="184">
        <f>L111/F111*100</f>
        <v>38.766632548618219</v>
      </c>
    </row>
    <row r="132" spans="1:12" customFormat="1" ht="14">
      <c r="A132" s="97" t="s">
        <v>22</v>
      </c>
      <c r="B132" s="12">
        <v>100</v>
      </c>
      <c r="C132" s="185">
        <f t="shared" si="16"/>
        <v>0.53283910575697901</v>
      </c>
      <c r="D132" s="185">
        <f t="shared" si="17"/>
        <v>39.545928414224484</v>
      </c>
      <c r="E132" s="179">
        <f t="shared" si="18"/>
        <v>59.921232480018539</v>
      </c>
      <c r="F132" s="186">
        <v>100</v>
      </c>
      <c r="G132" s="185">
        <f t="shared" si="19"/>
        <v>77.672530446549388</v>
      </c>
      <c r="H132" s="185">
        <f>H112/$F112*100</f>
        <v>19.485791610284167</v>
      </c>
      <c r="I132" s="185">
        <f>I112/$F112*100</f>
        <v>1.1405374057606803</v>
      </c>
      <c r="J132" s="185">
        <f>J112/$F112*100</f>
        <v>1.7011405374057609</v>
      </c>
      <c r="K132" s="157" t="s">
        <v>104</v>
      </c>
      <c r="L132" s="150" t="s">
        <v>104</v>
      </c>
    </row>
    <row r="133" spans="1:12" customFormat="1" ht="14">
      <c r="A133" s="105" t="s">
        <v>23</v>
      </c>
      <c r="B133" s="10">
        <v>100</v>
      </c>
      <c r="C133" s="181">
        <f t="shared" si="16"/>
        <v>0.9483667017913594</v>
      </c>
      <c r="D133" s="181">
        <f t="shared" si="17"/>
        <v>5.1106427818756588</v>
      </c>
      <c r="E133" s="182">
        <f t="shared" si="18"/>
        <v>93.940990516332974</v>
      </c>
      <c r="F133" s="183">
        <v>100</v>
      </c>
      <c r="G133" s="181">
        <f t="shared" si="19"/>
        <v>49.130678631519906</v>
      </c>
      <c r="H133" s="181">
        <f>H113/$F113*100</f>
        <v>46.775098149186761</v>
      </c>
      <c r="I133" s="181" t="s">
        <v>41</v>
      </c>
      <c r="J133" s="181" t="s">
        <v>41</v>
      </c>
      <c r="K133" s="154" t="s">
        <v>104</v>
      </c>
      <c r="L133" s="158" t="s">
        <v>104</v>
      </c>
    </row>
    <row r="134" spans="1:12" customFormat="1" ht="14">
      <c r="A134" s="97" t="s">
        <v>24</v>
      </c>
      <c r="B134" s="12">
        <v>100</v>
      </c>
      <c r="C134" s="185">
        <f t="shared" si="16"/>
        <v>0.65876152832674573</v>
      </c>
      <c r="D134" s="185">
        <f t="shared" si="17"/>
        <v>0</v>
      </c>
      <c r="E134" s="179">
        <f t="shared" si="18"/>
        <v>99.34123847167325</v>
      </c>
      <c r="F134" s="186">
        <v>100</v>
      </c>
      <c r="G134" s="185">
        <f t="shared" si="19"/>
        <v>84.217506631299727</v>
      </c>
      <c r="H134" s="185" t="s">
        <v>41</v>
      </c>
      <c r="I134" s="185" t="s">
        <v>41</v>
      </c>
      <c r="J134" s="185" t="s">
        <v>41</v>
      </c>
      <c r="K134" s="157" t="s">
        <v>104</v>
      </c>
      <c r="L134" s="150" t="s">
        <v>104</v>
      </c>
    </row>
    <row r="135" spans="1:12" customFormat="1" ht="14">
      <c r="A135" s="105" t="s">
        <v>25</v>
      </c>
      <c r="B135" s="10">
        <v>100</v>
      </c>
      <c r="C135" s="181">
        <f t="shared" si="16"/>
        <v>0</v>
      </c>
      <c r="D135" s="181">
        <f t="shared" si="17"/>
        <v>8.1821294077370759</v>
      </c>
      <c r="E135" s="182">
        <f t="shared" si="18"/>
        <v>91.817870592262935</v>
      </c>
      <c r="F135" s="183">
        <v>100</v>
      </c>
      <c r="G135" s="181">
        <f t="shared" si="19"/>
        <v>57.531692766592087</v>
      </c>
      <c r="H135" s="181">
        <f>H115/$F115*100</f>
        <v>36.651752423564503</v>
      </c>
      <c r="I135" s="181">
        <f>I115/$F115*100</f>
        <v>2.7218493661446681</v>
      </c>
      <c r="J135" s="181">
        <f>J115/$F115*100</f>
        <v>3.0947054436987322</v>
      </c>
      <c r="K135" s="154" t="s">
        <v>104</v>
      </c>
      <c r="L135" s="158" t="s">
        <v>104</v>
      </c>
    </row>
    <row r="136" spans="1:12" customFormat="1" ht="14">
      <c r="A136" s="97" t="s">
        <v>26</v>
      </c>
      <c r="B136" s="12">
        <v>100</v>
      </c>
      <c r="C136" s="185">
        <f t="shared" si="16"/>
        <v>0.68386695679204224</v>
      </c>
      <c r="D136" s="185">
        <f t="shared" si="17"/>
        <v>7.6779608330742928</v>
      </c>
      <c r="E136" s="179">
        <f t="shared" si="18"/>
        <v>91.638172210133661</v>
      </c>
      <c r="F136" s="186">
        <v>100</v>
      </c>
      <c r="G136" s="185">
        <f t="shared" si="19"/>
        <v>78.714382632293081</v>
      </c>
      <c r="H136" s="185">
        <f t="shared" si="19"/>
        <v>14.450474898236093</v>
      </c>
      <c r="I136" s="185" t="s">
        <v>41</v>
      </c>
      <c r="J136" s="185" t="s">
        <v>41</v>
      </c>
      <c r="K136" s="185">
        <f>K116/$F116*100</f>
        <v>6.7503392130257804</v>
      </c>
      <c r="L136" s="150" t="s">
        <v>104</v>
      </c>
    </row>
    <row r="137" spans="1:12" customFormat="1" ht="14">
      <c r="A137" s="105" t="s">
        <v>27</v>
      </c>
      <c r="B137" s="10">
        <v>100</v>
      </c>
      <c r="C137" s="181">
        <f t="shared" si="16"/>
        <v>0.3844041735310269</v>
      </c>
      <c r="D137" s="181">
        <f t="shared" si="17"/>
        <v>0.60406370126304221</v>
      </c>
      <c r="E137" s="182">
        <f t="shared" si="18"/>
        <v>99.011532125205932</v>
      </c>
      <c r="F137" s="183">
        <v>100</v>
      </c>
      <c r="G137" s="181">
        <f t="shared" si="19"/>
        <v>40.820854132002218</v>
      </c>
      <c r="H137" s="181">
        <f t="shared" si="19"/>
        <v>47.698280643372158</v>
      </c>
      <c r="I137" s="181" t="s">
        <v>41</v>
      </c>
      <c r="J137" s="181" t="s">
        <v>41</v>
      </c>
      <c r="K137" s="154" t="s">
        <v>104</v>
      </c>
      <c r="L137" s="158" t="s">
        <v>104</v>
      </c>
    </row>
    <row r="138" spans="1:12" customFormat="1" ht="14">
      <c r="A138" s="97" t="s">
        <v>28</v>
      </c>
      <c r="B138" s="12">
        <v>100</v>
      </c>
      <c r="C138" s="185">
        <f t="shared" si="16"/>
        <v>1.7769718948322757</v>
      </c>
      <c r="D138" s="185">
        <f t="shared" si="17"/>
        <v>1.5140525838621939</v>
      </c>
      <c r="E138" s="179">
        <f t="shared" si="18"/>
        <v>96.708975521305533</v>
      </c>
      <c r="F138" s="186">
        <v>100</v>
      </c>
      <c r="G138" s="185">
        <f t="shared" si="19"/>
        <v>21.486828536608233</v>
      </c>
      <c r="H138" s="185">
        <f t="shared" si="19"/>
        <v>33.80519358770038</v>
      </c>
      <c r="I138" s="185">
        <f t="shared" si="19"/>
        <v>0.44998593793943936</v>
      </c>
      <c r="J138" s="185">
        <f t="shared" si="19"/>
        <v>43.714258929408459</v>
      </c>
      <c r="K138" s="185">
        <f t="shared" si="19"/>
        <v>0.54373300834348925</v>
      </c>
      <c r="L138" s="150" t="s">
        <v>104</v>
      </c>
    </row>
    <row r="139" spans="1:12" customFormat="1" ht="14">
      <c r="A139" s="105" t="s">
        <v>29</v>
      </c>
      <c r="B139" s="10">
        <v>100</v>
      </c>
      <c r="C139" s="181">
        <f t="shared" si="16"/>
        <v>0.81300813008130091</v>
      </c>
      <c r="D139" s="181">
        <f t="shared" si="17"/>
        <v>3.7233415812418991</v>
      </c>
      <c r="E139" s="182">
        <f t="shared" si="18"/>
        <v>95.463650288676803</v>
      </c>
      <c r="F139" s="183">
        <v>100</v>
      </c>
      <c r="G139" s="181">
        <f t="shared" si="19"/>
        <v>64.358594585699009</v>
      </c>
      <c r="H139" s="181">
        <f t="shared" si="19"/>
        <v>20.949559779478317</v>
      </c>
      <c r="I139" s="181">
        <f t="shared" si="19"/>
        <v>1.0902657779972025</v>
      </c>
      <c r="J139" s="181">
        <f t="shared" si="19"/>
        <v>5.4101867851559282</v>
      </c>
      <c r="K139" s="181">
        <f t="shared" si="19"/>
        <v>8.1913930716695464</v>
      </c>
      <c r="L139" s="158" t="s">
        <v>104</v>
      </c>
    </row>
    <row r="140" spans="1:12" customFormat="1" ht="14">
      <c r="A140" s="97" t="s">
        <v>30</v>
      </c>
      <c r="B140" s="12">
        <v>100</v>
      </c>
      <c r="C140" s="185">
        <f t="shared" si="16"/>
        <v>0.85724934774506145</v>
      </c>
      <c r="D140" s="185">
        <f t="shared" si="17"/>
        <v>6.6716362281028703</v>
      </c>
      <c r="E140" s="179">
        <f t="shared" si="18"/>
        <v>92.471114424152063</v>
      </c>
      <c r="F140" s="186">
        <v>100</v>
      </c>
      <c r="G140" s="185">
        <f t="shared" si="19"/>
        <v>29.866989117291414</v>
      </c>
      <c r="H140" s="185">
        <f t="shared" si="19"/>
        <v>38.089480048367591</v>
      </c>
      <c r="I140" s="185">
        <f>I120/$F120*100</f>
        <v>3.5469568722289404</v>
      </c>
      <c r="J140" s="185">
        <f>J120/$F120*100</f>
        <v>28.496573962112056</v>
      </c>
      <c r="K140" s="157" t="s">
        <v>104</v>
      </c>
      <c r="L140" s="150" t="s">
        <v>104</v>
      </c>
    </row>
    <row r="141" spans="1:12" customFormat="1" ht="14">
      <c r="A141" s="105" t="s">
        <v>31</v>
      </c>
      <c r="B141" s="10">
        <v>100</v>
      </c>
      <c r="C141" s="181">
        <f t="shared" si="16"/>
        <v>3.1137724550898205</v>
      </c>
      <c r="D141" s="181">
        <f t="shared" si="17"/>
        <v>2.5149700598802394</v>
      </c>
      <c r="E141" s="182">
        <f t="shared" si="18"/>
        <v>94.371257485029929</v>
      </c>
      <c r="F141" s="183">
        <v>100</v>
      </c>
      <c r="G141" s="181">
        <f t="shared" si="19"/>
        <v>69.923857868020306</v>
      </c>
      <c r="H141" s="181">
        <f t="shared" si="19"/>
        <v>17.639593908629443</v>
      </c>
      <c r="I141" s="181" t="s">
        <v>41</v>
      </c>
      <c r="J141" s="181" t="s">
        <v>41</v>
      </c>
      <c r="K141" s="154" t="s">
        <v>104</v>
      </c>
      <c r="L141" s="158" t="s">
        <v>104</v>
      </c>
    </row>
    <row r="142" spans="1:12" customFormat="1" ht="14">
      <c r="A142" s="97" t="s">
        <v>32</v>
      </c>
      <c r="B142" s="12">
        <v>100</v>
      </c>
      <c r="C142" s="185">
        <f t="shared" si="16"/>
        <v>8.1053698074974659E-2</v>
      </c>
      <c r="D142" s="185">
        <f t="shared" si="17"/>
        <v>7.4164133738601823</v>
      </c>
      <c r="E142" s="179">
        <f t="shared" si="18"/>
        <v>92.502532928064838</v>
      </c>
      <c r="F142" s="186">
        <v>100</v>
      </c>
      <c r="G142" s="185">
        <f t="shared" si="19"/>
        <v>72.354874041621031</v>
      </c>
      <c r="H142" s="185">
        <f t="shared" si="19"/>
        <v>18.641840087623223</v>
      </c>
      <c r="I142" s="185" t="s">
        <v>41</v>
      </c>
      <c r="J142" s="185" t="s">
        <v>41</v>
      </c>
      <c r="K142" s="157" t="s">
        <v>104</v>
      </c>
      <c r="L142" s="150" t="s">
        <v>104</v>
      </c>
    </row>
    <row r="143" spans="1:12" customFormat="1" ht="14">
      <c r="A143" s="105" t="s">
        <v>33</v>
      </c>
      <c r="B143" s="10">
        <v>100</v>
      </c>
      <c r="C143" s="181">
        <f t="shared" si="16"/>
        <v>0.20242914979757085</v>
      </c>
      <c r="D143" s="181">
        <f t="shared" si="17"/>
        <v>12.145748987854251</v>
      </c>
      <c r="E143" s="182">
        <f t="shared" si="18"/>
        <v>87.651821862348172</v>
      </c>
      <c r="F143" s="183">
        <v>100</v>
      </c>
      <c r="G143" s="181">
        <f t="shared" si="19"/>
        <v>54.387990762124716</v>
      </c>
      <c r="H143" s="181">
        <f t="shared" si="19"/>
        <v>32.505773672055426</v>
      </c>
      <c r="I143" s="181">
        <f>I123/$F123*100</f>
        <v>7.0438799076212479</v>
      </c>
      <c r="J143" s="181">
        <f>J123/$F123*100</f>
        <v>6.062355658198614</v>
      </c>
      <c r="K143" s="154" t="s">
        <v>104</v>
      </c>
      <c r="L143" s="158" t="s">
        <v>104</v>
      </c>
    </row>
    <row r="144" spans="1:12" customFormat="1" ht="14">
      <c r="A144" s="97" t="s">
        <v>34</v>
      </c>
      <c r="B144" s="12">
        <v>100</v>
      </c>
      <c r="C144" s="185">
        <f t="shared" si="16"/>
        <v>2.0668274199104375</v>
      </c>
      <c r="D144" s="185">
        <f t="shared" si="17"/>
        <v>1.2745435756114365</v>
      </c>
      <c r="E144" s="179">
        <f t="shared" si="18"/>
        <v>96.658629004478129</v>
      </c>
      <c r="F144" s="186">
        <v>100</v>
      </c>
      <c r="G144" s="185">
        <f t="shared" si="19"/>
        <v>59.65787598004276</v>
      </c>
      <c r="H144" s="185">
        <f t="shared" si="19"/>
        <v>32.679971489665007</v>
      </c>
      <c r="I144" s="185" t="s">
        <v>41</v>
      </c>
      <c r="J144" s="185" t="s">
        <v>41</v>
      </c>
      <c r="K144" s="157" t="s">
        <v>104</v>
      </c>
      <c r="L144" s="150" t="s">
        <v>104</v>
      </c>
    </row>
    <row r="145" spans="1:12" customFormat="1" ht="14.5" thickBot="1">
      <c r="A145" s="113" t="s">
        <v>35</v>
      </c>
      <c r="B145" s="10">
        <v>100</v>
      </c>
      <c r="C145" s="181">
        <f t="shared" si="16"/>
        <v>4.71253534401508E-2</v>
      </c>
      <c r="D145" s="181">
        <f t="shared" si="17"/>
        <v>2.2148916116870874</v>
      </c>
      <c r="E145" s="182">
        <f t="shared" si="18"/>
        <v>97.737983034872769</v>
      </c>
      <c r="F145" s="183">
        <v>100</v>
      </c>
      <c r="G145" s="181">
        <f t="shared" si="19"/>
        <v>57.762777242044358</v>
      </c>
      <c r="H145" s="181">
        <f t="shared" si="19"/>
        <v>39.729990356798453</v>
      </c>
      <c r="I145" s="187" t="s">
        <v>41</v>
      </c>
      <c r="J145" s="187" t="s">
        <v>41</v>
      </c>
      <c r="K145" s="154" t="s">
        <v>104</v>
      </c>
      <c r="L145" s="162" t="s">
        <v>104</v>
      </c>
    </row>
    <row r="146" spans="1:12" customFormat="1" ht="14">
      <c r="A146" s="121" t="s">
        <v>36</v>
      </c>
      <c r="B146" s="14">
        <v>100</v>
      </c>
      <c r="C146" s="188">
        <f t="shared" si="16"/>
        <v>0.74182057582205707</v>
      </c>
      <c r="D146" s="188">
        <f t="shared" si="17"/>
        <v>5.5277976981225239</v>
      </c>
      <c r="E146" s="189">
        <f t="shared" si="18"/>
        <v>93.730381726055427</v>
      </c>
      <c r="F146" s="124">
        <v>100</v>
      </c>
      <c r="G146" s="188">
        <f t="shared" ref="G146:H148" si="20">G126/$F126*100</f>
        <v>50.642183423640375</v>
      </c>
      <c r="H146" s="188">
        <f t="shared" si="20"/>
        <v>21.723861127834638</v>
      </c>
      <c r="I146" s="188">
        <f>I126/$F126*100</f>
        <v>0.77889825406381696</v>
      </c>
      <c r="J146" s="188">
        <f>J126/$F126*100</f>
        <v>8.8137166365643189</v>
      </c>
      <c r="K146" s="188">
        <f>K126/$F126*100</f>
        <v>8.5402869757174393</v>
      </c>
      <c r="L146" s="189">
        <f>L126/$F126*100</f>
        <v>9.5010535821794093</v>
      </c>
    </row>
    <row r="147" spans="1:12" customFormat="1" ht="14">
      <c r="A147" s="125" t="s">
        <v>37</v>
      </c>
      <c r="B147" s="16">
        <v>100</v>
      </c>
      <c r="C147" s="190">
        <f t="shared" si="16"/>
        <v>0.3740939911152677</v>
      </c>
      <c r="D147" s="190">
        <f t="shared" si="17"/>
        <v>19.523030161328034</v>
      </c>
      <c r="E147" s="171">
        <f t="shared" si="18"/>
        <v>80.102875847556703</v>
      </c>
      <c r="F147" s="128">
        <v>100</v>
      </c>
      <c r="G147" s="190">
        <f t="shared" si="20"/>
        <v>64.640980735551665</v>
      </c>
      <c r="H147" s="190">
        <f t="shared" si="20"/>
        <v>28.838295388207825</v>
      </c>
      <c r="I147" s="190">
        <f>I127/$F127*100</f>
        <v>1.5878575598365439</v>
      </c>
      <c r="J147" s="190">
        <f>J127/$F127*100</f>
        <v>4.9328663164039694</v>
      </c>
      <c r="K147" s="170" t="s">
        <v>104</v>
      </c>
      <c r="L147" s="171" t="s">
        <v>104</v>
      </c>
    </row>
    <row r="148" spans="1:12" customFormat="1" ht="14">
      <c r="A148" s="129" t="s">
        <v>38</v>
      </c>
      <c r="B148" s="18">
        <v>100</v>
      </c>
      <c r="C148" s="191">
        <f t="shared" si="16"/>
        <v>0.66794430979087982</v>
      </c>
      <c r="D148" s="191">
        <f t="shared" si="17"/>
        <v>8.3394397159122935</v>
      </c>
      <c r="E148" s="192">
        <f t="shared" si="18"/>
        <v>90.992615974296825</v>
      </c>
      <c r="F148" s="132">
        <v>100</v>
      </c>
      <c r="G148" s="191">
        <f t="shared" si="20"/>
        <v>53.117966507671021</v>
      </c>
      <c r="H148" s="191">
        <f t="shared" si="20"/>
        <v>22.982097503561917</v>
      </c>
      <c r="I148" s="191">
        <f>I128/$F128*100</f>
        <v>0.92196824216894835</v>
      </c>
      <c r="J148" s="191">
        <f>J128/$F128*100</f>
        <v>8.1273617047636755</v>
      </c>
      <c r="K148" s="191">
        <f>K128/$F128*100</f>
        <v>7.029878791633112</v>
      </c>
      <c r="L148" s="192">
        <f>L128/$F128*100</f>
        <v>7.8207272502013261</v>
      </c>
    </row>
    <row r="149" spans="1:12" customFormat="1" ht="27.75" customHeight="1">
      <c r="A149" s="528" t="s">
        <v>241</v>
      </c>
      <c r="B149" s="528"/>
      <c r="C149" s="528"/>
      <c r="D149" s="528"/>
      <c r="E149" s="528"/>
      <c r="F149" s="528"/>
      <c r="G149" s="528"/>
      <c r="H149" s="528"/>
      <c r="I149" s="528"/>
      <c r="J149" s="528"/>
      <c r="K149" s="528"/>
      <c r="L149" s="528"/>
    </row>
    <row r="150" spans="1:12" customFormat="1" ht="15" customHeight="1">
      <c r="A150" s="519" t="s">
        <v>105</v>
      </c>
      <c r="B150" s="519"/>
      <c r="C150" s="519"/>
      <c r="D150" s="519"/>
      <c r="E150" s="519"/>
      <c r="F150" s="519"/>
      <c r="G150" s="519"/>
      <c r="H150" s="519"/>
      <c r="I150" s="519"/>
      <c r="J150" s="519"/>
      <c r="K150" s="519"/>
      <c r="L150" s="519"/>
    </row>
    <row r="151" spans="1:12" customFormat="1" ht="39.75" customHeight="1">
      <c r="A151" s="519" t="s">
        <v>110</v>
      </c>
      <c r="B151" s="519"/>
      <c r="C151" s="519"/>
      <c r="D151" s="519"/>
      <c r="E151" s="519"/>
      <c r="F151" s="519"/>
      <c r="G151" s="519"/>
      <c r="H151" s="519"/>
      <c r="I151" s="519"/>
      <c r="J151" s="519"/>
      <c r="K151" s="519"/>
      <c r="L151" s="519"/>
    </row>
    <row r="153" spans="1:12" ht="23.5">
      <c r="A153" s="474">
        <v>2022</v>
      </c>
      <c r="B153" s="474"/>
      <c r="C153" s="474"/>
      <c r="D153" s="474"/>
      <c r="E153" s="474"/>
      <c r="F153" s="474"/>
      <c r="G153" s="474"/>
      <c r="H153" s="474"/>
      <c r="I153" s="474"/>
      <c r="J153" s="474"/>
      <c r="K153" s="474"/>
      <c r="L153" s="474"/>
    </row>
    <row r="154" spans="1:12" ht="14.5">
      <c r="A154" s="7"/>
      <c r="B154" s="20"/>
      <c r="C154" s="20"/>
      <c r="D154" s="20"/>
      <c r="E154" s="20"/>
      <c r="F154" s="20"/>
      <c r="G154" s="20"/>
      <c r="H154" s="20"/>
      <c r="I154" s="20"/>
      <c r="J154" s="20"/>
      <c r="K154" s="20"/>
      <c r="L154" s="20"/>
    </row>
    <row r="155" spans="1:12" ht="14.5">
      <c r="A155" s="493" t="s">
        <v>111</v>
      </c>
      <c r="B155" s="493"/>
      <c r="C155" s="493"/>
      <c r="D155" s="493"/>
      <c r="E155" s="493"/>
      <c r="F155" s="493"/>
      <c r="G155" s="493"/>
      <c r="H155" s="493"/>
      <c r="I155" s="493"/>
      <c r="J155" s="493"/>
      <c r="K155" s="493"/>
      <c r="L155" s="493"/>
    </row>
    <row r="156" spans="1:12" ht="15" customHeight="1" thickBot="1">
      <c r="A156" s="476" t="s">
        <v>16</v>
      </c>
      <c r="B156" s="477" t="s">
        <v>91</v>
      </c>
      <c r="C156" s="478" t="s">
        <v>92</v>
      </c>
      <c r="D156" s="478"/>
      <c r="E156" s="478"/>
      <c r="F156" s="478"/>
      <c r="G156" s="478"/>
      <c r="H156" s="478"/>
      <c r="I156" s="478"/>
      <c r="J156" s="478"/>
      <c r="K156" s="478"/>
      <c r="L156" s="478"/>
    </row>
    <row r="157" spans="1:12" ht="15" customHeight="1" thickBot="1">
      <c r="A157" s="476"/>
      <c r="B157" s="477"/>
      <c r="C157" s="479" t="s">
        <v>239</v>
      </c>
      <c r="D157" s="479" t="s">
        <v>93</v>
      </c>
      <c r="E157" s="479" t="s">
        <v>94</v>
      </c>
      <c r="F157" s="479"/>
      <c r="G157" s="480" t="s">
        <v>95</v>
      </c>
      <c r="H157" s="480"/>
      <c r="I157" s="480"/>
      <c r="J157" s="480"/>
      <c r="K157" s="480"/>
      <c r="L157" s="480"/>
    </row>
    <row r="158" spans="1:12" ht="103.5" customHeight="1" thickBot="1">
      <c r="A158" s="476"/>
      <c r="B158" s="477"/>
      <c r="C158" s="479"/>
      <c r="D158" s="479"/>
      <c r="E158" s="479"/>
      <c r="F158" s="479"/>
      <c r="G158" s="441" t="s">
        <v>96</v>
      </c>
      <c r="H158" s="441" t="s">
        <v>97</v>
      </c>
      <c r="I158" s="441" t="s">
        <v>98</v>
      </c>
      <c r="J158" s="441" t="s">
        <v>99</v>
      </c>
      <c r="K158" s="441" t="s">
        <v>240</v>
      </c>
      <c r="L158" s="442" t="s">
        <v>101</v>
      </c>
    </row>
    <row r="159" spans="1:12" s="195" customFormat="1" ht="15" customHeight="1" thickBot="1">
      <c r="A159" s="476"/>
      <c r="B159" s="521" t="s">
        <v>18</v>
      </c>
      <c r="C159" s="521"/>
      <c r="D159" s="521"/>
      <c r="E159" s="521"/>
      <c r="F159" s="521"/>
      <c r="G159" s="521"/>
      <c r="H159" s="521"/>
      <c r="I159" s="521"/>
      <c r="J159" s="521"/>
      <c r="K159" s="521"/>
      <c r="L159" s="521"/>
    </row>
    <row r="160" spans="1:12" ht="14.25" customHeight="1">
      <c r="A160" s="97" t="s">
        <v>20</v>
      </c>
      <c r="B160" s="147">
        <f t="shared" ref="B160:B178" si="21">SUM(C160,D160,F160)</f>
        <v>10717</v>
      </c>
      <c r="C160" s="8">
        <v>42</v>
      </c>
      <c r="D160" s="148">
        <v>1344</v>
      </c>
      <c r="E160" s="149">
        <v>4997</v>
      </c>
      <c r="F160" s="21">
        <f t="shared" ref="F160:F178" si="22">SUM(K160:L160,E160)</f>
        <v>9331</v>
      </c>
      <c r="G160" s="8">
        <v>4591</v>
      </c>
      <c r="H160" s="148" t="s">
        <v>41</v>
      </c>
      <c r="I160" s="148" t="s">
        <v>41</v>
      </c>
      <c r="J160" s="148" t="s">
        <v>41</v>
      </c>
      <c r="K160" s="148">
        <v>4334</v>
      </c>
      <c r="L160" s="150" t="s">
        <v>104</v>
      </c>
    </row>
    <row r="161" spans="1:12" ht="15" customHeight="1">
      <c r="A161" s="105" t="s">
        <v>21</v>
      </c>
      <c r="B161" s="10">
        <f t="shared" si="21"/>
        <v>19587</v>
      </c>
      <c r="C161" s="151">
        <v>20</v>
      </c>
      <c r="D161" s="151">
        <v>1016</v>
      </c>
      <c r="E161" s="152">
        <v>10931</v>
      </c>
      <c r="F161" s="151">
        <f t="shared" si="22"/>
        <v>18551</v>
      </c>
      <c r="G161" s="151">
        <v>7113</v>
      </c>
      <c r="H161" s="151">
        <v>3772</v>
      </c>
      <c r="I161" s="151" t="s">
        <v>41</v>
      </c>
      <c r="J161" s="151" t="s">
        <v>41</v>
      </c>
      <c r="K161" s="154" t="s">
        <v>104</v>
      </c>
      <c r="L161" s="158">
        <v>7620</v>
      </c>
    </row>
    <row r="162" spans="1:12" ht="14.5">
      <c r="A162" s="97" t="s">
        <v>22</v>
      </c>
      <c r="B162" s="12">
        <f t="shared" si="21"/>
        <v>8163</v>
      </c>
      <c r="C162" s="156">
        <v>48</v>
      </c>
      <c r="D162" s="156">
        <v>3227</v>
      </c>
      <c r="E162" s="149">
        <v>4888</v>
      </c>
      <c r="F162" s="156">
        <f t="shared" si="22"/>
        <v>4888</v>
      </c>
      <c r="G162" s="156">
        <v>3765</v>
      </c>
      <c r="H162" s="156">
        <v>986</v>
      </c>
      <c r="I162" s="156">
        <v>42</v>
      </c>
      <c r="J162" s="156">
        <v>95</v>
      </c>
      <c r="K162" s="157" t="s">
        <v>104</v>
      </c>
      <c r="L162" s="150" t="s">
        <v>104</v>
      </c>
    </row>
    <row r="163" spans="1:12" ht="14.5">
      <c r="A163" s="105" t="s">
        <v>23</v>
      </c>
      <c r="B163" s="10">
        <f t="shared" si="21"/>
        <v>1743</v>
      </c>
      <c r="C163" s="151">
        <v>19</v>
      </c>
      <c r="D163" s="151">
        <v>87</v>
      </c>
      <c r="E163" s="152">
        <v>1637</v>
      </c>
      <c r="F163" s="151">
        <f t="shared" si="22"/>
        <v>1637</v>
      </c>
      <c r="G163" s="151">
        <v>770</v>
      </c>
      <c r="H163" s="151">
        <v>852</v>
      </c>
      <c r="I163" s="151">
        <v>9</v>
      </c>
      <c r="J163" s="151">
        <v>6</v>
      </c>
      <c r="K163" s="154" t="s">
        <v>104</v>
      </c>
      <c r="L163" s="158" t="s">
        <v>104</v>
      </c>
    </row>
    <row r="164" spans="1:12" ht="14.5">
      <c r="A164" s="97" t="s">
        <v>24</v>
      </c>
      <c r="B164" s="12">
        <f t="shared" si="21"/>
        <v>1054</v>
      </c>
      <c r="C164" s="156">
        <v>6</v>
      </c>
      <c r="D164" s="156">
        <v>1</v>
      </c>
      <c r="E164" s="149">
        <v>1047</v>
      </c>
      <c r="F164" s="156">
        <f t="shared" si="22"/>
        <v>1047</v>
      </c>
      <c r="G164" s="156">
        <v>833</v>
      </c>
      <c r="H164" s="156" t="s">
        <v>41</v>
      </c>
      <c r="I164" s="156" t="s">
        <v>41</v>
      </c>
      <c r="J164" s="156" t="s">
        <v>41</v>
      </c>
      <c r="K164" s="157" t="s">
        <v>104</v>
      </c>
      <c r="L164" s="150" t="s">
        <v>104</v>
      </c>
    </row>
    <row r="165" spans="1:12" ht="14.5">
      <c r="A165" s="105" t="s">
        <v>25</v>
      </c>
      <c r="B165" s="10">
        <f t="shared" si="21"/>
        <v>2698</v>
      </c>
      <c r="C165" s="151">
        <v>0</v>
      </c>
      <c r="D165" s="151">
        <v>178</v>
      </c>
      <c r="E165" s="152">
        <v>2520</v>
      </c>
      <c r="F165" s="151">
        <f t="shared" si="22"/>
        <v>2520</v>
      </c>
      <c r="G165" s="151">
        <v>1371</v>
      </c>
      <c r="H165" s="151">
        <v>1005</v>
      </c>
      <c r="I165" s="151" t="s">
        <v>41</v>
      </c>
      <c r="J165" s="151" t="s">
        <v>41</v>
      </c>
      <c r="K165" s="154" t="s">
        <v>104</v>
      </c>
      <c r="L165" s="158" t="s">
        <v>104</v>
      </c>
    </row>
    <row r="166" spans="1:12" ht="14.5">
      <c r="A166" s="97" t="s">
        <v>26</v>
      </c>
      <c r="B166" s="12">
        <f t="shared" si="21"/>
        <v>6139</v>
      </c>
      <c r="C166" s="156">
        <v>56</v>
      </c>
      <c r="D166" s="156">
        <v>441</v>
      </c>
      <c r="E166" s="149">
        <v>5218</v>
      </c>
      <c r="F166" s="156">
        <f t="shared" si="22"/>
        <v>5642</v>
      </c>
      <c r="G166" s="156">
        <v>4367</v>
      </c>
      <c r="H166" s="156" t="s">
        <v>41</v>
      </c>
      <c r="I166" s="156" t="s">
        <v>41</v>
      </c>
      <c r="J166" s="156" t="s">
        <v>41</v>
      </c>
      <c r="K166" s="156">
        <v>424</v>
      </c>
      <c r="L166" s="150" t="s">
        <v>104</v>
      </c>
    </row>
    <row r="167" spans="1:12" ht="14.5">
      <c r="A167" s="105" t="s">
        <v>27</v>
      </c>
      <c r="B167" s="10">
        <f t="shared" si="21"/>
        <v>1899</v>
      </c>
      <c r="C167" s="151">
        <v>17</v>
      </c>
      <c r="D167" s="151">
        <v>83</v>
      </c>
      <c r="E167" s="152">
        <v>1799</v>
      </c>
      <c r="F167" s="151">
        <f t="shared" si="22"/>
        <v>1799</v>
      </c>
      <c r="G167" s="151">
        <v>494</v>
      </c>
      <c r="H167" s="151">
        <v>1095</v>
      </c>
      <c r="I167" s="151" t="s">
        <v>41</v>
      </c>
      <c r="J167" s="151" t="s">
        <v>41</v>
      </c>
      <c r="K167" s="154" t="s">
        <v>104</v>
      </c>
      <c r="L167" s="158" t="s">
        <v>104</v>
      </c>
    </row>
    <row r="168" spans="1:12" ht="14.5">
      <c r="A168" s="97" t="s">
        <v>28</v>
      </c>
      <c r="B168" s="12">
        <f t="shared" si="21"/>
        <v>10923</v>
      </c>
      <c r="C168" s="156">
        <v>37</v>
      </c>
      <c r="D168" s="156">
        <v>134</v>
      </c>
      <c r="E168" s="149">
        <v>10690</v>
      </c>
      <c r="F168" s="156">
        <f t="shared" si="22"/>
        <v>10752</v>
      </c>
      <c r="G168" s="156">
        <v>2389</v>
      </c>
      <c r="H168" s="156">
        <v>3560</v>
      </c>
      <c r="I168" s="156">
        <v>135</v>
      </c>
      <c r="J168" s="156">
        <v>4606</v>
      </c>
      <c r="K168" s="156">
        <v>62</v>
      </c>
      <c r="L168" s="150" t="s">
        <v>104</v>
      </c>
    </row>
    <row r="169" spans="1:12" ht="14.5">
      <c r="A169" s="105" t="s">
        <v>29</v>
      </c>
      <c r="B169" s="10">
        <f t="shared" si="21"/>
        <v>24569</v>
      </c>
      <c r="C169" s="151">
        <v>222</v>
      </c>
      <c r="D169" s="151">
        <v>635</v>
      </c>
      <c r="E169" s="152">
        <v>21596</v>
      </c>
      <c r="F169" s="151">
        <f t="shared" si="22"/>
        <v>23712</v>
      </c>
      <c r="G169" s="151">
        <v>14760</v>
      </c>
      <c r="H169" s="151">
        <v>4949</v>
      </c>
      <c r="I169" s="151">
        <v>286</v>
      </c>
      <c r="J169" s="151">
        <v>1601</v>
      </c>
      <c r="K169" s="151">
        <v>2116</v>
      </c>
      <c r="L169" s="158" t="s">
        <v>104</v>
      </c>
    </row>
    <row r="170" spans="1:12" ht="14.5">
      <c r="A170" s="97" t="s">
        <v>30</v>
      </c>
      <c r="B170" s="12">
        <f t="shared" si="21"/>
        <v>2544</v>
      </c>
      <c r="C170" s="156">
        <v>27</v>
      </c>
      <c r="D170" s="156">
        <v>189</v>
      </c>
      <c r="E170" s="149">
        <v>2328</v>
      </c>
      <c r="F170" s="156">
        <f t="shared" si="22"/>
        <v>2328</v>
      </c>
      <c r="G170" s="156">
        <v>693</v>
      </c>
      <c r="H170" s="156">
        <v>862</v>
      </c>
      <c r="I170" s="156">
        <v>77</v>
      </c>
      <c r="J170" s="156">
        <v>696</v>
      </c>
      <c r="K170" s="157" t="s">
        <v>104</v>
      </c>
      <c r="L170" s="150" t="s">
        <v>104</v>
      </c>
    </row>
    <row r="171" spans="1:12" ht="14.5">
      <c r="A171" s="105" t="s">
        <v>31</v>
      </c>
      <c r="B171" s="10">
        <f t="shared" si="21"/>
        <v>727</v>
      </c>
      <c r="C171" s="151">
        <v>27</v>
      </c>
      <c r="D171" s="151">
        <v>36</v>
      </c>
      <c r="E171" s="152">
        <v>664</v>
      </c>
      <c r="F171" s="151">
        <f t="shared" si="22"/>
        <v>664</v>
      </c>
      <c r="G171" s="151">
        <v>474</v>
      </c>
      <c r="H171" s="151">
        <v>140</v>
      </c>
      <c r="I171" s="151" t="s">
        <v>41</v>
      </c>
      <c r="J171" s="151" t="s">
        <v>41</v>
      </c>
      <c r="K171" s="154" t="s">
        <v>104</v>
      </c>
      <c r="L171" s="158" t="s">
        <v>104</v>
      </c>
    </row>
    <row r="172" spans="1:12" ht="14.5">
      <c r="A172" s="97" t="s">
        <v>32</v>
      </c>
      <c r="B172" s="12">
        <f t="shared" si="21"/>
        <v>4760</v>
      </c>
      <c r="C172" s="156">
        <v>4</v>
      </c>
      <c r="D172" s="156">
        <v>254</v>
      </c>
      <c r="E172" s="159">
        <v>4502</v>
      </c>
      <c r="F172" s="156">
        <f t="shared" si="22"/>
        <v>4502</v>
      </c>
      <c r="G172" s="156">
        <v>3224</v>
      </c>
      <c r="H172" s="156">
        <v>823</v>
      </c>
      <c r="I172" s="156" t="s">
        <v>41</v>
      </c>
      <c r="J172" s="156" t="s">
        <v>41</v>
      </c>
      <c r="K172" s="157" t="s">
        <v>104</v>
      </c>
      <c r="L172" s="150" t="s">
        <v>104</v>
      </c>
    </row>
    <row r="173" spans="1:12" ht="14.5">
      <c r="A173" s="105" t="s">
        <v>33</v>
      </c>
      <c r="B173" s="10">
        <f t="shared" si="21"/>
        <v>2001</v>
      </c>
      <c r="C173" s="151">
        <v>2</v>
      </c>
      <c r="D173" s="151">
        <v>122</v>
      </c>
      <c r="E173" s="152">
        <v>1877</v>
      </c>
      <c r="F173" s="151">
        <f t="shared" si="22"/>
        <v>1877</v>
      </c>
      <c r="G173" s="151">
        <v>967</v>
      </c>
      <c r="H173" s="151">
        <v>711</v>
      </c>
      <c r="I173" s="151" t="s">
        <v>41</v>
      </c>
      <c r="J173" s="151" t="s">
        <v>41</v>
      </c>
      <c r="K173" s="154" t="s">
        <v>104</v>
      </c>
      <c r="L173" s="158" t="s">
        <v>104</v>
      </c>
    </row>
    <row r="174" spans="1:12" ht="14.5">
      <c r="A174" s="97" t="s">
        <v>34</v>
      </c>
      <c r="B174" s="12">
        <f t="shared" si="21"/>
        <v>3170</v>
      </c>
      <c r="C174" s="156">
        <v>42</v>
      </c>
      <c r="D174" s="156">
        <v>97</v>
      </c>
      <c r="E174" s="149">
        <v>3031</v>
      </c>
      <c r="F174" s="156">
        <f t="shared" si="22"/>
        <v>3031</v>
      </c>
      <c r="G174" s="156">
        <v>1766</v>
      </c>
      <c r="H174" s="156">
        <v>1047</v>
      </c>
      <c r="I174" s="156">
        <v>27</v>
      </c>
      <c r="J174" s="156">
        <v>191</v>
      </c>
      <c r="K174" s="157" t="s">
        <v>104</v>
      </c>
      <c r="L174" s="150" t="s">
        <v>104</v>
      </c>
    </row>
    <row r="175" spans="1:12" thickBot="1">
      <c r="A175" s="113" t="s">
        <v>35</v>
      </c>
      <c r="B175" s="13">
        <f t="shared" si="21"/>
        <v>2079</v>
      </c>
      <c r="C175" s="160">
        <v>1</v>
      </c>
      <c r="D175" s="160">
        <v>68</v>
      </c>
      <c r="E175" s="161">
        <v>2010</v>
      </c>
      <c r="F175" s="160">
        <f t="shared" si="22"/>
        <v>2010</v>
      </c>
      <c r="G175" s="160">
        <v>1033</v>
      </c>
      <c r="H175" s="160">
        <v>902</v>
      </c>
      <c r="I175" s="160">
        <v>22</v>
      </c>
      <c r="J175" s="160">
        <v>53</v>
      </c>
      <c r="K175" s="154" t="s">
        <v>104</v>
      </c>
      <c r="L175" s="162" t="s">
        <v>104</v>
      </c>
    </row>
    <row r="176" spans="1:12" ht="14.5">
      <c r="A176" s="121" t="s">
        <v>36</v>
      </c>
      <c r="B176" s="163">
        <f t="shared" si="21"/>
        <v>82128</v>
      </c>
      <c r="C176" s="164">
        <f>C160+C161+C164+C165+C166+C168+C169+C170+C171+C174</f>
        <v>479</v>
      </c>
      <c r="D176" s="164">
        <v>4071</v>
      </c>
      <c r="E176" s="165">
        <v>63022</v>
      </c>
      <c r="F176" s="164">
        <f t="shared" si="22"/>
        <v>77578</v>
      </c>
      <c r="G176" s="164">
        <v>38357</v>
      </c>
      <c r="H176" s="164">
        <v>16789</v>
      </c>
      <c r="I176" s="164">
        <v>678</v>
      </c>
      <c r="J176" s="164">
        <v>7198</v>
      </c>
      <c r="K176" s="164">
        <f>SUM(K160,K161,K164:K166,K168:K171,K174)</f>
        <v>6936</v>
      </c>
      <c r="L176" s="15">
        <f>SUM(L160,L161,L164:L166,L168:L171,L174)</f>
        <v>7620</v>
      </c>
    </row>
    <row r="177" spans="1:12" ht="14.5">
      <c r="A177" s="125" t="s">
        <v>37</v>
      </c>
      <c r="B177" s="167">
        <f t="shared" si="21"/>
        <v>20645</v>
      </c>
      <c r="C177" s="168">
        <f>C162+C163+C167+C172+C173+C175</f>
        <v>91</v>
      </c>
      <c r="D177" s="168">
        <v>3841</v>
      </c>
      <c r="E177" s="169">
        <v>16713</v>
      </c>
      <c r="F177" s="168">
        <f t="shared" si="22"/>
        <v>16713</v>
      </c>
      <c r="G177" s="168">
        <v>10253</v>
      </c>
      <c r="H177" s="168">
        <v>5369</v>
      </c>
      <c r="I177" s="168">
        <v>188</v>
      </c>
      <c r="J177" s="168">
        <v>903</v>
      </c>
      <c r="K177" s="170">
        <f>SUM(K162,K163,K167,K173,K172,K175)</f>
        <v>0</v>
      </c>
      <c r="L177" s="17">
        <f>SUM(L162,L163,L167,L173,L172,L175)</f>
        <v>0</v>
      </c>
    </row>
    <row r="178" spans="1:12" thickBot="1">
      <c r="A178" s="172" t="s">
        <v>38</v>
      </c>
      <c r="B178" s="173">
        <f t="shared" si="21"/>
        <v>102773</v>
      </c>
      <c r="C178" s="174">
        <f>SUM(C160:C175)</f>
        <v>570</v>
      </c>
      <c r="D178" s="174">
        <v>7912</v>
      </c>
      <c r="E178" s="175">
        <v>79735</v>
      </c>
      <c r="F178" s="174">
        <f t="shared" si="22"/>
        <v>94291</v>
      </c>
      <c r="G178" s="174">
        <v>48610</v>
      </c>
      <c r="H178" s="174">
        <v>22158</v>
      </c>
      <c r="I178" s="174">
        <v>866</v>
      </c>
      <c r="J178" s="174">
        <v>8101</v>
      </c>
      <c r="K178" s="174">
        <f>SUM(K160:K175)</f>
        <v>6936</v>
      </c>
      <c r="L178" s="146">
        <f>SUM(L160:L175)</f>
        <v>7620</v>
      </c>
    </row>
    <row r="179" spans="1:12" thickBot="1">
      <c r="A179" s="177"/>
      <c r="B179" s="526" t="s">
        <v>102</v>
      </c>
      <c r="C179" s="526"/>
      <c r="D179" s="526"/>
      <c r="E179" s="526"/>
      <c r="F179" s="527" t="s">
        <v>103</v>
      </c>
      <c r="G179" s="527"/>
      <c r="H179" s="527"/>
      <c r="I179" s="527"/>
      <c r="J179" s="527"/>
      <c r="K179" s="527"/>
      <c r="L179" s="527"/>
    </row>
    <row r="180" spans="1:12" ht="14.5">
      <c r="A180" s="97" t="s">
        <v>20</v>
      </c>
      <c r="B180" s="8">
        <v>100</v>
      </c>
      <c r="C180" s="178">
        <f t="shared" ref="C180:D195" si="23">C160/$B160*100</f>
        <v>0.39190071848465058</v>
      </c>
      <c r="D180" s="178">
        <f t="shared" si="23"/>
        <v>12.540822991508819</v>
      </c>
      <c r="E180" s="179">
        <f t="shared" ref="E180:E198" si="24">F160/$B160*100</f>
        <v>87.067276290006532</v>
      </c>
      <c r="F180" s="180">
        <v>100</v>
      </c>
      <c r="G180" s="178">
        <f t="shared" ref="G180:K195" si="25">G160/$F160*100</f>
        <v>49.201586110813416</v>
      </c>
      <c r="H180" s="178" t="s">
        <v>41</v>
      </c>
      <c r="I180" s="178" t="s">
        <v>41</v>
      </c>
      <c r="J180" s="178" t="s">
        <v>41</v>
      </c>
      <c r="K180" s="178">
        <f>K160/$F160*100</f>
        <v>46.447326117243598</v>
      </c>
      <c r="L180" s="194" t="s">
        <v>104</v>
      </c>
    </row>
    <row r="181" spans="1:12" ht="14.5">
      <c r="A181" s="105" t="s">
        <v>21</v>
      </c>
      <c r="B181" s="10">
        <v>100</v>
      </c>
      <c r="C181" s="181">
        <f t="shared" si="23"/>
        <v>0.1021085413794864</v>
      </c>
      <c r="D181" s="181">
        <f t="shared" si="23"/>
        <v>5.1871139020779093</v>
      </c>
      <c r="E181" s="182">
        <f t="shared" si="24"/>
        <v>94.71077755654261</v>
      </c>
      <c r="F181" s="183">
        <v>100</v>
      </c>
      <c r="G181" s="181">
        <f t="shared" si="25"/>
        <v>38.342946471888304</v>
      </c>
      <c r="H181" s="181">
        <f>H161/$F161*100</f>
        <v>20.33313568001725</v>
      </c>
      <c r="I181" s="181" t="s">
        <v>41</v>
      </c>
      <c r="J181" s="181" t="s">
        <v>41</v>
      </c>
      <c r="K181" s="181" t="s">
        <v>104</v>
      </c>
      <c r="L181" s="184">
        <f>L161/$F161*100</f>
        <v>41.075952778825943</v>
      </c>
    </row>
    <row r="182" spans="1:12" ht="14.5">
      <c r="A182" s="97" t="s">
        <v>22</v>
      </c>
      <c r="B182" s="12">
        <v>100</v>
      </c>
      <c r="C182" s="185">
        <f t="shared" si="23"/>
        <v>0.58801911062109524</v>
      </c>
      <c r="D182" s="185">
        <f t="shared" si="23"/>
        <v>39.532034791130712</v>
      </c>
      <c r="E182" s="179">
        <f t="shared" si="24"/>
        <v>59.87994609824819</v>
      </c>
      <c r="F182" s="186">
        <v>100</v>
      </c>
      <c r="G182" s="185">
        <f t="shared" si="25"/>
        <v>77.025368248772509</v>
      </c>
      <c r="H182" s="185">
        <f>H162/$F162*100</f>
        <v>20.171849427168574</v>
      </c>
      <c r="I182" s="185">
        <f>I162/$F162*100</f>
        <v>0.85924713584288048</v>
      </c>
      <c r="J182" s="185">
        <f>J162/$F162*100</f>
        <v>1.9435351882160394</v>
      </c>
      <c r="K182" s="185" t="s">
        <v>104</v>
      </c>
      <c r="L182" s="194" t="s">
        <v>104</v>
      </c>
    </row>
    <row r="183" spans="1:12" ht="14.5">
      <c r="A183" s="105" t="s">
        <v>23</v>
      </c>
      <c r="B183" s="10">
        <v>100</v>
      </c>
      <c r="C183" s="181">
        <f t="shared" si="23"/>
        <v>1.0900745840504877</v>
      </c>
      <c r="D183" s="181">
        <f t="shared" si="23"/>
        <v>4.9913941480206541</v>
      </c>
      <c r="E183" s="182">
        <f t="shared" si="24"/>
        <v>93.918531267928856</v>
      </c>
      <c r="F183" s="183">
        <v>100</v>
      </c>
      <c r="G183" s="181">
        <f t="shared" si="25"/>
        <v>47.037263286499694</v>
      </c>
      <c r="H183" s="181">
        <f>H163/$F163*100</f>
        <v>52.04642638973732</v>
      </c>
      <c r="I183" s="181">
        <f>I163/$F163*100</f>
        <v>0.54978619425778863</v>
      </c>
      <c r="J183" s="181">
        <f>J163/$F163*100</f>
        <v>0.36652412950519242</v>
      </c>
      <c r="K183" s="181" t="s">
        <v>104</v>
      </c>
      <c r="L183" s="184" t="s">
        <v>104</v>
      </c>
    </row>
    <row r="184" spans="1:12" ht="14.5">
      <c r="A184" s="97" t="s">
        <v>24</v>
      </c>
      <c r="B184" s="12">
        <v>100</v>
      </c>
      <c r="C184" s="185">
        <f t="shared" si="23"/>
        <v>0.56925996204933582</v>
      </c>
      <c r="D184" s="185">
        <f t="shared" si="23"/>
        <v>9.4876660341555979E-2</v>
      </c>
      <c r="E184" s="179">
        <f t="shared" si="24"/>
        <v>99.335863377609115</v>
      </c>
      <c r="F184" s="186">
        <v>100</v>
      </c>
      <c r="G184" s="185">
        <f t="shared" si="25"/>
        <v>79.560649474689598</v>
      </c>
      <c r="H184" s="185" t="s">
        <v>41</v>
      </c>
      <c r="I184" s="185" t="s">
        <v>41</v>
      </c>
      <c r="J184" s="185" t="s">
        <v>41</v>
      </c>
      <c r="K184" s="185" t="s">
        <v>104</v>
      </c>
      <c r="L184" s="194" t="s">
        <v>104</v>
      </c>
    </row>
    <row r="185" spans="1:12" ht="14.5">
      <c r="A185" s="105" t="s">
        <v>25</v>
      </c>
      <c r="B185" s="10">
        <v>100</v>
      </c>
      <c r="C185" s="181">
        <f t="shared" si="23"/>
        <v>0</v>
      </c>
      <c r="D185" s="181">
        <f t="shared" si="23"/>
        <v>6.5974796145292807</v>
      </c>
      <c r="E185" s="182">
        <f t="shared" si="24"/>
        <v>93.402520385470723</v>
      </c>
      <c r="F185" s="183">
        <v>100</v>
      </c>
      <c r="G185" s="181">
        <f t="shared" si="25"/>
        <v>54.404761904761898</v>
      </c>
      <c r="H185" s="181">
        <f>H165/$F165*100</f>
        <v>39.880952380952387</v>
      </c>
      <c r="I185" s="181" t="s">
        <v>41</v>
      </c>
      <c r="J185" s="181" t="s">
        <v>41</v>
      </c>
      <c r="K185" s="181" t="s">
        <v>104</v>
      </c>
      <c r="L185" s="184" t="s">
        <v>104</v>
      </c>
    </row>
    <row r="186" spans="1:12" ht="14.5">
      <c r="A186" s="97" t="s">
        <v>26</v>
      </c>
      <c r="B186" s="12">
        <v>100</v>
      </c>
      <c r="C186" s="185">
        <f t="shared" si="23"/>
        <v>0.91220068415051314</v>
      </c>
      <c r="D186" s="185">
        <f t="shared" si="23"/>
        <v>7.1835803876852911</v>
      </c>
      <c r="E186" s="179">
        <f t="shared" si="24"/>
        <v>91.904218928164198</v>
      </c>
      <c r="F186" s="186">
        <v>100</v>
      </c>
      <c r="G186" s="185">
        <f t="shared" si="25"/>
        <v>77.401630627437072</v>
      </c>
      <c r="H186" s="185" t="s">
        <v>41</v>
      </c>
      <c r="I186" s="185" t="s">
        <v>41</v>
      </c>
      <c r="J186" s="185" t="s">
        <v>41</v>
      </c>
      <c r="K186" s="185">
        <f>K166/$F166*100</f>
        <v>7.5150655795817087</v>
      </c>
      <c r="L186" s="194" t="s">
        <v>104</v>
      </c>
    </row>
    <row r="187" spans="1:12" ht="14.5">
      <c r="A187" s="105" t="s">
        <v>27</v>
      </c>
      <c r="B187" s="10">
        <v>100</v>
      </c>
      <c r="C187" s="181">
        <f t="shared" si="23"/>
        <v>0.89520800421274349</v>
      </c>
      <c r="D187" s="181">
        <f t="shared" si="23"/>
        <v>4.3707214323328065</v>
      </c>
      <c r="E187" s="182">
        <f t="shared" si="24"/>
        <v>94.734070563454452</v>
      </c>
      <c r="F187" s="183">
        <v>100</v>
      </c>
      <c r="G187" s="181">
        <f t="shared" si="25"/>
        <v>27.459699833240691</v>
      </c>
      <c r="H187" s="181">
        <f t="shared" si="25"/>
        <v>60.867148415786545</v>
      </c>
      <c r="I187" s="181" t="s">
        <v>41</v>
      </c>
      <c r="J187" s="181" t="s">
        <v>41</v>
      </c>
      <c r="K187" s="181" t="s">
        <v>104</v>
      </c>
      <c r="L187" s="184" t="s">
        <v>104</v>
      </c>
    </row>
    <row r="188" spans="1:12" ht="14.5">
      <c r="A188" s="97" t="s">
        <v>28</v>
      </c>
      <c r="B188" s="12">
        <v>100</v>
      </c>
      <c r="C188" s="185">
        <f t="shared" si="23"/>
        <v>0.33873477982239314</v>
      </c>
      <c r="D188" s="185">
        <f t="shared" si="23"/>
        <v>1.2267692026000183</v>
      </c>
      <c r="E188" s="179">
        <f t="shared" si="24"/>
        <v>98.434496017577587</v>
      </c>
      <c r="F188" s="186">
        <v>100</v>
      </c>
      <c r="G188" s="185">
        <f t="shared" si="25"/>
        <v>22.219122023809522</v>
      </c>
      <c r="H188" s="185">
        <f t="shared" si="25"/>
        <v>33.110119047619044</v>
      </c>
      <c r="I188" s="185">
        <f t="shared" si="25"/>
        <v>1.2555803571428572</v>
      </c>
      <c r="J188" s="185">
        <f t="shared" si="25"/>
        <v>42.838541666666671</v>
      </c>
      <c r="K188" s="185">
        <f t="shared" si="25"/>
        <v>0.57663690476190477</v>
      </c>
      <c r="L188" s="194" t="s">
        <v>104</v>
      </c>
    </row>
    <row r="189" spans="1:12" ht="14.5">
      <c r="A189" s="105" t="s">
        <v>29</v>
      </c>
      <c r="B189" s="10">
        <v>100</v>
      </c>
      <c r="C189" s="181">
        <f t="shared" si="23"/>
        <v>0.90357767918922227</v>
      </c>
      <c r="D189" s="181">
        <f t="shared" si="23"/>
        <v>2.584557776059262</v>
      </c>
      <c r="E189" s="182">
        <f t="shared" si="24"/>
        <v>96.511864544751518</v>
      </c>
      <c r="F189" s="183">
        <v>100</v>
      </c>
      <c r="G189" s="181">
        <f t="shared" si="25"/>
        <v>62.246963562753031</v>
      </c>
      <c r="H189" s="181">
        <f t="shared" si="25"/>
        <v>20.871288798920379</v>
      </c>
      <c r="I189" s="181">
        <f t="shared" si="25"/>
        <v>1.2061403508771928</v>
      </c>
      <c r="J189" s="181">
        <f t="shared" si="25"/>
        <v>6.7518556005398107</v>
      </c>
      <c r="K189" s="181">
        <f t="shared" si="25"/>
        <v>8.923751686909581</v>
      </c>
      <c r="L189" s="184" t="s">
        <v>104</v>
      </c>
    </row>
    <row r="190" spans="1:12" ht="14.5">
      <c r="A190" s="97" t="s">
        <v>30</v>
      </c>
      <c r="B190" s="12">
        <v>100</v>
      </c>
      <c r="C190" s="185">
        <f t="shared" si="23"/>
        <v>1.0613207547169812</v>
      </c>
      <c r="D190" s="185">
        <f t="shared" si="23"/>
        <v>7.4292452830188678</v>
      </c>
      <c r="E190" s="179">
        <f t="shared" si="24"/>
        <v>91.509433962264154</v>
      </c>
      <c r="F190" s="186">
        <v>100</v>
      </c>
      <c r="G190" s="185">
        <f t="shared" si="25"/>
        <v>29.768041237113401</v>
      </c>
      <c r="H190" s="185">
        <f t="shared" si="25"/>
        <v>37.027491408934708</v>
      </c>
      <c r="I190" s="185">
        <f>I170/$F170*100</f>
        <v>3.3075601374570449</v>
      </c>
      <c r="J190" s="185">
        <f>J170/$F170*100</f>
        <v>29.896907216494846</v>
      </c>
      <c r="K190" s="185" t="s">
        <v>104</v>
      </c>
      <c r="L190" s="194" t="s">
        <v>104</v>
      </c>
    </row>
    <row r="191" spans="1:12" ht="14.5">
      <c r="A191" s="105" t="s">
        <v>31</v>
      </c>
      <c r="B191" s="10">
        <v>100</v>
      </c>
      <c r="C191" s="181">
        <f t="shared" si="23"/>
        <v>3.7138927097661623</v>
      </c>
      <c r="D191" s="181">
        <f t="shared" si="23"/>
        <v>4.9518569463548827</v>
      </c>
      <c r="E191" s="182">
        <f t="shared" si="24"/>
        <v>91.334250343878949</v>
      </c>
      <c r="F191" s="183">
        <v>100</v>
      </c>
      <c r="G191" s="181">
        <f t="shared" si="25"/>
        <v>71.385542168674704</v>
      </c>
      <c r="H191" s="181">
        <f t="shared" si="25"/>
        <v>21.084337349397593</v>
      </c>
      <c r="I191" s="181" t="s">
        <v>41</v>
      </c>
      <c r="J191" s="181" t="s">
        <v>41</v>
      </c>
      <c r="K191" s="181" t="s">
        <v>104</v>
      </c>
      <c r="L191" s="184" t="s">
        <v>104</v>
      </c>
    </row>
    <row r="192" spans="1:12" ht="14.5">
      <c r="A192" s="97" t="s">
        <v>32</v>
      </c>
      <c r="B192" s="12">
        <v>100</v>
      </c>
      <c r="C192" s="185">
        <f t="shared" si="23"/>
        <v>8.4033613445378158E-2</v>
      </c>
      <c r="D192" s="185">
        <f t="shared" si="23"/>
        <v>5.3361344537815123</v>
      </c>
      <c r="E192" s="179">
        <f t="shared" si="24"/>
        <v>94.579831932773104</v>
      </c>
      <c r="F192" s="186">
        <v>100</v>
      </c>
      <c r="G192" s="185">
        <f t="shared" si="25"/>
        <v>71.612616614837847</v>
      </c>
      <c r="H192" s="185">
        <f t="shared" si="25"/>
        <v>18.280764104842291</v>
      </c>
      <c r="I192" s="185" t="s">
        <v>41</v>
      </c>
      <c r="J192" s="185" t="s">
        <v>41</v>
      </c>
      <c r="K192" s="185" t="s">
        <v>104</v>
      </c>
      <c r="L192" s="194" t="s">
        <v>104</v>
      </c>
    </row>
    <row r="193" spans="1:12" ht="14.5">
      <c r="A193" s="105" t="s">
        <v>33</v>
      </c>
      <c r="B193" s="10">
        <v>100</v>
      </c>
      <c r="C193" s="181">
        <f t="shared" si="23"/>
        <v>9.9950024987506242E-2</v>
      </c>
      <c r="D193" s="181">
        <f t="shared" si="23"/>
        <v>6.0969515242378813</v>
      </c>
      <c r="E193" s="182">
        <f t="shared" si="24"/>
        <v>93.803098450774613</v>
      </c>
      <c r="F193" s="183">
        <v>100</v>
      </c>
      <c r="G193" s="181">
        <f t="shared" si="25"/>
        <v>51.51838039424613</v>
      </c>
      <c r="H193" s="181">
        <f t="shared" si="25"/>
        <v>37.879595098561538</v>
      </c>
      <c r="I193" s="181" t="s">
        <v>41</v>
      </c>
      <c r="J193" s="181" t="s">
        <v>41</v>
      </c>
      <c r="K193" s="181" t="s">
        <v>104</v>
      </c>
      <c r="L193" s="184" t="s">
        <v>104</v>
      </c>
    </row>
    <row r="194" spans="1:12" ht="14.5">
      <c r="A194" s="97" t="s">
        <v>34</v>
      </c>
      <c r="B194" s="12">
        <v>100</v>
      </c>
      <c r="C194" s="185">
        <f t="shared" si="23"/>
        <v>1.3249211356466877</v>
      </c>
      <c r="D194" s="185">
        <f t="shared" si="23"/>
        <v>3.0599369085173502</v>
      </c>
      <c r="E194" s="179">
        <f t="shared" si="24"/>
        <v>95.615141955835952</v>
      </c>
      <c r="F194" s="186">
        <v>100</v>
      </c>
      <c r="G194" s="185">
        <f t="shared" si="25"/>
        <v>58.264599142197291</v>
      </c>
      <c r="H194" s="185">
        <f t="shared" si="25"/>
        <v>34.54305509732761</v>
      </c>
      <c r="I194" s="185">
        <f t="shared" si="25"/>
        <v>0.8907951171230617</v>
      </c>
      <c r="J194" s="185">
        <f t="shared" si="25"/>
        <v>6.3015506433520292</v>
      </c>
      <c r="K194" s="185" t="s">
        <v>104</v>
      </c>
      <c r="L194" s="194" t="s">
        <v>104</v>
      </c>
    </row>
    <row r="195" spans="1:12" thickBot="1">
      <c r="A195" s="113" t="s">
        <v>35</v>
      </c>
      <c r="B195" s="10">
        <v>100</v>
      </c>
      <c r="C195" s="181">
        <f t="shared" si="23"/>
        <v>4.8100048100048101E-2</v>
      </c>
      <c r="D195" s="181">
        <f t="shared" si="23"/>
        <v>3.2708032708032708</v>
      </c>
      <c r="E195" s="182">
        <f t="shared" si="24"/>
        <v>96.681096681096676</v>
      </c>
      <c r="F195" s="183">
        <v>100</v>
      </c>
      <c r="G195" s="181">
        <f t="shared" si="25"/>
        <v>51.393034825870643</v>
      </c>
      <c r="H195" s="181">
        <f t="shared" si="25"/>
        <v>44.875621890547265</v>
      </c>
      <c r="I195" s="187">
        <f t="shared" si="25"/>
        <v>1.0945273631840797</v>
      </c>
      <c r="J195" s="187">
        <f t="shared" si="25"/>
        <v>2.6368159203980097</v>
      </c>
      <c r="K195" s="187" t="s">
        <v>104</v>
      </c>
      <c r="L195" s="184" t="s">
        <v>104</v>
      </c>
    </row>
    <row r="196" spans="1:12" ht="14.5">
      <c r="A196" s="121" t="s">
        <v>36</v>
      </c>
      <c r="B196" s="14">
        <v>100</v>
      </c>
      <c r="C196" s="188">
        <f t="shared" ref="C196:D198" si="26">C176/$B176*100</f>
        <v>0.58323592441067607</v>
      </c>
      <c r="D196" s="188">
        <f t="shared" si="26"/>
        <v>4.9568965517241379</v>
      </c>
      <c r="E196" s="189">
        <f t="shared" si="24"/>
        <v>94.459867523865185</v>
      </c>
      <c r="F196" s="124">
        <v>100</v>
      </c>
      <c r="G196" s="188">
        <f t="shared" ref="G196:L198" si="27">G176/$F176*100</f>
        <v>49.443141096702675</v>
      </c>
      <c r="H196" s="188">
        <f t="shared" si="27"/>
        <v>21.641444739488001</v>
      </c>
      <c r="I196" s="188">
        <f t="shared" si="27"/>
        <v>0.87395911211941535</v>
      </c>
      <c r="J196" s="188">
        <f t="shared" si="27"/>
        <v>9.2784036711438809</v>
      </c>
      <c r="K196" s="188">
        <f t="shared" si="27"/>
        <v>8.9406790584959648</v>
      </c>
      <c r="L196" s="189">
        <f t="shared" si="27"/>
        <v>9.8223723220500663</v>
      </c>
    </row>
    <row r="197" spans="1:12" ht="14.5">
      <c r="A197" s="125" t="s">
        <v>37</v>
      </c>
      <c r="B197" s="16">
        <v>100</v>
      </c>
      <c r="C197" s="190">
        <f t="shared" si="26"/>
        <v>0.44078469363041894</v>
      </c>
      <c r="D197" s="190">
        <f t="shared" si="26"/>
        <v>18.604989101477358</v>
      </c>
      <c r="E197" s="171">
        <f t="shared" si="24"/>
        <v>80.954226204892223</v>
      </c>
      <c r="F197" s="128">
        <v>100</v>
      </c>
      <c r="G197" s="190">
        <f t="shared" si="27"/>
        <v>61.347454077664096</v>
      </c>
      <c r="H197" s="190">
        <f t="shared" si="27"/>
        <v>32.124693352480108</v>
      </c>
      <c r="I197" s="190">
        <f t="shared" si="27"/>
        <v>1.1248728534673607</v>
      </c>
      <c r="J197" s="190">
        <f t="shared" si="27"/>
        <v>5.4029797163884403</v>
      </c>
      <c r="K197" s="190">
        <f t="shared" si="27"/>
        <v>0</v>
      </c>
      <c r="L197" s="171">
        <f t="shared" si="27"/>
        <v>0</v>
      </c>
    </row>
    <row r="198" spans="1:12" ht="14.5">
      <c r="A198" s="129" t="s">
        <v>38</v>
      </c>
      <c r="B198" s="18">
        <v>100</v>
      </c>
      <c r="C198" s="191">
        <f t="shared" si="26"/>
        <v>0.55462037694725264</v>
      </c>
      <c r="D198" s="191">
        <f t="shared" si="26"/>
        <v>7.6985200393099351</v>
      </c>
      <c r="E198" s="192">
        <f t="shared" si="24"/>
        <v>91.746859583742818</v>
      </c>
      <c r="F198" s="132">
        <v>100</v>
      </c>
      <c r="G198" s="191">
        <f t="shared" si="27"/>
        <v>51.553170504077805</v>
      </c>
      <c r="H198" s="191">
        <f t="shared" si="27"/>
        <v>23.499591689556798</v>
      </c>
      <c r="I198" s="191">
        <f t="shared" si="27"/>
        <v>0.91843336055402958</v>
      </c>
      <c r="J198" s="191">
        <f t="shared" si="27"/>
        <v>8.591488052942486</v>
      </c>
      <c r="K198" s="191">
        <f t="shared" si="27"/>
        <v>7.3559512572780008</v>
      </c>
      <c r="L198" s="192">
        <f t="shared" si="27"/>
        <v>8.0813651355908824</v>
      </c>
    </row>
    <row r="199" spans="1:12" ht="24" customHeight="1">
      <c r="A199" s="520" t="s">
        <v>241</v>
      </c>
      <c r="B199" s="520"/>
      <c r="C199" s="520"/>
      <c r="D199" s="520"/>
      <c r="E199" s="520"/>
      <c r="F199" s="520"/>
      <c r="G199" s="520"/>
      <c r="H199" s="520"/>
      <c r="I199" s="520"/>
      <c r="J199" s="520"/>
      <c r="K199" s="520"/>
      <c r="L199" s="520"/>
    </row>
    <row r="200" spans="1:12" ht="16.5" customHeight="1">
      <c r="A200" s="519" t="s">
        <v>105</v>
      </c>
      <c r="B200" s="519"/>
      <c r="C200" s="519"/>
      <c r="D200" s="519"/>
      <c r="E200" s="519"/>
      <c r="F200" s="519"/>
      <c r="G200" s="519"/>
      <c r="H200" s="519"/>
      <c r="I200" s="519"/>
      <c r="J200" s="519"/>
      <c r="K200" s="519"/>
      <c r="L200" s="519"/>
    </row>
    <row r="201" spans="1:12" ht="36" customHeight="1">
      <c r="A201" s="519" t="s">
        <v>112</v>
      </c>
      <c r="B201" s="519"/>
      <c r="C201" s="519"/>
      <c r="D201" s="519"/>
      <c r="E201" s="519"/>
      <c r="F201" s="519"/>
      <c r="G201" s="519"/>
      <c r="H201" s="519"/>
      <c r="I201" s="519"/>
      <c r="J201" s="519"/>
      <c r="K201" s="519"/>
      <c r="L201" s="519"/>
    </row>
    <row r="202" spans="1:12" ht="21" customHeight="1"/>
    <row r="203" spans="1:12" ht="23.5">
      <c r="A203" s="474">
        <v>2021</v>
      </c>
      <c r="B203" s="474"/>
      <c r="C203" s="474"/>
      <c r="D203" s="474"/>
      <c r="E203" s="474"/>
      <c r="F203" s="474"/>
      <c r="G203" s="474"/>
      <c r="H203" s="474"/>
      <c r="I203" s="474"/>
      <c r="J203" s="474"/>
      <c r="K203" s="474"/>
      <c r="L203" s="474"/>
    </row>
    <row r="204" spans="1:12" ht="14.5">
      <c r="A204" s="7"/>
    </row>
    <row r="205" spans="1:12" ht="14.5">
      <c r="A205" s="493" t="s">
        <v>113</v>
      </c>
      <c r="B205" s="493"/>
      <c r="C205" s="493"/>
      <c r="D205" s="493"/>
      <c r="E205" s="493"/>
      <c r="F205" s="493"/>
      <c r="G205" s="493"/>
      <c r="H205" s="493"/>
      <c r="I205" s="493"/>
      <c r="J205" s="493"/>
      <c r="K205" s="493"/>
      <c r="L205" s="493"/>
    </row>
    <row r="206" spans="1:12" ht="15" customHeight="1" thickBot="1">
      <c r="A206" s="476" t="s">
        <v>16</v>
      </c>
      <c r="B206" s="477" t="s">
        <v>91</v>
      </c>
      <c r="C206" s="478" t="s">
        <v>92</v>
      </c>
      <c r="D206" s="478"/>
      <c r="E206" s="478"/>
      <c r="F206" s="478"/>
      <c r="G206" s="478"/>
      <c r="H206" s="478"/>
      <c r="I206" s="478"/>
      <c r="J206" s="478"/>
      <c r="K206" s="478"/>
      <c r="L206" s="478"/>
    </row>
    <row r="207" spans="1:12" ht="15" customHeight="1" thickBot="1">
      <c r="A207" s="476"/>
      <c r="B207" s="477"/>
      <c r="C207" s="479" t="s">
        <v>239</v>
      </c>
      <c r="D207" s="479" t="s">
        <v>93</v>
      </c>
      <c r="E207" s="479" t="s">
        <v>94</v>
      </c>
      <c r="F207" s="479"/>
      <c r="G207" s="480" t="s">
        <v>95</v>
      </c>
      <c r="H207" s="480"/>
      <c r="I207" s="480"/>
      <c r="J207" s="480"/>
      <c r="K207" s="480"/>
      <c r="L207" s="480"/>
    </row>
    <row r="208" spans="1:12" ht="100.5" customHeight="1" thickBot="1">
      <c r="A208" s="476"/>
      <c r="B208" s="477"/>
      <c r="C208" s="479"/>
      <c r="D208" s="479"/>
      <c r="E208" s="479"/>
      <c r="F208" s="479"/>
      <c r="G208" s="441" t="s">
        <v>96</v>
      </c>
      <c r="H208" s="441" t="s">
        <v>97</v>
      </c>
      <c r="I208" s="441" t="s">
        <v>98</v>
      </c>
      <c r="J208" s="441" t="s">
        <v>99</v>
      </c>
      <c r="K208" s="441" t="s">
        <v>240</v>
      </c>
      <c r="L208" s="442" t="s">
        <v>101</v>
      </c>
    </row>
    <row r="209" spans="1:12" ht="15" customHeight="1" thickBot="1">
      <c r="A209" s="476"/>
      <c r="B209" s="521" t="s">
        <v>18</v>
      </c>
      <c r="C209" s="521"/>
      <c r="D209" s="521"/>
      <c r="E209" s="521"/>
      <c r="F209" s="521"/>
      <c r="G209" s="521"/>
      <c r="H209" s="521"/>
      <c r="I209" s="521"/>
      <c r="J209" s="521"/>
      <c r="K209" s="521"/>
      <c r="L209" s="521"/>
    </row>
    <row r="210" spans="1:12" s="195" customFormat="1" ht="15" customHeight="1">
      <c r="A210" s="97" t="s">
        <v>20</v>
      </c>
      <c r="B210" s="8">
        <f t="shared" ref="B210:B228" si="28">SUM(C210,D210,F210)</f>
        <v>10222</v>
      </c>
      <c r="C210" s="156">
        <v>19</v>
      </c>
      <c r="D210" s="156">
        <v>1268</v>
      </c>
      <c r="E210" s="149">
        <v>4646</v>
      </c>
      <c r="F210" s="148">
        <f t="shared" ref="F210:F228" si="29">SUM(K210:L210,E210)</f>
        <v>8935</v>
      </c>
      <c r="G210" s="156">
        <v>4219</v>
      </c>
      <c r="H210" s="156">
        <v>407</v>
      </c>
      <c r="I210" s="156">
        <v>20</v>
      </c>
      <c r="J210" s="156">
        <v>0</v>
      </c>
      <c r="K210" s="8">
        <v>4289</v>
      </c>
      <c r="L210" s="150" t="s">
        <v>104</v>
      </c>
    </row>
    <row r="211" spans="1:12" ht="14.5">
      <c r="A211" s="105" t="s">
        <v>21</v>
      </c>
      <c r="B211" s="10">
        <f t="shared" si="28"/>
        <v>18509</v>
      </c>
      <c r="C211" s="151">
        <v>33</v>
      </c>
      <c r="D211" s="151">
        <v>929</v>
      </c>
      <c r="E211" s="152">
        <v>10039</v>
      </c>
      <c r="F211" s="151">
        <f t="shared" si="29"/>
        <v>17547</v>
      </c>
      <c r="G211" s="151">
        <v>6307</v>
      </c>
      <c r="H211" s="151">
        <v>3688</v>
      </c>
      <c r="I211" s="151" t="s">
        <v>41</v>
      </c>
      <c r="J211" s="151" t="s">
        <v>41</v>
      </c>
      <c r="K211" s="196" t="s">
        <v>104</v>
      </c>
      <c r="L211" s="158">
        <v>7508</v>
      </c>
    </row>
    <row r="212" spans="1:12" ht="15" customHeight="1">
      <c r="A212" s="97" t="s">
        <v>22</v>
      </c>
      <c r="B212" s="12">
        <f t="shared" si="28"/>
        <v>7869</v>
      </c>
      <c r="C212" s="156">
        <v>51</v>
      </c>
      <c r="D212" s="156">
        <v>3050</v>
      </c>
      <c r="E212" s="149">
        <v>4768</v>
      </c>
      <c r="F212" s="156">
        <f t="shared" si="29"/>
        <v>4768</v>
      </c>
      <c r="G212" s="156">
        <v>3723</v>
      </c>
      <c r="H212" s="156">
        <v>949</v>
      </c>
      <c r="I212" s="156">
        <v>15</v>
      </c>
      <c r="J212" s="156">
        <v>81</v>
      </c>
      <c r="K212" s="197" t="s">
        <v>104</v>
      </c>
      <c r="L212" s="150" t="s">
        <v>104</v>
      </c>
    </row>
    <row r="213" spans="1:12" ht="14.5">
      <c r="A213" s="105" t="s">
        <v>23</v>
      </c>
      <c r="B213" s="10">
        <f t="shared" si="28"/>
        <v>1815</v>
      </c>
      <c r="C213" s="151">
        <v>18</v>
      </c>
      <c r="D213" s="151">
        <v>114</v>
      </c>
      <c r="E213" s="152">
        <v>1683</v>
      </c>
      <c r="F213" s="151">
        <f t="shared" si="29"/>
        <v>1683</v>
      </c>
      <c r="G213" s="151">
        <v>788</v>
      </c>
      <c r="H213" s="151" t="s">
        <v>41</v>
      </c>
      <c r="I213" s="151" t="s">
        <v>41</v>
      </c>
      <c r="J213" s="151" t="s">
        <v>41</v>
      </c>
      <c r="K213" s="196" t="s">
        <v>104</v>
      </c>
      <c r="L213" s="158" t="s">
        <v>104</v>
      </c>
    </row>
    <row r="214" spans="1:12" ht="14.5">
      <c r="A214" s="97" t="s">
        <v>24</v>
      </c>
      <c r="B214" s="12">
        <f t="shared" si="28"/>
        <v>990</v>
      </c>
      <c r="C214" s="156">
        <v>10</v>
      </c>
      <c r="D214" s="156">
        <v>31</v>
      </c>
      <c r="E214" s="149">
        <v>949</v>
      </c>
      <c r="F214" s="156">
        <f t="shared" si="29"/>
        <v>949</v>
      </c>
      <c r="G214" s="156">
        <v>731</v>
      </c>
      <c r="H214" s="156">
        <v>218</v>
      </c>
      <c r="I214" s="156">
        <v>0</v>
      </c>
      <c r="J214" s="156">
        <v>0</v>
      </c>
      <c r="K214" s="197" t="s">
        <v>104</v>
      </c>
      <c r="L214" s="150" t="s">
        <v>104</v>
      </c>
    </row>
    <row r="215" spans="1:12" ht="14.5">
      <c r="A215" s="105" t="s">
        <v>25</v>
      </c>
      <c r="B215" s="10">
        <f t="shared" si="28"/>
        <v>2500</v>
      </c>
      <c r="C215" s="151">
        <v>0</v>
      </c>
      <c r="D215" s="151">
        <v>174</v>
      </c>
      <c r="E215" s="152">
        <v>2326</v>
      </c>
      <c r="F215" s="151">
        <f t="shared" si="29"/>
        <v>2326</v>
      </c>
      <c r="G215" s="151">
        <v>1340</v>
      </c>
      <c r="H215" s="151">
        <v>865</v>
      </c>
      <c r="I215" s="151">
        <v>75</v>
      </c>
      <c r="J215" s="151">
        <v>46</v>
      </c>
      <c r="K215" s="196" t="s">
        <v>104</v>
      </c>
      <c r="L215" s="158" t="s">
        <v>104</v>
      </c>
    </row>
    <row r="216" spans="1:12" ht="14.5">
      <c r="A216" s="97" t="s">
        <v>26</v>
      </c>
      <c r="B216" s="12">
        <f t="shared" si="28"/>
        <v>5887</v>
      </c>
      <c r="C216" s="156">
        <v>57</v>
      </c>
      <c r="D216" s="156">
        <v>449</v>
      </c>
      <c r="E216" s="149">
        <v>4962</v>
      </c>
      <c r="F216" s="156">
        <f t="shared" si="29"/>
        <v>5381</v>
      </c>
      <c r="G216" s="156">
        <v>4237</v>
      </c>
      <c r="H216" s="156" t="s">
        <v>41</v>
      </c>
      <c r="I216" s="156" t="s">
        <v>41</v>
      </c>
      <c r="J216" s="156" t="s">
        <v>41</v>
      </c>
      <c r="K216" s="12">
        <v>419</v>
      </c>
      <c r="L216" s="150" t="s">
        <v>104</v>
      </c>
    </row>
    <row r="217" spans="1:12" ht="14.5">
      <c r="A217" s="105" t="s">
        <v>27</v>
      </c>
      <c r="B217" s="10">
        <f t="shared" si="28"/>
        <v>1938</v>
      </c>
      <c r="C217" s="151">
        <v>9</v>
      </c>
      <c r="D217" s="151">
        <v>31</v>
      </c>
      <c r="E217" s="152">
        <v>1898</v>
      </c>
      <c r="F217" s="151">
        <f t="shared" si="29"/>
        <v>1898</v>
      </c>
      <c r="G217" s="151">
        <v>587</v>
      </c>
      <c r="H217" s="151">
        <v>1089</v>
      </c>
      <c r="I217" s="151" t="s">
        <v>41</v>
      </c>
      <c r="J217" s="151" t="s">
        <v>41</v>
      </c>
      <c r="K217" s="196" t="s">
        <v>104</v>
      </c>
      <c r="L217" s="158" t="s">
        <v>104</v>
      </c>
    </row>
    <row r="218" spans="1:12" ht="14.5">
      <c r="A218" s="97" t="s">
        <v>28</v>
      </c>
      <c r="B218" s="12">
        <f t="shared" si="28"/>
        <v>10390</v>
      </c>
      <c r="C218" s="156">
        <v>40</v>
      </c>
      <c r="D218" s="156">
        <v>139</v>
      </c>
      <c r="E218" s="149">
        <v>10157</v>
      </c>
      <c r="F218" s="156">
        <f t="shared" si="29"/>
        <v>10211</v>
      </c>
      <c r="G218" s="156">
        <v>2270</v>
      </c>
      <c r="H218" s="156">
        <v>3344</v>
      </c>
      <c r="I218" s="156">
        <v>166</v>
      </c>
      <c r="J218" s="156">
        <v>4377</v>
      </c>
      <c r="K218" s="12">
        <v>54</v>
      </c>
      <c r="L218" s="150" t="s">
        <v>104</v>
      </c>
    </row>
    <row r="219" spans="1:12" ht="14.5">
      <c r="A219" s="105" t="s">
        <v>29</v>
      </c>
      <c r="B219" s="10">
        <f t="shared" si="28"/>
        <v>22933</v>
      </c>
      <c r="C219" s="151">
        <v>189</v>
      </c>
      <c r="D219" s="151">
        <v>478</v>
      </c>
      <c r="E219" s="152">
        <v>20268</v>
      </c>
      <c r="F219" s="151">
        <f t="shared" si="29"/>
        <v>22266</v>
      </c>
      <c r="G219" s="151">
        <v>13233</v>
      </c>
      <c r="H219" s="151">
        <v>5061</v>
      </c>
      <c r="I219" s="151">
        <v>267</v>
      </c>
      <c r="J219" s="151">
        <v>1707</v>
      </c>
      <c r="K219" s="10">
        <v>1998</v>
      </c>
      <c r="L219" s="158" t="s">
        <v>104</v>
      </c>
    </row>
    <row r="220" spans="1:12" ht="14.5">
      <c r="A220" s="97" t="s">
        <v>30</v>
      </c>
      <c r="B220" s="12">
        <f t="shared" si="28"/>
        <v>2599</v>
      </c>
      <c r="C220" s="156">
        <v>16</v>
      </c>
      <c r="D220" s="156">
        <v>124</v>
      </c>
      <c r="E220" s="149">
        <v>2459</v>
      </c>
      <c r="F220" s="156">
        <f t="shared" si="29"/>
        <v>2459</v>
      </c>
      <c r="G220" s="156">
        <v>720</v>
      </c>
      <c r="H220" s="156">
        <v>954</v>
      </c>
      <c r="I220" s="156" t="s">
        <v>41</v>
      </c>
      <c r="J220" s="156" t="s">
        <v>41</v>
      </c>
      <c r="K220" s="197" t="s">
        <v>104</v>
      </c>
      <c r="L220" s="150" t="s">
        <v>104</v>
      </c>
    </row>
    <row r="221" spans="1:12" ht="14.5">
      <c r="A221" s="105" t="s">
        <v>31</v>
      </c>
      <c r="B221" s="10">
        <f t="shared" si="28"/>
        <v>809</v>
      </c>
      <c r="C221" s="151">
        <v>10</v>
      </c>
      <c r="D221" s="151">
        <v>38</v>
      </c>
      <c r="E221" s="152">
        <v>761</v>
      </c>
      <c r="F221" s="151">
        <f t="shared" si="29"/>
        <v>761</v>
      </c>
      <c r="G221" s="151">
        <v>539</v>
      </c>
      <c r="H221" s="151" t="s">
        <v>41</v>
      </c>
      <c r="I221" s="151" t="s">
        <v>41</v>
      </c>
      <c r="J221" s="151" t="s">
        <v>41</v>
      </c>
      <c r="K221" s="196" t="s">
        <v>104</v>
      </c>
      <c r="L221" s="158" t="s">
        <v>104</v>
      </c>
    </row>
    <row r="222" spans="1:12" ht="14.5">
      <c r="A222" s="97" t="s">
        <v>32</v>
      </c>
      <c r="B222" s="12">
        <f t="shared" si="28"/>
        <v>4500</v>
      </c>
      <c r="C222" s="156">
        <v>9</v>
      </c>
      <c r="D222" s="156">
        <v>238</v>
      </c>
      <c r="E222" s="159">
        <v>4253</v>
      </c>
      <c r="F222" s="156">
        <f t="shared" si="29"/>
        <v>4253</v>
      </c>
      <c r="G222" s="156">
        <v>3031</v>
      </c>
      <c r="H222" s="156">
        <v>787</v>
      </c>
      <c r="I222" s="156">
        <v>24</v>
      </c>
      <c r="J222" s="156">
        <v>411</v>
      </c>
      <c r="K222" s="197" t="s">
        <v>104</v>
      </c>
      <c r="L222" s="150" t="s">
        <v>104</v>
      </c>
    </row>
    <row r="223" spans="1:12" ht="14.5">
      <c r="A223" s="105" t="s">
        <v>33</v>
      </c>
      <c r="B223" s="10">
        <f t="shared" si="28"/>
        <v>1984</v>
      </c>
      <c r="C223" s="151">
        <v>2</v>
      </c>
      <c r="D223" s="151">
        <v>185</v>
      </c>
      <c r="E223" s="152">
        <v>1797</v>
      </c>
      <c r="F223" s="151">
        <f t="shared" si="29"/>
        <v>1797</v>
      </c>
      <c r="G223" s="151">
        <v>968</v>
      </c>
      <c r="H223" s="151" t="s">
        <v>41</v>
      </c>
      <c r="I223" s="151" t="s">
        <v>41</v>
      </c>
      <c r="J223" s="151" t="s">
        <v>41</v>
      </c>
      <c r="K223" s="196" t="s">
        <v>104</v>
      </c>
      <c r="L223" s="158" t="s">
        <v>104</v>
      </c>
    </row>
    <row r="224" spans="1:12" ht="14.5">
      <c r="A224" s="97" t="s">
        <v>34</v>
      </c>
      <c r="B224" s="12">
        <f t="shared" si="28"/>
        <v>3159</v>
      </c>
      <c r="C224" s="156">
        <v>32</v>
      </c>
      <c r="D224" s="156">
        <v>74</v>
      </c>
      <c r="E224" s="149">
        <v>3053</v>
      </c>
      <c r="F224" s="156">
        <f t="shared" si="29"/>
        <v>3053</v>
      </c>
      <c r="G224" s="156">
        <v>1704</v>
      </c>
      <c r="H224" s="156">
        <v>1141</v>
      </c>
      <c r="I224" s="156">
        <v>0</v>
      </c>
      <c r="J224" s="156">
        <v>208</v>
      </c>
      <c r="K224" s="197" t="s">
        <v>104</v>
      </c>
      <c r="L224" s="150" t="s">
        <v>104</v>
      </c>
    </row>
    <row r="225" spans="1:12" thickBot="1">
      <c r="A225" s="113" t="s">
        <v>35</v>
      </c>
      <c r="B225" s="13">
        <f t="shared" si="28"/>
        <v>2163</v>
      </c>
      <c r="C225" s="160">
        <v>3</v>
      </c>
      <c r="D225" s="160">
        <v>63</v>
      </c>
      <c r="E225" s="161">
        <v>2097</v>
      </c>
      <c r="F225" s="160">
        <f t="shared" si="29"/>
        <v>2097</v>
      </c>
      <c r="G225" s="160">
        <v>1064</v>
      </c>
      <c r="H225" s="160">
        <v>967</v>
      </c>
      <c r="I225" s="160">
        <v>24</v>
      </c>
      <c r="J225" s="160">
        <v>42</v>
      </c>
      <c r="K225" s="196" t="s">
        <v>104</v>
      </c>
      <c r="L225" s="162" t="s">
        <v>104</v>
      </c>
    </row>
    <row r="226" spans="1:12" ht="14.5">
      <c r="A226" s="121" t="s">
        <v>36</v>
      </c>
      <c r="B226" s="163">
        <f t="shared" si="28"/>
        <v>77998</v>
      </c>
      <c r="C226" s="164">
        <v>406</v>
      </c>
      <c r="D226" s="164">
        <v>3704</v>
      </c>
      <c r="E226" s="165">
        <f>SUM(E210:E211,E214,E215,E216,E218,E219,E220,E221,E224)</f>
        <v>59620</v>
      </c>
      <c r="F226" s="164">
        <f t="shared" si="29"/>
        <v>73888</v>
      </c>
      <c r="G226" s="164">
        <v>35300</v>
      </c>
      <c r="H226" s="164">
        <v>16526</v>
      </c>
      <c r="I226" s="164">
        <v>606</v>
      </c>
      <c r="J226" s="164">
        <v>7188</v>
      </c>
      <c r="K226" s="14">
        <f>SUM(K210,K216,K218,K219)</f>
        <v>6760</v>
      </c>
      <c r="L226" s="15">
        <f>L211</f>
        <v>7508</v>
      </c>
    </row>
    <row r="227" spans="1:12" ht="14.5">
      <c r="A227" s="125" t="s">
        <v>37</v>
      </c>
      <c r="B227" s="167">
        <f t="shared" si="28"/>
        <v>20269</v>
      </c>
      <c r="C227" s="168">
        <v>92</v>
      </c>
      <c r="D227" s="168">
        <v>3681</v>
      </c>
      <c r="E227" s="169">
        <f>SUM(E212:E213,E217,E222:E223,E225)</f>
        <v>16496</v>
      </c>
      <c r="F227" s="168">
        <f t="shared" si="29"/>
        <v>16496</v>
      </c>
      <c r="G227" s="168">
        <v>10161</v>
      </c>
      <c r="H227" s="168">
        <v>5287</v>
      </c>
      <c r="I227" s="168">
        <v>194</v>
      </c>
      <c r="J227" s="168">
        <v>854</v>
      </c>
      <c r="K227" s="198" t="s">
        <v>104</v>
      </c>
      <c r="L227" s="17" t="s">
        <v>104</v>
      </c>
    </row>
    <row r="228" spans="1:12" thickBot="1">
      <c r="A228" s="172" t="s">
        <v>38</v>
      </c>
      <c r="B228" s="173">
        <f t="shared" si="28"/>
        <v>98267</v>
      </c>
      <c r="C228" s="174">
        <v>498</v>
      </c>
      <c r="D228" s="174">
        <v>7385</v>
      </c>
      <c r="E228" s="175">
        <v>76116</v>
      </c>
      <c r="F228" s="174">
        <f t="shared" si="29"/>
        <v>90384</v>
      </c>
      <c r="G228" s="174">
        <v>45461</v>
      </c>
      <c r="H228" s="174">
        <v>21813</v>
      </c>
      <c r="I228" s="174">
        <v>800</v>
      </c>
      <c r="J228" s="174">
        <v>8042</v>
      </c>
      <c r="K228" s="141">
        <f>K226</f>
        <v>6760</v>
      </c>
      <c r="L228" s="146">
        <f>L226</f>
        <v>7508</v>
      </c>
    </row>
    <row r="229" spans="1:12" thickBot="1">
      <c r="A229" s="177"/>
      <c r="B229" s="522" t="s">
        <v>102</v>
      </c>
      <c r="C229" s="522"/>
      <c r="D229" s="522"/>
      <c r="E229" s="522"/>
      <c r="F229" s="523" t="s">
        <v>103</v>
      </c>
      <c r="G229" s="523"/>
      <c r="H229" s="523"/>
      <c r="I229" s="523"/>
      <c r="J229" s="523"/>
      <c r="K229" s="523"/>
      <c r="L229" s="523"/>
    </row>
    <row r="230" spans="1:12" ht="14.5">
      <c r="A230" s="97" t="s">
        <v>20</v>
      </c>
      <c r="B230" s="8">
        <v>100</v>
      </c>
      <c r="C230" s="185">
        <f t="shared" ref="C230:C242" si="30">C210/B210*100</f>
        <v>0.18587360594795538</v>
      </c>
      <c r="D230" s="185">
        <f t="shared" ref="D230:D242" si="31">D210/B210*100</f>
        <v>12.404617491684602</v>
      </c>
      <c r="E230" s="179">
        <f t="shared" ref="E230:E248" si="32">F210/B210*100</f>
        <v>87.409508902367435</v>
      </c>
      <c r="F230" s="180">
        <v>100</v>
      </c>
      <c r="G230" s="185">
        <f t="shared" ref="G230:G248" si="33">G210/F210*100</f>
        <v>47.218802462227195</v>
      </c>
      <c r="H230" s="185">
        <f>H210/F210*100</f>
        <v>4.5551203133743705</v>
      </c>
      <c r="I230" s="185">
        <f>I210/F210*100</f>
        <v>0.22383883603805263</v>
      </c>
      <c r="J230" s="178">
        <f>J210/F210*100</f>
        <v>0</v>
      </c>
      <c r="K230" s="178">
        <f>K210/F210*100</f>
        <v>48.002238388360382</v>
      </c>
      <c r="L230" s="194" t="s">
        <v>104</v>
      </c>
    </row>
    <row r="231" spans="1:12" ht="14.5">
      <c r="A231" s="105" t="s">
        <v>21</v>
      </c>
      <c r="B231" s="10">
        <v>100</v>
      </c>
      <c r="C231" s="181">
        <f t="shared" si="30"/>
        <v>0.17829164190393862</v>
      </c>
      <c r="D231" s="181">
        <f t="shared" si="31"/>
        <v>5.0191798584472416</v>
      </c>
      <c r="E231" s="182">
        <f t="shared" si="32"/>
        <v>94.802528499648815</v>
      </c>
      <c r="F231" s="183">
        <v>100</v>
      </c>
      <c r="G231" s="181">
        <f t="shared" si="33"/>
        <v>35.943466119564597</v>
      </c>
      <c r="H231" s="181">
        <f>H211/F211*100</f>
        <v>21.017837807032542</v>
      </c>
      <c r="I231" s="181" t="s">
        <v>104</v>
      </c>
      <c r="J231" s="181" t="s">
        <v>104</v>
      </c>
      <c r="K231" s="181" t="s">
        <v>104</v>
      </c>
      <c r="L231" s="184">
        <f>L211/F211*100</f>
        <v>42.787940958568413</v>
      </c>
    </row>
    <row r="232" spans="1:12" ht="14.5">
      <c r="A232" s="97" t="s">
        <v>22</v>
      </c>
      <c r="B232" s="12">
        <v>100</v>
      </c>
      <c r="C232" s="185">
        <f t="shared" si="30"/>
        <v>0.64811284788410217</v>
      </c>
      <c r="D232" s="185">
        <f t="shared" si="31"/>
        <v>38.759689922480625</v>
      </c>
      <c r="E232" s="179">
        <f t="shared" si="32"/>
        <v>60.592197229635282</v>
      </c>
      <c r="F232" s="186">
        <v>100</v>
      </c>
      <c r="G232" s="185">
        <f t="shared" si="33"/>
        <v>78.083053691275168</v>
      </c>
      <c r="H232" s="185">
        <f>H212/F212*100</f>
        <v>19.903523489932887</v>
      </c>
      <c r="I232" s="185">
        <f>I212/F212*100</f>
        <v>0.31459731543624159</v>
      </c>
      <c r="J232" s="185">
        <f>J212/F212*100</f>
        <v>1.6988255033557047</v>
      </c>
      <c r="K232" s="185" t="s">
        <v>104</v>
      </c>
      <c r="L232" s="194" t="s">
        <v>104</v>
      </c>
    </row>
    <row r="233" spans="1:12" ht="14.5">
      <c r="A233" s="105" t="s">
        <v>23</v>
      </c>
      <c r="B233" s="10">
        <v>100</v>
      </c>
      <c r="C233" s="181">
        <f t="shared" si="30"/>
        <v>0.99173553719008267</v>
      </c>
      <c r="D233" s="181">
        <f t="shared" si="31"/>
        <v>6.2809917355371905</v>
      </c>
      <c r="E233" s="182">
        <f t="shared" si="32"/>
        <v>92.72727272727272</v>
      </c>
      <c r="F233" s="183">
        <v>100</v>
      </c>
      <c r="G233" s="181">
        <f t="shared" si="33"/>
        <v>46.821152703505646</v>
      </c>
      <c r="H233" s="181" t="s">
        <v>41</v>
      </c>
      <c r="I233" s="181" t="s">
        <v>41</v>
      </c>
      <c r="J233" s="181" t="s">
        <v>41</v>
      </c>
      <c r="K233" s="181" t="s">
        <v>104</v>
      </c>
      <c r="L233" s="184" t="s">
        <v>104</v>
      </c>
    </row>
    <row r="234" spans="1:12" ht="14.5">
      <c r="A234" s="97" t="s">
        <v>24</v>
      </c>
      <c r="B234" s="12">
        <v>100</v>
      </c>
      <c r="C234" s="185">
        <f t="shared" si="30"/>
        <v>1.0101010101010102</v>
      </c>
      <c r="D234" s="185">
        <f t="shared" si="31"/>
        <v>3.1313131313131315</v>
      </c>
      <c r="E234" s="179">
        <f t="shared" si="32"/>
        <v>95.858585858585855</v>
      </c>
      <c r="F234" s="186">
        <v>100</v>
      </c>
      <c r="G234" s="185">
        <f t="shared" si="33"/>
        <v>77.028451001053739</v>
      </c>
      <c r="H234" s="185">
        <f>H214/F214*100</f>
        <v>22.971548998946258</v>
      </c>
      <c r="I234" s="185" t="s">
        <v>104</v>
      </c>
      <c r="J234" s="185" t="s">
        <v>104</v>
      </c>
      <c r="K234" s="185" t="s">
        <v>104</v>
      </c>
      <c r="L234" s="194" t="s">
        <v>104</v>
      </c>
    </row>
    <row r="235" spans="1:12" ht="14.5">
      <c r="A235" s="105" t="s">
        <v>25</v>
      </c>
      <c r="B235" s="10">
        <v>100</v>
      </c>
      <c r="C235" s="181">
        <f t="shared" si="30"/>
        <v>0</v>
      </c>
      <c r="D235" s="181">
        <f t="shared" si="31"/>
        <v>6.9599999999999991</v>
      </c>
      <c r="E235" s="182">
        <f t="shared" si="32"/>
        <v>93.04</v>
      </c>
      <c r="F235" s="183">
        <v>100</v>
      </c>
      <c r="G235" s="181">
        <f t="shared" si="33"/>
        <v>57.609630266552024</v>
      </c>
      <c r="H235" s="181">
        <f>H215/F215*100</f>
        <v>37.188306104901123</v>
      </c>
      <c r="I235" s="181">
        <f>I215/F215*100</f>
        <v>3.224419604471195</v>
      </c>
      <c r="J235" s="181">
        <f>J215/F215*100</f>
        <v>1.9776440240756663</v>
      </c>
      <c r="K235" s="181" t="s">
        <v>104</v>
      </c>
      <c r="L235" s="184" t="s">
        <v>104</v>
      </c>
    </row>
    <row r="236" spans="1:12" ht="14.5">
      <c r="A236" s="97" t="s">
        <v>26</v>
      </c>
      <c r="B236" s="12">
        <v>100</v>
      </c>
      <c r="C236" s="185">
        <f t="shared" si="30"/>
        <v>0.96823509427552235</v>
      </c>
      <c r="D236" s="185">
        <f t="shared" si="31"/>
        <v>7.6269746899949045</v>
      </c>
      <c r="E236" s="179">
        <f t="shared" si="32"/>
        <v>91.404790215729577</v>
      </c>
      <c r="F236" s="186">
        <v>100</v>
      </c>
      <c r="G236" s="185">
        <f t="shared" si="33"/>
        <v>78.740011150343804</v>
      </c>
      <c r="H236" s="185" t="s">
        <v>41</v>
      </c>
      <c r="I236" s="185" t="s">
        <v>41</v>
      </c>
      <c r="J236" s="185" t="s">
        <v>41</v>
      </c>
      <c r="K236" s="185">
        <f>K216/F216*100</f>
        <v>7.786656755249953</v>
      </c>
      <c r="L236" s="194" t="s">
        <v>104</v>
      </c>
    </row>
    <row r="237" spans="1:12" ht="14.5">
      <c r="A237" s="105" t="s">
        <v>27</v>
      </c>
      <c r="B237" s="10">
        <v>100</v>
      </c>
      <c r="C237" s="181">
        <f t="shared" si="30"/>
        <v>0.46439628482972134</v>
      </c>
      <c r="D237" s="181">
        <f t="shared" si="31"/>
        <v>1.5995872033023735</v>
      </c>
      <c r="E237" s="182">
        <f t="shared" si="32"/>
        <v>97.936016511867905</v>
      </c>
      <c r="F237" s="183">
        <v>100</v>
      </c>
      <c r="G237" s="181">
        <f t="shared" si="33"/>
        <v>30.927291886195995</v>
      </c>
      <c r="H237" s="181">
        <f>H217/F217*100</f>
        <v>57.376185458377236</v>
      </c>
      <c r="I237" s="181" t="s">
        <v>41</v>
      </c>
      <c r="J237" s="181" t="s">
        <v>41</v>
      </c>
      <c r="K237" s="181" t="s">
        <v>104</v>
      </c>
      <c r="L237" s="184" t="s">
        <v>104</v>
      </c>
    </row>
    <row r="238" spans="1:12" ht="14.5">
      <c r="A238" s="97" t="s">
        <v>28</v>
      </c>
      <c r="B238" s="12">
        <v>100</v>
      </c>
      <c r="C238" s="185">
        <f t="shared" si="30"/>
        <v>0.38498556304138598</v>
      </c>
      <c r="D238" s="185">
        <f t="shared" si="31"/>
        <v>1.3378248315688162</v>
      </c>
      <c r="E238" s="179">
        <f t="shared" si="32"/>
        <v>98.277189605389808</v>
      </c>
      <c r="F238" s="186">
        <v>100</v>
      </c>
      <c r="G238" s="185">
        <f t="shared" si="33"/>
        <v>22.230927431201643</v>
      </c>
      <c r="H238" s="185">
        <f>H218/F218*100</f>
        <v>32.748996180589565</v>
      </c>
      <c r="I238" s="185">
        <f>I218/F218*100</f>
        <v>1.6256977769072569</v>
      </c>
      <c r="J238" s="185">
        <f>J218/F218*100</f>
        <v>42.865537165801584</v>
      </c>
      <c r="K238" s="185">
        <f>K218/F218*100</f>
        <v>0.52884144549995105</v>
      </c>
      <c r="L238" s="194" t="s">
        <v>104</v>
      </c>
    </row>
    <row r="239" spans="1:12" ht="14.5">
      <c r="A239" s="105" t="s">
        <v>29</v>
      </c>
      <c r="B239" s="10">
        <v>100</v>
      </c>
      <c r="C239" s="181">
        <f t="shared" si="30"/>
        <v>0.82413988575415353</v>
      </c>
      <c r="D239" s="181">
        <f t="shared" si="31"/>
        <v>2.084332621113679</v>
      </c>
      <c r="E239" s="182">
        <f t="shared" si="32"/>
        <v>97.091527493132162</v>
      </c>
      <c r="F239" s="183">
        <v>100</v>
      </c>
      <c r="G239" s="181">
        <f t="shared" si="33"/>
        <v>59.431420102398278</v>
      </c>
      <c r="H239" s="181">
        <f>H219/F219*100</f>
        <v>22.729722446779842</v>
      </c>
      <c r="I239" s="181">
        <f>I219/F219*100</f>
        <v>1.199137698733495</v>
      </c>
      <c r="J239" s="181">
        <f>J219/F219*100</f>
        <v>7.666397197520884</v>
      </c>
      <c r="K239" s="181">
        <f>K219/F219*100</f>
        <v>8.9733225545675026</v>
      </c>
      <c r="L239" s="184" t="s">
        <v>104</v>
      </c>
    </row>
    <row r="240" spans="1:12" ht="14.5">
      <c r="A240" s="97" t="s">
        <v>30</v>
      </c>
      <c r="B240" s="12">
        <v>100</v>
      </c>
      <c r="C240" s="185">
        <f t="shared" si="30"/>
        <v>0.61562139284340134</v>
      </c>
      <c r="D240" s="185">
        <f t="shared" si="31"/>
        <v>4.7710657945363604</v>
      </c>
      <c r="E240" s="179">
        <f t="shared" si="32"/>
        <v>94.613312812620237</v>
      </c>
      <c r="F240" s="186">
        <v>100</v>
      </c>
      <c r="G240" s="185">
        <f t="shared" si="33"/>
        <v>29.280195201301339</v>
      </c>
      <c r="H240" s="185">
        <f>H220/F220*100</f>
        <v>38.796258641724279</v>
      </c>
      <c r="I240" s="185" t="s">
        <v>41</v>
      </c>
      <c r="J240" s="185" t="s">
        <v>41</v>
      </c>
      <c r="K240" s="185" t="s">
        <v>104</v>
      </c>
      <c r="L240" s="194" t="s">
        <v>104</v>
      </c>
    </row>
    <row r="241" spans="1:12" ht="14.5">
      <c r="A241" s="105" t="s">
        <v>31</v>
      </c>
      <c r="B241" s="10">
        <v>100</v>
      </c>
      <c r="C241" s="181">
        <f t="shared" si="30"/>
        <v>1.2360939431396787</v>
      </c>
      <c r="D241" s="181">
        <f t="shared" si="31"/>
        <v>4.6971569839307792</v>
      </c>
      <c r="E241" s="182">
        <f t="shared" si="32"/>
        <v>94.066749072929539</v>
      </c>
      <c r="F241" s="183">
        <v>100</v>
      </c>
      <c r="G241" s="181">
        <f t="shared" si="33"/>
        <v>70.827858081471746</v>
      </c>
      <c r="H241" s="181" t="s">
        <v>41</v>
      </c>
      <c r="I241" s="181" t="s">
        <v>41</v>
      </c>
      <c r="J241" s="181" t="s">
        <v>41</v>
      </c>
      <c r="K241" s="181" t="s">
        <v>104</v>
      </c>
      <c r="L241" s="184" t="s">
        <v>104</v>
      </c>
    </row>
    <row r="242" spans="1:12" ht="14.5">
      <c r="A242" s="97" t="s">
        <v>32</v>
      </c>
      <c r="B242" s="12">
        <v>100</v>
      </c>
      <c r="C242" s="185">
        <f t="shared" si="30"/>
        <v>0.2</v>
      </c>
      <c r="D242" s="185">
        <f t="shared" si="31"/>
        <v>5.2888888888888888</v>
      </c>
      <c r="E242" s="179">
        <f t="shared" si="32"/>
        <v>94.511111111111106</v>
      </c>
      <c r="F242" s="186">
        <v>100</v>
      </c>
      <c r="G242" s="185">
        <f t="shared" si="33"/>
        <v>71.267340700681871</v>
      </c>
      <c r="H242" s="185">
        <f>H222/F222*100</f>
        <v>18.50458499882436</v>
      </c>
      <c r="I242" s="185">
        <f>I222/F222*100</f>
        <v>0.56430754761344926</v>
      </c>
      <c r="J242" s="185">
        <f>J222/F222*100</f>
        <v>9.6637667528803188</v>
      </c>
      <c r="K242" s="185" t="s">
        <v>104</v>
      </c>
      <c r="L242" s="194" t="s">
        <v>104</v>
      </c>
    </row>
    <row r="243" spans="1:12" ht="14.5">
      <c r="A243" s="105" t="s">
        <v>33</v>
      </c>
      <c r="B243" s="10">
        <v>100</v>
      </c>
      <c r="C243" s="181" t="s">
        <v>41</v>
      </c>
      <c r="D243" s="181" t="s">
        <v>41</v>
      </c>
      <c r="E243" s="182">
        <f t="shared" si="32"/>
        <v>90.574596774193552</v>
      </c>
      <c r="F243" s="183">
        <v>100</v>
      </c>
      <c r="G243" s="181">
        <f t="shared" si="33"/>
        <v>53.867557039510295</v>
      </c>
      <c r="H243" s="181" t="s">
        <v>41</v>
      </c>
      <c r="I243" s="181" t="s">
        <v>41</v>
      </c>
      <c r="J243" s="181" t="s">
        <v>41</v>
      </c>
      <c r="K243" s="181" t="s">
        <v>104</v>
      </c>
      <c r="L243" s="184" t="s">
        <v>104</v>
      </c>
    </row>
    <row r="244" spans="1:12" ht="14.5">
      <c r="A244" s="97" t="s">
        <v>34</v>
      </c>
      <c r="B244" s="12">
        <v>100</v>
      </c>
      <c r="C244" s="185">
        <f>C224/B224*100</f>
        <v>1.0129787907565686</v>
      </c>
      <c r="D244" s="185">
        <f>D224/B224*100</f>
        <v>2.3425134536245649</v>
      </c>
      <c r="E244" s="179">
        <f t="shared" si="32"/>
        <v>96.644507755618875</v>
      </c>
      <c r="F244" s="186">
        <v>100</v>
      </c>
      <c r="G244" s="185">
        <f t="shared" si="33"/>
        <v>55.813953488372093</v>
      </c>
      <c r="H244" s="185">
        <f>H224/F224*100</f>
        <v>37.373075663282016</v>
      </c>
      <c r="I244" s="185">
        <f>I224/F224*100</f>
        <v>0</v>
      </c>
      <c r="J244" s="185">
        <f>J224/F224*100</f>
        <v>6.8129708483458895</v>
      </c>
      <c r="K244" s="185" t="s">
        <v>104</v>
      </c>
      <c r="L244" s="194" t="s">
        <v>104</v>
      </c>
    </row>
    <row r="245" spans="1:12" thickBot="1">
      <c r="A245" s="113" t="s">
        <v>35</v>
      </c>
      <c r="B245" s="10">
        <v>100</v>
      </c>
      <c r="C245" s="181" t="s">
        <v>41</v>
      </c>
      <c r="D245" s="181" t="s">
        <v>41</v>
      </c>
      <c r="E245" s="182">
        <f t="shared" si="32"/>
        <v>96.948682385575594</v>
      </c>
      <c r="F245" s="183">
        <v>100</v>
      </c>
      <c r="G245" s="181">
        <f t="shared" si="33"/>
        <v>50.739151168335717</v>
      </c>
      <c r="H245" s="181">
        <f>H225/F225*100</f>
        <v>46.113495469718643</v>
      </c>
      <c r="I245" s="187">
        <f>I225/F225*100</f>
        <v>1.144492131616595</v>
      </c>
      <c r="J245" s="187">
        <f>J225/F225*100</f>
        <v>2.0028612303290414</v>
      </c>
      <c r="K245" s="187" t="s">
        <v>104</v>
      </c>
      <c r="L245" s="184" t="s">
        <v>104</v>
      </c>
    </row>
    <row r="246" spans="1:12" ht="14.5">
      <c r="A246" s="121" t="s">
        <v>36</v>
      </c>
      <c r="B246" s="14">
        <v>100</v>
      </c>
      <c r="C246" s="188">
        <f>C226/B226*100</f>
        <v>0.52052616733762402</v>
      </c>
      <c r="D246" s="188">
        <f>D226/B226*100</f>
        <v>4.7488397138388168</v>
      </c>
      <c r="E246" s="189">
        <f t="shared" si="32"/>
        <v>94.730634118823559</v>
      </c>
      <c r="F246" s="124">
        <v>100</v>
      </c>
      <c r="G246" s="188">
        <f t="shared" si="33"/>
        <v>47.775010827197924</v>
      </c>
      <c r="H246" s="188">
        <f>H226/F226*100</f>
        <v>22.366284105673451</v>
      </c>
      <c r="I246" s="188">
        <f>I226/F226*100</f>
        <v>0.82016024252923347</v>
      </c>
      <c r="J246" s="188">
        <f>J226/F226*100</f>
        <v>9.7282373321784323</v>
      </c>
      <c r="K246" s="188">
        <f>K226/F226*100</f>
        <v>9.1489822433954089</v>
      </c>
      <c r="L246" s="189">
        <f>L226/F226*100</f>
        <v>10.161325249025552</v>
      </c>
    </row>
    <row r="247" spans="1:12" ht="14.5">
      <c r="A247" s="125" t="s">
        <v>37</v>
      </c>
      <c r="B247" s="16">
        <v>100</v>
      </c>
      <c r="C247" s="190">
        <f>C227/B227*100</f>
        <v>0.45389511076027428</v>
      </c>
      <c r="D247" s="190">
        <f>D227/B227*100</f>
        <v>18.160738072919237</v>
      </c>
      <c r="E247" s="171">
        <f t="shared" si="32"/>
        <v>81.385366816320499</v>
      </c>
      <c r="F247" s="128">
        <v>100</v>
      </c>
      <c r="G247" s="190">
        <f t="shared" si="33"/>
        <v>61.596750727449077</v>
      </c>
      <c r="H247" s="190">
        <f>H227/F227*100</f>
        <v>32.05019398642095</v>
      </c>
      <c r="I247" s="190">
        <f>I227/F227*100</f>
        <v>1.1760426770126091</v>
      </c>
      <c r="J247" s="190">
        <f>J227/F227*100</f>
        <v>5.1770126091173614</v>
      </c>
      <c r="K247" s="190" t="s">
        <v>104</v>
      </c>
      <c r="L247" s="171" t="s">
        <v>104</v>
      </c>
    </row>
    <row r="248" spans="1:12" ht="14.5">
      <c r="A248" s="129" t="s">
        <v>38</v>
      </c>
      <c r="B248" s="18">
        <v>100</v>
      </c>
      <c r="C248" s="191">
        <f>C228/B228*100</f>
        <v>0.50678254144321078</v>
      </c>
      <c r="D248" s="191">
        <f>D228/B228*100</f>
        <v>7.5152390934901847</v>
      </c>
      <c r="E248" s="192">
        <f t="shared" si="32"/>
        <v>91.977978365066605</v>
      </c>
      <c r="F248" s="132">
        <v>100</v>
      </c>
      <c r="G248" s="191">
        <f t="shared" si="33"/>
        <v>50.297619047619044</v>
      </c>
      <c r="H248" s="191">
        <f>H228/F228*100</f>
        <v>24.133696229421137</v>
      </c>
      <c r="I248" s="191">
        <f>I228/F228*100</f>
        <v>0.88511240927597812</v>
      </c>
      <c r="J248" s="191">
        <f>J228/F228*100</f>
        <v>8.8975924942467692</v>
      </c>
      <c r="K248" s="191">
        <f>K228/F228*100</f>
        <v>7.4791998583820147</v>
      </c>
      <c r="L248" s="192">
        <f>L228/F228*100</f>
        <v>8.306779961055053</v>
      </c>
    </row>
    <row r="249" spans="1:12" ht="24" customHeight="1">
      <c r="A249" s="525" t="s">
        <v>242</v>
      </c>
      <c r="B249" s="520"/>
      <c r="C249" s="520"/>
      <c r="D249" s="520"/>
      <c r="E249" s="520"/>
      <c r="F249" s="520"/>
      <c r="G249" s="520"/>
      <c r="H249" s="520"/>
      <c r="I249" s="520"/>
      <c r="J249" s="520"/>
      <c r="K249" s="520"/>
      <c r="L249" s="520"/>
    </row>
    <row r="250" spans="1:12" ht="17.25" customHeight="1">
      <c r="A250" s="519" t="s">
        <v>105</v>
      </c>
      <c r="B250" s="519"/>
      <c r="C250" s="519"/>
      <c r="D250" s="519"/>
      <c r="E250" s="519"/>
      <c r="F250" s="519"/>
      <c r="G250" s="519"/>
      <c r="H250" s="519"/>
      <c r="I250" s="519"/>
      <c r="J250" s="519"/>
      <c r="K250" s="519"/>
      <c r="L250" s="519"/>
    </row>
    <row r="251" spans="1:12" ht="36" customHeight="1">
      <c r="A251" s="519" t="s">
        <v>114</v>
      </c>
      <c r="B251" s="519"/>
      <c r="C251" s="519"/>
      <c r="D251" s="519"/>
      <c r="E251" s="519"/>
      <c r="F251" s="519"/>
      <c r="G251" s="519"/>
      <c r="H251" s="519"/>
      <c r="I251" s="519"/>
      <c r="J251" s="519"/>
      <c r="K251" s="519"/>
      <c r="L251" s="519"/>
    </row>
    <row r="252" spans="1:12" ht="15" customHeight="1">
      <c r="A252" s="444"/>
      <c r="B252" s="444"/>
      <c r="C252" s="444"/>
      <c r="D252" s="444"/>
      <c r="E252" s="444"/>
      <c r="F252" s="444"/>
      <c r="G252" s="444"/>
      <c r="H252" s="444"/>
      <c r="I252" s="444"/>
      <c r="J252" s="444"/>
      <c r="K252" s="444"/>
      <c r="L252" s="444"/>
    </row>
    <row r="253" spans="1:12" ht="23.25" customHeight="1">
      <c r="A253" s="474">
        <v>2020</v>
      </c>
      <c r="B253" s="474"/>
      <c r="C253" s="474"/>
      <c r="D253" s="474"/>
      <c r="E253" s="474"/>
      <c r="F253" s="474"/>
      <c r="G253" s="474"/>
      <c r="H253" s="474"/>
      <c r="I253" s="474"/>
      <c r="J253" s="474"/>
      <c r="K253" s="474"/>
      <c r="L253" s="474"/>
    </row>
    <row r="254" spans="1:12" ht="14.5">
      <c r="A254" s="7"/>
    </row>
    <row r="255" spans="1:12" ht="14.5">
      <c r="A255" s="531" t="s">
        <v>115</v>
      </c>
      <c r="B255" s="531"/>
      <c r="C255" s="531"/>
      <c r="D255" s="531"/>
      <c r="E255" s="531"/>
      <c r="F255" s="531"/>
      <c r="G255" s="531"/>
      <c r="H255" s="531"/>
      <c r="I255" s="531"/>
      <c r="J255" s="531"/>
      <c r="K255" s="531"/>
      <c r="L255" s="531"/>
    </row>
    <row r="256" spans="1:12" ht="15" customHeight="1" thickBot="1">
      <c r="A256" s="476" t="s">
        <v>16</v>
      </c>
      <c r="B256" s="477" t="s">
        <v>116</v>
      </c>
      <c r="C256" s="478" t="s">
        <v>92</v>
      </c>
      <c r="D256" s="478"/>
      <c r="E256" s="478"/>
      <c r="F256" s="478"/>
      <c r="G256" s="478"/>
      <c r="H256" s="478"/>
      <c r="I256" s="478"/>
      <c r="J256" s="478"/>
      <c r="K256" s="478"/>
      <c r="L256" s="478"/>
    </row>
    <row r="257" spans="1:12" ht="15" customHeight="1" thickBot="1">
      <c r="A257" s="476"/>
      <c r="B257" s="477"/>
      <c r="C257" s="479" t="s">
        <v>239</v>
      </c>
      <c r="D257" s="479" t="s">
        <v>93</v>
      </c>
      <c r="E257" s="479" t="s">
        <v>94</v>
      </c>
      <c r="F257" s="479"/>
      <c r="G257" s="480" t="s">
        <v>95</v>
      </c>
      <c r="H257" s="480"/>
      <c r="I257" s="480"/>
      <c r="J257" s="480"/>
      <c r="K257" s="480"/>
      <c r="L257" s="480"/>
    </row>
    <row r="258" spans="1:12" ht="106.5" customHeight="1" thickBot="1">
      <c r="A258" s="476"/>
      <c r="B258" s="477"/>
      <c r="C258" s="479"/>
      <c r="D258" s="479"/>
      <c r="E258" s="479"/>
      <c r="F258" s="479"/>
      <c r="G258" s="441" t="s">
        <v>96</v>
      </c>
      <c r="H258" s="441" t="s">
        <v>97</v>
      </c>
      <c r="I258" s="441" t="s">
        <v>98</v>
      </c>
      <c r="J258" s="441" t="s">
        <v>99</v>
      </c>
      <c r="K258" s="441" t="s">
        <v>240</v>
      </c>
      <c r="L258" s="442" t="s">
        <v>101</v>
      </c>
    </row>
    <row r="259" spans="1:12" ht="15" customHeight="1" thickBot="1">
      <c r="A259" s="476"/>
      <c r="B259" s="521" t="s">
        <v>18</v>
      </c>
      <c r="C259" s="521"/>
      <c r="D259" s="521"/>
      <c r="E259" s="521"/>
      <c r="F259" s="521"/>
      <c r="G259" s="521"/>
      <c r="H259" s="521"/>
      <c r="I259" s="521"/>
      <c r="J259" s="521"/>
      <c r="K259" s="521"/>
      <c r="L259" s="521"/>
    </row>
    <row r="260" spans="1:12" ht="14.5">
      <c r="A260" s="97" t="s">
        <v>20</v>
      </c>
      <c r="B260" s="8">
        <v>10556</v>
      </c>
      <c r="C260" s="156">
        <v>27</v>
      </c>
      <c r="D260" s="156">
        <v>1254</v>
      </c>
      <c r="E260" s="149">
        <v>4870</v>
      </c>
      <c r="F260" s="148">
        <v>9267</v>
      </c>
      <c r="G260" s="156">
        <v>4441</v>
      </c>
      <c r="H260" s="156">
        <v>429</v>
      </c>
      <c r="I260" s="156" t="s">
        <v>104</v>
      </c>
      <c r="J260" s="156" t="s">
        <v>104</v>
      </c>
      <c r="K260" s="8">
        <v>4397</v>
      </c>
      <c r="L260" s="150" t="s">
        <v>104</v>
      </c>
    </row>
    <row r="261" spans="1:12" ht="14.5">
      <c r="A261" s="105" t="s">
        <v>21</v>
      </c>
      <c r="B261" s="10">
        <v>18122</v>
      </c>
      <c r="C261" s="151">
        <v>24</v>
      </c>
      <c r="D261" s="151">
        <v>948</v>
      </c>
      <c r="E261" s="152">
        <v>9418</v>
      </c>
      <c r="F261" s="151">
        <v>17144</v>
      </c>
      <c r="G261" s="151">
        <v>5876</v>
      </c>
      <c r="H261" s="151">
        <v>3501</v>
      </c>
      <c r="I261" s="151" t="s">
        <v>41</v>
      </c>
      <c r="J261" s="151" t="s">
        <v>41</v>
      </c>
      <c r="K261" s="196" t="s">
        <v>104</v>
      </c>
      <c r="L261" s="158">
        <v>7726</v>
      </c>
    </row>
    <row r="262" spans="1:12" ht="14.5">
      <c r="A262" s="97" t="s">
        <v>22</v>
      </c>
      <c r="B262" s="12">
        <v>8509</v>
      </c>
      <c r="C262" s="156">
        <v>70</v>
      </c>
      <c r="D262" s="156">
        <v>3346</v>
      </c>
      <c r="E262" s="149">
        <v>5093</v>
      </c>
      <c r="F262" s="156">
        <v>5093</v>
      </c>
      <c r="G262" s="156">
        <v>3808</v>
      </c>
      <c r="H262" s="156">
        <v>1152</v>
      </c>
      <c r="I262" s="156">
        <v>53</v>
      </c>
      <c r="J262" s="156">
        <v>80</v>
      </c>
      <c r="K262" s="197" t="s">
        <v>104</v>
      </c>
      <c r="L262" s="150" t="s">
        <v>104</v>
      </c>
    </row>
    <row r="263" spans="1:12" ht="14.5">
      <c r="A263" s="105" t="s">
        <v>23</v>
      </c>
      <c r="B263" s="10">
        <v>1888</v>
      </c>
      <c r="C263" s="151">
        <v>18</v>
      </c>
      <c r="D263" s="151">
        <v>131</v>
      </c>
      <c r="E263" s="152">
        <v>1739</v>
      </c>
      <c r="F263" s="151">
        <v>1739</v>
      </c>
      <c r="G263" s="151">
        <v>812</v>
      </c>
      <c r="H263" s="151" t="s">
        <v>41</v>
      </c>
      <c r="I263" s="151" t="s">
        <v>41</v>
      </c>
      <c r="J263" s="151" t="s">
        <v>41</v>
      </c>
      <c r="K263" s="196" t="s">
        <v>104</v>
      </c>
      <c r="L263" s="158" t="s">
        <v>104</v>
      </c>
    </row>
    <row r="264" spans="1:12" ht="14.5">
      <c r="A264" s="97" t="s">
        <v>24</v>
      </c>
      <c r="B264" s="12">
        <v>977</v>
      </c>
      <c r="C264" s="156">
        <v>11</v>
      </c>
      <c r="D264" s="156">
        <v>32</v>
      </c>
      <c r="E264" s="149">
        <v>930</v>
      </c>
      <c r="F264" s="156">
        <v>930</v>
      </c>
      <c r="G264" s="156">
        <v>722</v>
      </c>
      <c r="H264" s="156">
        <v>208</v>
      </c>
      <c r="I264" s="156" t="s">
        <v>104</v>
      </c>
      <c r="J264" s="156" t="s">
        <v>104</v>
      </c>
      <c r="K264" s="197" t="s">
        <v>104</v>
      </c>
      <c r="L264" s="150" t="s">
        <v>104</v>
      </c>
    </row>
    <row r="265" spans="1:12" ht="14.5">
      <c r="A265" s="105" t="s">
        <v>25</v>
      </c>
      <c r="B265" s="10">
        <v>2388</v>
      </c>
      <c r="C265" s="151">
        <v>0</v>
      </c>
      <c r="D265" s="151">
        <v>130</v>
      </c>
      <c r="E265" s="152">
        <v>2258</v>
      </c>
      <c r="F265" s="151">
        <v>2258</v>
      </c>
      <c r="G265" s="151">
        <v>1297</v>
      </c>
      <c r="H265" s="151">
        <v>806</v>
      </c>
      <c r="I265" s="151">
        <v>77</v>
      </c>
      <c r="J265" s="151">
        <v>78</v>
      </c>
      <c r="K265" s="196" t="s">
        <v>104</v>
      </c>
      <c r="L265" s="158" t="s">
        <v>104</v>
      </c>
    </row>
    <row r="266" spans="1:12" ht="14.5">
      <c r="A266" s="97" t="s">
        <v>26</v>
      </c>
      <c r="B266" s="12">
        <v>5837</v>
      </c>
      <c r="C266" s="156">
        <v>46</v>
      </c>
      <c r="D266" s="156">
        <v>408</v>
      </c>
      <c r="E266" s="149">
        <v>4923</v>
      </c>
      <c r="F266" s="156">
        <v>5379</v>
      </c>
      <c r="G266" s="156">
        <v>4119</v>
      </c>
      <c r="H266" s="156" t="s">
        <v>41</v>
      </c>
      <c r="I266" s="156" t="s">
        <v>41</v>
      </c>
      <c r="J266" s="156" t="s">
        <v>41</v>
      </c>
      <c r="K266" s="12">
        <v>456</v>
      </c>
      <c r="L266" s="150" t="s">
        <v>104</v>
      </c>
    </row>
    <row r="267" spans="1:12" ht="14.5">
      <c r="A267" s="105" t="s">
        <v>27</v>
      </c>
      <c r="B267" s="10">
        <v>1977</v>
      </c>
      <c r="C267" s="151">
        <v>24</v>
      </c>
      <c r="D267" s="151">
        <v>50</v>
      </c>
      <c r="E267" s="152">
        <v>1903</v>
      </c>
      <c r="F267" s="151">
        <v>1903</v>
      </c>
      <c r="G267" s="151">
        <v>581</v>
      </c>
      <c r="H267" s="151">
        <v>1117</v>
      </c>
      <c r="I267" s="151" t="s">
        <v>41</v>
      </c>
      <c r="J267" s="151" t="s">
        <v>41</v>
      </c>
      <c r="K267" s="196" t="s">
        <v>104</v>
      </c>
      <c r="L267" s="158" t="s">
        <v>104</v>
      </c>
    </row>
    <row r="268" spans="1:12" ht="14.5">
      <c r="A268" s="97" t="s">
        <v>28</v>
      </c>
      <c r="B268" s="12">
        <v>10512</v>
      </c>
      <c r="C268" s="156">
        <v>52</v>
      </c>
      <c r="D268" s="156">
        <v>159</v>
      </c>
      <c r="E268" s="149">
        <v>10226</v>
      </c>
      <c r="F268" s="156">
        <v>10287</v>
      </c>
      <c r="G268" s="156">
        <v>2110</v>
      </c>
      <c r="H268" s="156">
        <v>3366</v>
      </c>
      <c r="I268" s="156">
        <v>103</v>
      </c>
      <c r="J268" s="156">
        <v>4647</v>
      </c>
      <c r="K268" s="12">
        <v>61</v>
      </c>
      <c r="L268" s="150" t="s">
        <v>104</v>
      </c>
    </row>
    <row r="269" spans="1:12" ht="14.5">
      <c r="A269" s="105" t="s">
        <v>29</v>
      </c>
      <c r="B269" s="10">
        <v>22566</v>
      </c>
      <c r="C269" s="151">
        <v>242</v>
      </c>
      <c r="D269" s="151">
        <v>491</v>
      </c>
      <c r="E269" s="152">
        <v>19846</v>
      </c>
      <c r="F269" s="151">
        <v>21823</v>
      </c>
      <c r="G269" s="151">
        <v>12453</v>
      </c>
      <c r="H269" s="151">
        <v>5321</v>
      </c>
      <c r="I269" s="151">
        <v>260</v>
      </c>
      <c r="J269" s="151">
        <v>1812</v>
      </c>
      <c r="K269" s="10">
        <v>1977</v>
      </c>
      <c r="L269" s="158" t="s">
        <v>104</v>
      </c>
    </row>
    <row r="270" spans="1:12" ht="14.5">
      <c r="A270" s="97" t="s">
        <v>30</v>
      </c>
      <c r="B270" s="12">
        <v>2677</v>
      </c>
      <c r="C270" s="156">
        <v>14</v>
      </c>
      <c r="D270" s="156">
        <v>115</v>
      </c>
      <c r="E270" s="149">
        <v>2540</v>
      </c>
      <c r="F270" s="156">
        <v>2540</v>
      </c>
      <c r="G270" s="156">
        <v>713</v>
      </c>
      <c r="H270" s="156">
        <v>984</v>
      </c>
      <c r="I270" s="156" t="s">
        <v>41</v>
      </c>
      <c r="J270" s="156" t="s">
        <v>41</v>
      </c>
      <c r="K270" s="197" t="s">
        <v>104</v>
      </c>
      <c r="L270" s="150" t="s">
        <v>104</v>
      </c>
    </row>
    <row r="271" spans="1:12" ht="14.5">
      <c r="A271" s="105" t="s">
        <v>31</v>
      </c>
      <c r="B271" s="10">
        <v>778</v>
      </c>
      <c r="C271" s="151">
        <v>2</v>
      </c>
      <c r="D271" s="151">
        <v>56</v>
      </c>
      <c r="E271" s="152">
        <v>717</v>
      </c>
      <c r="F271" s="151">
        <v>717</v>
      </c>
      <c r="G271" s="151">
        <v>501</v>
      </c>
      <c r="H271" s="151" t="s">
        <v>41</v>
      </c>
      <c r="I271" s="151" t="s">
        <v>41</v>
      </c>
      <c r="J271" s="151" t="s">
        <v>41</v>
      </c>
      <c r="K271" s="196" t="s">
        <v>104</v>
      </c>
      <c r="L271" s="158" t="s">
        <v>104</v>
      </c>
    </row>
    <row r="272" spans="1:12" ht="14.5">
      <c r="A272" s="97" t="s">
        <v>32</v>
      </c>
      <c r="B272" s="12">
        <v>4562</v>
      </c>
      <c r="C272" s="156">
        <v>10</v>
      </c>
      <c r="D272" s="156">
        <v>234</v>
      </c>
      <c r="E272" s="159">
        <v>4318</v>
      </c>
      <c r="F272" s="156">
        <v>4318</v>
      </c>
      <c r="G272" s="156">
        <v>3012</v>
      </c>
      <c r="H272" s="156">
        <v>795</v>
      </c>
      <c r="I272" s="156">
        <v>34</v>
      </c>
      <c r="J272" s="156">
        <v>477</v>
      </c>
      <c r="K272" s="197" t="s">
        <v>104</v>
      </c>
      <c r="L272" s="150" t="s">
        <v>104</v>
      </c>
    </row>
    <row r="273" spans="1:12" ht="14.5">
      <c r="A273" s="105" t="s">
        <v>33</v>
      </c>
      <c r="B273" s="10">
        <v>2122</v>
      </c>
      <c r="C273" s="151">
        <v>1</v>
      </c>
      <c r="D273" s="151" t="s">
        <v>41</v>
      </c>
      <c r="E273" s="152">
        <v>1812</v>
      </c>
      <c r="F273" s="151">
        <v>1812</v>
      </c>
      <c r="G273" s="151">
        <v>882</v>
      </c>
      <c r="H273" s="151" t="s">
        <v>41</v>
      </c>
      <c r="I273" s="151" t="s">
        <v>41</v>
      </c>
      <c r="J273" s="151" t="s">
        <v>41</v>
      </c>
      <c r="K273" s="196" t="s">
        <v>104</v>
      </c>
      <c r="L273" s="158" t="s">
        <v>104</v>
      </c>
    </row>
    <row r="274" spans="1:12" ht="14.5">
      <c r="A274" s="97" t="s">
        <v>34</v>
      </c>
      <c r="B274" s="12">
        <v>3275</v>
      </c>
      <c r="C274" s="156">
        <v>75</v>
      </c>
      <c r="D274" s="156">
        <v>60</v>
      </c>
      <c r="E274" s="149">
        <v>3136</v>
      </c>
      <c r="F274" s="156">
        <v>3136</v>
      </c>
      <c r="G274" s="156">
        <v>1735</v>
      </c>
      <c r="H274" s="156">
        <v>1143</v>
      </c>
      <c r="I274" s="156">
        <v>38</v>
      </c>
      <c r="J274" s="156">
        <v>220</v>
      </c>
      <c r="K274" s="197" t="s">
        <v>104</v>
      </c>
      <c r="L274" s="150" t="s">
        <v>104</v>
      </c>
    </row>
    <row r="275" spans="1:12" thickBot="1">
      <c r="A275" s="113" t="s">
        <v>35</v>
      </c>
      <c r="B275" s="13">
        <v>2341</v>
      </c>
      <c r="C275" s="160">
        <v>5</v>
      </c>
      <c r="D275" s="160" t="s">
        <v>41</v>
      </c>
      <c r="E275" s="161">
        <v>2226</v>
      </c>
      <c r="F275" s="160">
        <v>2226</v>
      </c>
      <c r="G275" s="160">
        <v>1184</v>
      </c>
      <c r="H275" s="160">
        <v>964</v>
      </c>
      <c r="I275" s="160">
        <v>34</v>
      </c>
      <c r="J275" s="160">
        <v>44</v>
      </c>
      <c r="K275" s="196" t="s">
        <v>104</v>
      </c>
      <c r="L275" s="162" t="s">
        <v>104</v>
      </c>
    </row>
    <row r="276" spans="1:12" ht="14.5">
      <c r="A276" s="121" t="s">
        <v>36</v>
      </c>
      <c r="B276" s="163">
        <v>77688</v>
      </c>
      <c r="C276" s="164">
        <f>C260+C261+C264+C265+C266+C268+C269+C270+C271+C274</f>
        <v>493</v>
      </c>
      <c r="D276" s="164">
        <v>3653</v>
      </c>
      <c r="E276" s="165">
        <v>58864</v>
      </c>
      <c r="F276" s="164">
        <v>73481</v>
      </c>
      <c r="G276" s="164">
        <v>33967</v>
      </c>
      <c r="H276" s="164">
        <v>16650</v>
      </c>
      <c r="I276" s="164">
        <v>563</v>
      </c>
      <c r="J276" s="164">
        <v>7684</v>
      </c>
      <c r="K276" s="14">
        <v>6891</v>
      </c>
      <c r="L276" s="15">
        <v>7726</v>
      </c>
    </row>
    <row r="277" spans="1:12" ht="14.5">
      <c r="A277" s="125" t="s">
        <v>37</v>
      </c>
      <c r="B277" s="167">
        <v>21399</v>
      </c>
      <c r="C277" s="168">
        <f>C262+C267+C272+C273+C275+C263</f>
        <v>128</v>
      </c>
      <c r="D277" s="168">
        <v>4180</v>
      </c>
      <c r="E277" s="169">
        <v>17091</v>
      </c>
      <c r="F277" s="168">
        <v>17091</v>
      </c>
      <c r="G277" s="168">
        <v>10279</v>
      </c>
      <c r="H277" s="168">
        <v>5690</v>
      </c>
      <c r="I277" s="168">
        <v>201</v>
      </c>
      <c r="J277" s="168">
        <v>921</v>
      </c>
      <c r="K277" s="198" t="s">
        <v>104</v>
      </c>
      <c r="L277" s="17" t="s">
        <v>104</v>
      </c>
    </row>
    <row r="278" spans="1:12" thickBot="1">
      <c r="A278" s="172" t="s">
        <v>38</v>
      </c>
      <c r="B278" s="173">
        <v>99087</v>
      </c>
      <c r="C278" s="174">
        <f>SUM(C260:C275)</f>
        <v>621</v>
      </c>
      <c r="D278" s="174">
        <v>7833</v>
      </c>
      <c r="E278" s="175">
        <v>75955</v>
      </c>
      <c r="F278" s="174">
        <v>90572</v>
      </c>
      <c r="G278" s="174">
        <v>44246</v>
      </c>
      <c r="H278" s="174">
        <v>22340</v>
      </c>
      <c r="I278" s="174">
        <v>764</v>
      </c>
      <c r="J278" s="174">
        <v>8605</v>
      </c>
      <c r="K278" s="141">
        <v>6891</v>
      </c>
      <c r="L278" s="146">
        <v>7726</v>
      </c>
    </row>
    <row r="279" spans="1:12" thickBot="1">
      <c r="A279" s="177"/>
      <c r="B279" s="522" t="s">
        <v>102</v>
      </c>
      <c r="C279" s="522"/>
      <c r="D279" s="522"/>
      <c r="E279" s="522"/>
      <c r="F279" s="523" t="s">
        <v>103</v>
      </c>
      <c r="G279" s="523"/>
      <c r="H279" s="523"/>
      <c r="I279" s="523"/>
      <c r="J279" s="523"/>
      <c r="K279" s="523"/>
      <c r="L279" s="523"/>
    </row>
    <row r="280" spans="1:12" ht="14.5">
      <c r="A280" s="97" t="s">
        <v>20</v>
      </c>
      <c r="B280" s="8">
        <v>100</v>
      </c>
      <c r="C280" s="185">
        <f t="shared" ref="C280:C292" si="34">C260/B260*100</f>
        <v>0.2557787040545661</v>
      </c>
      <c r="D280" s="185">
        <f t="shared" ref="D280:D292" si="35">D260/B260*100</f>
        <v>11.879499810534293</v>
      </c>
      <c r="E280" s="179">
        <f t="shared" ref="E280:E298" si="36">F260/B260*100</f>
        <v>87.788935202728297</v>
      </c>
      <c r="F280" s="180">
        <v>100</v>
      </c>
      <c r="G280" s="185">
        <f>G260/$F$260*100</f>
        <v>47.922736592208913</v>
      </c>
      <c r="H280" s="185">
        <f>H260/F260*100</f>
        <v>4.6293298802201361</v>
      </c>
      <c r="I280" s="185" t="s">
        <v>104</v>
      </c>
      <c r="J280" s="178" t="s">
        <v>104</v>
      </c>
      <c r="K280" s="178">
        <f>K260/F260*100</f>
        <v>47.447933527570953</v>
      </c>
      <c r="L280" s="194" t="s">
        <v>104</v>
      </c>
    </row>
    <row r="281" spans="1:12" ht="14.5">
      <c r="A281" s="105" t="s">
        <v>21</v>
      </c>
      <c r="B281" s="10">
        <v>100</v>
      </c>
      <c r="C281" s="181">
        <f t="shared" si="34"/>
        <v>0.13243571349740646</v>
      </c>
      <c r="D281" s="181">
        <f t="shared" si="35"/>
        <v>5.2312106831475553</v>
      </c>
      <c r="E281" s="182">
        <f t="shared" si="36"/>
        <v>94.603244674980687</v>
      </c>
      <c r="F281" s="183">
        <v>100</v>
      </c>
      <c r="G281" s="181">
        <f t="shared" ref="G281:G298" si="37">G261/F261*100</f>
        <v>34.274381707886143</v>
      </c>
      <c r="H281" s="181">
        <f>H261/F261*100</f>
        <v>20.421138590760616</v>
      </c>
      <c r="I281" s="181" t="s">
        <v>41</v>
      </c>
      <c r="J281" s="181" t="s">
        <v>41</v>
      </c>
      <c r="K281" s="181" t="s">
        <v>104</v>
      </c>
      <c r="L281" s="184">
        <f>L261/F261*100</f>
        <v>45.065328978068131</v>
      </c>
    </row>
    <row r="282" spans="1:12" ht="14.5">
      <c r="A282" s="97" t="s">
        <v>22</v>
      </c>
      <c r="B282" s="12">
        <v>100</v>
      </c>
      <c r="C282" s="185">
        <f t="shared" si="34"/>
        <v>0.82265836173463402</v>
      </c>
      <c r="D282" s="185">
        <f t="shared" si="35"/>
        <v>39.323069690915503</v>
      </c>
      <c r="E282" s="179">
        <f t="shared" si="36"/>
        <v>59.854271947349872</v>
      </c>
      <c r="F282" s="186">
        <v>100</v>
      </c>
      <c r="G282" s="185">
        <f t="shared" si="37"/>
        <v>74.769291183977998</v>
      </c>
      <c r="H282" s="185">
        <f>H262/F262*100</f>
        <v>22.619281366581586</v>
      </c>
      <c r="I282" s="185">
        <f>I262/F262*100</f>
        <v>1.0406440212055763</v>
      </c>
      <c r="J282" s="185">
        <f>J262/F262*100</f>
        <v>1.5707834282348323</v>
      </c>
      <c r="K282" s="185" t="s">
        <v>104</v>
      </c>
      <c r="L282" s="194" t="s">
        <v>104</v>
      </c>
    </row>
    <row r="283" spans="1:12" ht="14.5">
      <c r="A283" s="105" t="s">
        <v>23</v>
      </c>
      <c r="B283" s="10">
        <v>100</v>
      </c>
      <c r="C283" s="181">
        <f t="shared" si="34"/>
        <v>0.95338983050847459</v>
      </c>
      <c r="D283" s="181">
        <f t="shared" si="35"/>
        <v>6.9385593220338979</v>
      </c>
      <c r="E283" s="182">
        <f t="shared" si="36"/>
        <v>92.108050847457619</v>
      </c>
      <c r="F283" s="183">
        <v>100</v>
      </c>
      <c r="G283" s="181">
        <f t="shared" si="37"/>
        <v>46.693502012650953</v>
      </c>
      <c r="H283" s="181" t="s">
        <v>41</v>
      </c>
      <c r="I283" s="181" t="s">
        <v>41</v>
      </c>
      <c r="J283" s="181" t="s">
        <v>41</v>
      </c>
      <c r="K283" s="181" t="s">
        <v>104</v>
      </c>
      <c r="L283" s="184" t="s">
        <v>104</v>
      </c>
    </row>
    <row r="284" spans="1:12" ht="14.5">
      <c r="A284" s="97" t="s">
        <v>24</v>
      </c>
      <c r="B284" s="12">
        <v>100</v>
      </c>
      <c r="C284" s="185">
        <f t="shared" si="34"/>
        <v>1.1258955987717503</v>
      </c>
      <c r="D284" s="185">
        <f t="shared" si="35"/>
        <v>3.2753326509723646</v>
      </c>
      <c r="E284" s="179">
        <f t="shared" si="36"/>
        <v>95.189355168884333</v>
      </c>
      <c r="F284" s="186">
        <v>100</v>
      </c>
      <c r="G284" s="185">
        <f t="shared" si="37"/>
        <v>77.634408602150543</v>
      </c>
      <c r="H284" s="185">
        <f>H264/F264*100</f>
        <v>22.365591397849464</v>
      </c>
      <c r="I284" s="185" t="s">
        <v>104</v>
      </c>
      <c r="J284" s="185" t="s">
        <v>104</v>
      </c>
      <c r="K284" s="185" t="s">
        <v>104</v>
      </c>
      <c r="L284" s="194" t="s">
        <v>104</v>
      </c>
    </row>
    <row r="285" spans="1:12" ht="14.5">
      <c r="A285" s="105" t="s">
        <v>25</v>
      </c>
      <c r="B285" s="10">
        <v>100</v>
      </c>
      <c r="C285" s="181">
        <f t="shared" si="34"/>
        <v>0</v>
      </c>
      <c r="D285" s="181">
        <f t="shared" si="35"/>
        <v>5.4438860971524292</v>
      </c>
      <c r="E285" s="182">
        <f t="shared" si="36"/>
        <v>94.556113902847571</v>
      </c>
      <c r="F285" s="183">
        <v>100</v>
      </c>
      <c r="G285" s="181">
        <f t="shared" si="37"/>
        <v>57.440212577502216</v>
      </c>
      <c r="H285" s="181">
        <f>H265/F265*100</f>
        <v>35.695305580159427</v>
      </c>
      <c r="I285" s="181">
        <f>I265/F265*100</f>
        <v>3.4100974313551817</v>
      </c>
      <c r="J285" s="181">
        <f>J265/F265*100</f>
        <v>3.4543844109831712</v>
      </c>
      <c r="K285" s="181" t="s">
        <v>104</v>
      </c>
      <c r="L285" s="184" t="s">
        <v>104</v>
      </c>
    </row>
    <row r="286" spans="1:12" ht="14.5">
      <c r="A286" s="97" t="s">
        <v>26</v>
      </c>
      <c r="B286" s="12">
        <v>100</v>
      </c>
      <c r="C286" s="185">
        <f t="shared" si="34"/>
        <v>0.78807606647250306</v>
      </c>
      <c r="D286" s="185">
        <f t="shared" si="35"/>
        <v>6.98989206784307</v>
      </c>
      <c r="E286" s="179">
        <f t="shared" si="36"/>
        <v>92.153503512078132</v>
      </c>
      <c r="F286" s="186">
        <v>100</v>
      </c>
      <c r="G286" s="185">
        <f t="shared" si="37"/>
        <v>76.575571667596208</v>
      </c>
      <c r="H286" s="185" t="s">
        <v>41</v>
      </c>
      <c r="I286" s="185" t="s">
        <v>41</v>
      </c>
      <c r="J286" s="185" t="s">
        <v>41</v>
      </c>
      <c r="K286" s="185">
        <f>K266/F266*100</f>
        <v>8.4774121583937525</v>
      </c>
      <c r="L286" s="194" t="s">
        <v>104</v>
      </c>
    </row>
    <row r="287" spans="1:12" ht="14.5">
      <c r="A287" s="105" t="s">
        <v>27</v>
      </c>
      <c r="B287" s="10">
        <v>100</v>
      </c>
      <c r="C287" s="181">
        <f t="shared" si="34"/>
        <v>1.2139605462822458</v>
      </c>
      <c r="D287" s="181">
        <f t="shared" si="35"/>
        <v>2.5290844714213456</v>
      </c>
      <c r="E287" s="182">
        <f t="shared" si="36"/>
        <v>96.256954982296406</v>
      </c>
      <c r="F287" s="183">
        <v>100</v>
      </c>
      <c r="G287" s="181">
        <f t="shared" si="37"/>
        <v>30.530740935365213</v>
      </c>
      <c r="H287" s="181">
        <f>H267/F267*100</f>
        <v>58.696794534944829</v>
      </c>
      <c r="I287" s="181" t="s">
        <v>41</v>
      </c>
      <c r="J287" s="181" t="s">
        <v>41</v>
      </c>
      <c r="K287" s="181" t="s">
        <v>104</v>
      </c>
      <c r="L287" s="184" t="s">
        <v>104</v>
      </c>
    </row>
    <row r="288" spans="1:12" ht="14.5">
      <c r="A288" s="97" t="s">
        <v>28</v>
      </c>
      <c r="B288" s="12">
        <v>100</v>
      </c>
      <c r="C288" s="185">
        <f t="shared" si="34"/>
        <v>0.49467275494672752</v>
      </c>
      <c r="D288" s="185">
        <f t="shared" si="35"/>
        <v>1.5125570776255708</v>
      </c>
      <c r="E288" s="179">
        <f t="shared" si="36"/>
        <v>97.859589041095902</v>
      </c>
      <c r="F288" s="186">
        <v>100</v>
      </c>
      <c r="G288" s="185">
        <f t="shared" si="37"/>
        <v>20.511324973267232</v>
      </c>
      <c r="H288" s="185">
        <f>H268/F268*100</f>
        <v>32.720909886264216</v>
      </c>
      <c r="I288" s="185">
        <f>I268/F268*100</f>
        <v>1.0012637309225236</v>
      </c>
      <c r="J288" s="185">
        <f>J268/F268*100</f>
        <v>45.173519976669581</v>
      </c>
      <c r="K288" s="185">
        <f>K268/F268*100</f>
        <v>0.592981432876446</v>
      </c>
      <c r="L288" s="194" t="s">
        <v>104</v>
      </c>
    </row>
    <row r="289" spans="1:12" ht="14.5">
      <c r="A289" s="105" t="s">
        <v>29</v>
      </c>
      <c r="B289" s="10">
        <v>100</v>
      </c>
      <c r="C289" s="181">
        <f t="shared" si="34"/>
        <v>1.0724098200833112</v>
      </c>
      <c r="D289" s="181">
        <f t="shared" si="35"/>
        <v>2.1758397589293628</v>
      </c>
      <c r="E289" s="182">
        <f t="shared" si="36"/>
        <v>96.707435965611992</v>
      </c>
      <c r="F289" s="183">
        <v>100</v>
      </c>
      <c r="G289" s="181">
        <f t="shared" si="37"/>
        <v>57.063648444301883</v>
      </c>
      <c r="H289" s="181">
        <f>H269/F269*100</f>
        <v>24.382532190807861</v>
      </c>
      <c r="I289" s="181">
        <f>I269/F269*100</f>
        <v>1.1914035650460524</v>
      </c>
      <c r="J289" s="181">
        <f>J269/F269*100</f>
        <v>8.3031663840901793</v>
      </c>
      <c r="K289" s="181">
        <f>K269/F269*100</f>
        <v>9.0592494157540209</v>
      </c>
      <c r="L289" s="184" t="s">
        <v>104</v>
      </c>
    </row>
    <row r="290" spans="1:12" ht="14.5">
      <c r="A290" s="97" t="s">
        <v>30</v>
      </c>
      <c r="B290" s="12">
        <v>100</v>
      </c>
      <c r="C290" s="185">
        <f t="shared" si="34"/>
        <v>0.52297347777362724</v>
      </c>
      <c r="D290" s="185">
        <f t="shared" si="35"/>
        <v>4.2958535674262235</v>
      </c>
      <c r="E290" s="179">
        <f t="shared" si="36"/>
        <v>94.882330967500934</v>
      </c>
      <c r="F290" s="186">
        <v>100</v>
      </c>
      <c r="G290" s="185">
        <f t="shared" si="37"/>
        <v>28.070866141732282</v>
      </c>
      <c r="H290" s="185">
        <f>H270/F270*100</f>
        <v>38.740157480314963</v>
      </c>
      <c r="I290" s="185" t="s">
        <v>41</v>
      </c>
      <c r="J290" s="185" t="s">
        <v>41</v>
      </c>
      <c r="K290" s="185" t="s">
        <v>104</v>
      </c>
      <c r="L290" s="194" t="s">
        <v>104</v>
      </c>
    </row>
    <row r="291" spans="1:12" ht="14.5">
      <c r="A291" s="105" t="s">
        <v>31</v>
      </c>
      <c r="B291" s="10">
        <v>100</v>
      </c>
      <c r="C291" s="181">
        <f t="shared" si="34"/>
        <v>0.25706940874035988</v>
      </c>
      <c r="D291" s="181">
        <f t="shared" si="35"/>
        <v>7.1979434447300772</v>
      </c>
      <c r="E291" s="182">
        <f t="shared" si="36"/>
        <v>92.159383033419019</v>
      </c>
      <c r="F291" s="183">
        <v>100</v>
      </c>
      <c r="G291" s="181">
        <f t="shared" si="37"/>
        <v>69.874476987447693</v>
      </c>
      <c r="H291" s="181" t="s">
        <v>41</v>
      </c>
      <c r="I291" s="181" t="s">
        <v>41</v>
      </c>
      <c r="J291" s="181" t="s">
        <v>41</v>
      </c>
      <c r="K291" s="181" t="s">
        <v>104</v>
      </c>
      <c r="L291" s="184" t="s">
        <v>104</v>
      </c>
    </row>
    <row r="292" spans="1:12" ht="14.5">
      <c r="A292" s="97" t="s">
        <v>32</v>
      </c>
      <c r="B292" s="12">
        <v>100</v>
      </c>
      <c r="C292" s="185">
        <f t="shared" si="34"/>
        <v>0.21920210434020165</v>
      </c>
      <c r="D292" s="185">
        <f t="shared" si="35"/>
        <v>5.1293292415607192</v>
      </c>
      <c r="E292" s="179">
        <f t="shared" si="36"/>
        <v>94.651468654099077</v>
      </c>
      <c r="F292" s="186">
        <v>100</v>
      </c>
      <c r="G292" s="185">
        <f t="shared" si="37"/>
        <v>69.754515979620194</v>
      </c>
      <c r="H292" s="185">
        <f>H272/F272*100</f>
        <v>18.41130152848541</v>
      </c>
      <c r="I292" s="185">
        <f>I272/F272*100</f>
        <v>0.78740157480314954</v>
      </c>
      <c r="J292" s="185">
        <f>J272/F272*100</f>
        <v>11.046780917091246</v>
      </c>
      <c r="K292" s="185" t="s">
        <v>104</v>
      </c>
      <c r="L292" s="194" t="s">
        <v>104</v>
      </c>
    </row>
    <row r="293" spans="1:12" ht="14.5">
      <c r="A293" s="105" t="s">
        <v>33</v>
      </c>
      <c r="B293" s="10">
        <v>100</v>
      </c>
      <c r="C293" s="181" t="s">
        <v>41</v>
      </c>
      <c r="D293" s="181" t="s">
        <v>41</v>
      </c>
      <c r="E293" s="182">
        <f t="shared" si="36"/>
        <v>85.391140433553247</v>
      </c>
      <c r="F293" s="183">
        <v>100</v>
      </c>
      <c r="G293" s="181">
        <f t="shared" si="37"/>
        <v>48.675496688741724</v>
      </c>
      <c r="H293" s="181" t="s">
        <v>41</v>
      </c>
      <c r="I293" s="181" t="s">
        <v>41</v>
      </c>
      <c r="J293" s="181" t="s">
        <v>41</v>
      </c>
      <c r="K293" s="181" t="s">
        <v>104</v>
      </c>
      <c r="L293" s="184" t="s">
        <v>104</v>
      </c>
    </row>
    <row r="294" spans="1:12" ht="14.5">
      <c r="A294" s="97" t="s">
        <v>34</v>
      </c>
      <c r="B294" s="12">
        <v>100</v>
      </c>
      <c r="C294" s="185">
        <f>C274/B274*100</f>
        <v>2.2900763358778624</v>
      </c>
      <c r="D294" s="185">
        <f>D274/B274*100</f>
        <v>1.8320610687022902</v>
      </c>
      <c r="E294" s="179">
        <f t="shared" si="36"/>
        <v>95.755725190839698</v>
      </c>
      <c r="F294" s="186">
        <v>100</v>
      </c>
      <c r="G294" s="185">
        <f t="shared" si="37"/>
        <v>55.325255102040813</v>
      </c>
      <c r="H294" s="185">
        <f>H274/F274*100</f>
        <v>36.447704081632651</v>
      </c>
      <c r="I294" s="185">
        <f>I274/F274*100</f>
        <v>1.2117346938775511</v>
      </c>
      <c r="J294" s="185">
        <f>J274/F274*100</f>
        <v>7.0153061224489788</v>
      </c>
      <c r="K294" s="185" t="s">
        <v>104</v>
      </c>
      <c r="L294" s="194" t="s">
        <v>104</v>
      </c>
    </row>
    <row r="295" spans="1:12" thickBot="1">
      <c r="A295" s="113" t="s">
        <v>35</v>
      </c>
      <c r="B295" s="10">
        <v>100</v>
      </c>
      <c r="C295" s="181" t="s">
        <v>41</v>
      </c>
      <c r="D295" s="181" t="s">
        <v>41</v>
      </c>
      <c r="E295" s="182">
        <f t="shared" si="36"/>
        <v>95.087569414780006</v>
      </c>
      <c r="F295" s="183">
        <v>100</v>
      </c>
      <c r="G295" s="181">
        <f t="shared" si="37"/>
        <v>53.189577717879601</v>
      </c>
      <c r="H295" s="181">
        <f>H275/F275*100</f>
        <v>43.306379155435756</v>
      </c>
      <c r="I295" s="187">
        <f>I275/F275*100</f>
        <v>1.527403414195867</v>
      </c>
      <c r="J295" s="187">
        <f>J275/F275*100</f>
        <v>1.9766397124887691</v>
      </c>
      <c r="K295" s="187" t="s">
        <v>104</v>
      </c>
      <c r="L295" s="184" t="s">
        <v>104</v>
      </c>
    </row>
    <row r="296" spans="1:12" ht="14.5">
      <c r="A296" s="121" t="s">
        <v>36</v>
      </c>
      <c r="B296" s="14">
        <v>100</v>
      </c>
      <c r="C296" s="188">
        <f>C276/B276*100</f>
        <v>0.63458964061373691</v>
      </c>
      <c r="D296" s="188">
        <f>D276/B276*100</f>
        <v>4.7021419009370815</v>
      </c>
      <c r="E296" s="189">
        <f t="shared" si="36"/>
        <v>94.584749253423951</v>
      </c>
      <c r="F296" s="124">
        <v>100</v>
      </c>
      <c r="G296" s="188">
        <f t="shared" si="37"/>
        <v>46.225554905349682</v>
      </c>
      <c r="H296" s="188">
        <f>H276/F276*100</f>
        <v>22.658918632027326</v>
      </c>
      <c r="I296" s="188">
        <f>I276/F276*100</f>
        <v>0.76618445584572881</v>
      </c>
      <c r="J296" s="188">
        <f>J276/F276*100</f>
        <v>10.45712497108096</v>
      </c>
      <c r="K296" s="188">
        <f>K276/F276*100</f>
        <v>9.3779344320300488</v>
      </c>
      <c r="L296" s="189">
        <f>L276/F276*100</f>
        <v>10.514282603666254</v>
      </c>
    </row>
    <row r="297" spans="1:12" ht="14.5">
      <c r="A297" s="125" t="s">
        <v>37</v>
      </c>
      <c r="B297" s="16">
        <v>100</v>
      </c>
      <c r="C297" s="190">
        <f>C277/B277*100</f>
        <v>0.59815879246693771</v>
      </c>
      <c r="D297" s="190">
        <f>D277/B277*100</f>
        <v>19.533623066498436</v>
      </c>
      <c r="E297" s="171">
        <f t="shared" si="36"/>
        <v>79.868218141034632</v>
      </c>
      <c r="F297" s="128">
        <v>100</v>
      </c>
      <c r="G297" s="190">
        <f t="shared" si="37"/>
        <v>60.142765198057461</v>
      </c>
      <c r="H297" s="190">
        <f>H277/F277*100</f>
        <v>33.292376104382427</v>
      </c>
      <c r="I297" s="190">
        <f>I277/F277*100</f>
        <v>1.1760575741618395</v>
      </c>
      <c r="J297" s="190">
        <f>J277/F277*100</f>
        <v>5.38880112339828</v>
      </c>
      <c r="K297" s="190" t="s">
        <v>104</v>
      </c>
      <c r="L297" s="171" t="s">
        <v>104</v>
      </c>
    </row>
    <row r="298" spans="1:12" ht="14.5">
      <c r="A298" s="129" t="s">
        <v>38</v>
      </c>
      <c r="B298" s="18">
        <v>100</v>
      </c>
      <c r="C298" s="191">
        <f>C278/B278*100</f>
        <v>0.62672197160071452</v>
      </c>
      <c r="D298" s="191">
        <f>D278/B278*100</f>
        <v>7.905174240818674</v>
      </c>
      <c r="E298" s="192">
        <f t="shared" si="36"/>
        <v>91.406541725958007</v>
      </c>
      <c r="F298" s="132">
        <v>100</v>
      </c>
      <c r="G298" s="191">
        <f t="shared" si="37"/>
        <v>48.851742260301194</v>
      </c>
      <c r="H298" s="191">
        <f>H278/F278*100</f>
        <v>24.665459523914677</v>
      </c>
      <c r="I298" s="191">
        <f>I278/F278*100</f>
        <v>0.84352780108642844</v>
      </c>
      <c r="J298" s="191">
        <f>J278/F278*100</f>
        <v>9.5007287020271178</v>
      </c>
      <c r="K298" s="191">
        <f>K278/F278*100</f>
        <v>7.6083116194850504</v>
      </c>
      <c r="L298" s="192">
        <f>L278/F278*100</f>
        <v>8.5302300931855317</v>
      </c>
    </row>
    <row r="299" spans="1:12" ht="22.5" customHeight="1">
      <c r="A299" s="520" t="s">
        <v>241</v>
      </c>
      <c r="B299" s="520"/>
      <c r="C299" s="520"/>
      <c r="D299" s="520"/>
      <c r="E299" s="520"/>
      <c r="F299" s="520"/>
      <c r="G299" s="520"/>
      <c r="H299" s="520"/>
      <c r="I299" s="520"/>
      <c r="J299" s="520"/>
      <c r="K299" s="520"/>
      <c r="L299" s="520"/>
    </row>
    <row r="300" spans="1:12" ht="15.75" customHeight="1">
      <c r="A300" s="519" t="s">
        <v>105</v>
      </c>
      <c r="B300" s="519"/>
      <c r="C300" s="519"/>
      <c r="D300" s="519"/>
      <c r="E300" s="519"/>
      <c r="F300" s="519"/>
      <c r="G300" s="519"/>
      <c r="H300" s="519"/>
      <c r="I300" s="519"/>
      <c r="J300" s="519"/>
      <c r="K300" s="519"/>
      <c r="L300" s="519"/>
    </row>
    <row r="301" spans="1:12" ht="39" customHeight="1">
      <c r="A301" s="519" t="s">
        <v>117</v>
      </c>
      <c r="B301" s="519"/>
      <c r="C301" s="519"/>
      <c r="D301" s="519"/>
      <c r="E301" s="519"/>
      <c r="F301" s="519"/>
      <c r="G301" s="519"/>
      <c r="H301" s="519"/>
      <c r="I301" s="519"/>
      <c r="J301" s="519"/>
      <c r="K301" s="519"/>
      <c r="L301" s="519"/>
    </row>
    <row r="302" spans="1:12" ht="15" customHeight="1">
      <c r="A302" s="524"/>
      <c r="B302" s="524"/>
      <c r="C302" s="524"/>
      <c r="D302" s="524"/>
      <c r="E302" s="524"/>
      <c r="F302" s="524"/>
      <c r="G302" s="524"/>
      <c r="H302" s="524"/>
      <c r="I302" s="524"/>
      <c r="J302" s="524"/>
      <c r="K302" s="524"/>
      <c r="L302" s="524"/>
    </row>
    <row r="303" spans="1:12" ht="23.25" customHeight="1">
      <c r="A303" s="474">
        <v>2019</v>
      </c>
      <c r="B303" s="474"/>
      <c r="C303" s="474"/>
      <c r="D303" s="474"/>
      <c r="E303" s="474"/>
      <c r="F303" s="474"/>
      <c r="G303" s="474"/>
      <c r="H303" s="474"/>
      <c r="I303" s="474"/>
      <c r="J303" s="474"/>
      <c r="K303" s="474"/>
      <c r="L303" s="474"/>
    </row>
    <row r="305" spans="1:12" ht="14.5">
      <c r="A305" s="493" t="s">
        <v>118</v>
      </c>
      <c r="B305" s="493"/>
      <c r="C305" s="493"/>
      <c r="D305" s="493"/>
      <c r="E305" s="493"/>
      <c r="F305" s="493"/>
      <c r="G305" s="493"/>
      <c r="H305" s="493"/>
      <c r="I305" s="493"/>
      <c r="J305" s="493"/>
      <c r="K305" s="493"/>
      <c r="L305" s="493"/>
    </row>
    <row r="306" spans="1:12" ht="15" customHeight="1" thickBot="1">
      <c r="A306" s="476" t="s">
        <v>16</v>
      </c>
      <c r="B306" s="477" t="s">
        <v>116</v>
      </c>
      <c r="C306" s="478" t="s">
        <v>92</v>
      </c>
      <c r="D306" s="478"/>
      <c r="E306" s="478"/>
      <c r="F306" s="478"/>
      <c r="G306" s="478"/>
      <c r="H306" s="478"/>
      <c r="I306" s="478"/>
      <c r="J306" s="478"/>
      <c r="K306" s="478"/>
      <c r="L306" s="478"/>
    </row>
    <row r="307" spans="1:12" ht="15" customHeight="1" thickBot="1">
      <c r="A307" s="476"/>
      <c r="B307" s="477"/>
      <c r="C307" s="479" t="s">
        <v>239</v>
      </c>
      <c r="D307" s="479" t="s">
        <v>93</v>
      </c>
      <c r="E307" s="479" t="s">
        <v>94</v>
      </c>
      <c r="F307" s="479"/>
      <c r="G307" s="480" t="s">
        <v>95</v>
      </c>
      <c r="H307" s="480"/>
      <c r="I307" s="480"/>
      <c r="J307" s="480"/>
      <c r="K307" s="480"/>
      <c r="L307" s="480"/>
    </row>
    <row r="308" spans="1:12" ht="111.75" customHeight="1" thickBot="1">
      <c r="A308" s="476"/>
      <c r="B308" s="477"/>
      <c r="C308" s="479"/>
      <c r="D308" s="479"/>
      <c r="E308" s="479"/>
      <c r="F308" s="479"/>
      <c r="G308" s="441" t="s">
        <v>96</v>
      </c>
      <c r="H308" s="441" t="s">
        <v>97</v>
      </c>
      <c r="I308" s="441" t="s">
        <v>98</v>
      </c>
      <c r="J308" s="441" t="s">
        <v>99</v>
      </c>
      <c r="K308" s="441" t="s">
        <v>119</v>
      </c>
      <c r="L308" s="441" t="s">
        <v>240</v>
      </c>
    </row>
    <row r="309" spans="1:12" ht="15" customHeight="1" thickBot="1">
      <c r="A309" s="476"/>
      <c r="B309" s="521" t="s">
        <v>18</v>
      </c>
      <c r="C309" s="521"/>
      <c r="D309" s="521"/>
      <c r="E309" s="521"/>
      <c r="F309" s="521"/>
      <c r="G309" s="521"/>
      <c r="H309" s="521"/>
      <c r="I309" s="521"/>
      <c r="J309" s="521"/>
      <c r="K309" s="521"/>
      <c r="L309" s="521"/>
    </row>
    <row r="310" spans="1:12" ht="14.5">
      <c r="A310" s="97" t="s">
        <v>20</v>
      </c>
      <c r="B310" s="8">
        <v>10134</v>
      </c>
      <c r="C310" s="156">
        <v>36</v>
      </c>
      <c r="D310" s="156">
        <v>1153</v>
      </c>
      <c r="E310" s="149">
        <v>4566</v>
      </c>
      <c r="F310" s="148">
        <v>8945</v>
      </c>
      <c r="G310" s="156">
        <v>4165</v>
      </c>
      <c r="H310" s="156">
        <v>367</v>
      </c>
      <c r="I310" s="156" t="s">
        <v>41</v>
      </c>
      <c r="J310" s="156" t="s">
        <v>41</v>
      </c>
      <c r="K310" s="156" t="s">
        <v>41</v>
      </c>
      <c r="L310" s="156">
        <v>4379</v>
      </c>
    </row>
    <row r="311" spans="1:12" ht="14.5">
      <c r="A311" s="105" t="s">
        <v>21</v>
      </c>
      <c r="B311" s="10">
        <v>16937</v>
      </c>
      <c r="C311" s="151">
        <v>31</v>
      </c>
      <c r="D311" s="151">
        <v>886</v>
      </c>
      <c r="E311" s="152">
        <v>8471</v>
      </c>
      <c r="F311" s="151">
        <v>16020</v>
      </c>
      <c r="G311" s="151">
        <v>5363</v>
      </c>
      <c r="H311" s="151">
        <v>3077</v>
      </c>
      <c r="I311" s="151" t="s">
        <v>41</v>
      </c>
      <c r="J311" s="151" t="s">
        <v>41</v>
      </c>
      <c r="K311" s="151" t="s">
        <v>41</v>
      </c>
      <c r="L311" s="154">
        <v>0</v>
      </c>
    </row>
    <row r="312" spans="1:12" ht="14.5">
      <c r="A312" s="97" t="s">
        <v>22</v>
      </c>
      <c r="B312" s="12">
        <v>8338</v>
      </c>
      <c r="C312" s="156">
        <v>70</v>
      </c>
      <c r="D312" s="156">
        <v>3445</v>
      </c>
      <c r="E312" s="149">
        <v>4823</v>
      </c>
      <c r="F312" s="156">
        <v>4823</v>
      </c>
      <c r="G312" s="156">
        <v>3581</v>
      </c>
      <c r="H312" s="156">
        <v>1109</v>
      </c>
      <c r="I312" s="156">
        <v>52</v>
      </c>
      <c r="J312" s="156">
        <v>20</v>
      </c>
      <c r="K312" s="156">
        <v>61</v>
      </c>
      <c r="L312" s="157">
        <v>0</v>
      </c>
    </row>
    <row r="313" spans="1:12" ht="14.5">
      <c r="A313" s="105" t="s">
        <v>23</v>
      </c>
      <c r="B313" s="10">
        <v>1923</v>
      </c>
      <c r="C313" s="151">
        <v>15</v>
      </c>
      <c r="D313" s="151">
        <v>138</v>
      </c>
      <c r="E313" s="152">
        <v>1770</v>
      </c>
      <c r="F313" s="151">
        <v>1770</v>
      </c>
      <c r="G313" s="151">
        <v>858</v>
      </c>
      <c r="H313" s="151">
        <v>864</v>
      </c>
      <c r="I313" s="151" t="s">
        <v>41</v>
      </c>
      <c r="J313" s="151" t="s">
        <v>41</v>
      </c>
      <c r="K313" s="151" t="s">
        <v>41</v>
      </c>
      <c r="L313" s="154">
        <v>0</v>
      </c>
    </row>
    <row r="314" spans="1:12" ht="14.5">
      <c r="A314" s="97" t="s">
        <v>24</v>
      </c>
      <c r="B314" s="12">
        <v>912</v>
      </c>
      <c r="C314" s="156" t="s">
        <v>41</v>
      </c>
      <c r="D314" s="156" t="s">
        <v>41</v>
      </c>
      <c r="E314" s="149">
        <v>852</v>
      </c>
      <c r="F314" s="156">
        <v>852</v>
      </c>
      <c r="G314" s="156">
        <v>618</v>
      </c>
      <c r="H314" s="156">
        <v>225</v>
      </c>
      <c r="I314" s="156" t="s">
        <v>41</v>
      </c>
      <c r="J314" s="156" t="s">
        <v>41</v>
      </c>
      <c r="K314" s="156" t="s">
        <v>41</v>
      </c>
      <c r="L314" s="157">
        <v>0</v>
      </c>
    </row>
    <row r="315" spans="1:12" ht="14.5">
      <c r="A315" s="105" t="s">
        <v>25</v>
      </c>
      <c r="B315" s="10">
        <v>2247</v>
      </c>
      <c r="C315" s="151" t="s">
        <v>41</v>
      </c>
      <c r="D315" s="151" t="s">
        <v>41</v>
      </c>
      <c r="E315" s="152">
        <v>2121</v>
      </c>
      <c r="F315" s="151">
        <v>2121</v>
      </c>
      <c r="G315" s="151">
        <v>1254</v>
      </c>
      <c r="H315" s="151">
        <v>682</v>
      </c>
      <c r="I315" s="151" t="s">
        <v>41</v>
      </c>
      <c r="J315" s="151" t="s">
        <v>41</v>
      </c>
      <c r="K315" s="151" t="s">
        <v>41</v>
      </c>
      <c r="L315" s="154">
        <v>0</v>
      </c>
    </row>
    <row r="316" spans="1:12" ht="14.5">
      <c r="A316" s="97" t="s">
        <v>26</v>
      </c>
      <c r="B316" s="12">
        <v>5701</v>
      </c>
      <c r="C316" s="156">
        <v>50</v>
      </c>
      <c r="D316" s="156">
        <v>343</v>
      </c>
      <c r="E316" s="149">
        <v>4877</v>
      </c>
      <c r="F316" s="156">
        <v>5308</v>
      </c>
      <c r="G316" s="156">
        <v>4003</v>
      </c>
      <c r="H316" s="156">
        <v>846</v>
      </c>
      <c r="I316" s="156" t="s">
        <v>41</v>
      </c>
      <c r="J316" s="156" t="s">
        <v>41</v>
      </c>
      <c r="K316" s="156" t="s">
        <v>41</v>
      </c>
      <c r="L316" s="156">
        <v>431</v>
      </c>
    </row>
    <row r="317" spans="1:12" ht="14.5">
      <c r="A317" s="105" t="s">
        <v>27</v>
      </c>
      <c r="B317" s="10">
        <v>2078</v>
      </c>
      <c r="C317" s="151">
        <v>16</v>
      </c>
      <c r="D317" s="151">
        <v>46</v>
      </c>
      <c r="E317" s="152">
        <v>2016</v>
      </c>
      <c r="F317" s="151">
        <v>2016</v>
      </c>
      <c r="G317" s="151">
        <v>560</v>
      </c>
      <c r="H317" s="151">
        <v>1248</v>
      </c>
      <c r="I317" s="151" t="s">
        <v>41</v>
      </c>
      <c r="J317" s="151" t="s">
        <v>41</v>
      </c>
      <c r="K317" s="151" t="s">
        <v>41</v>
      </c>
      <c r="L317" s="154">
        <v>0</v>
      </c>
    </row>
    <row r="318" spans="1:12" ht="14.5">
      <c r="A318" s="97" t="s">
        <v>28</v>
      </c>
      <c r="B318" s="12">
        <v>10011</v>
      </c>
      <c r="C318" s="156">
        <v>50</v>
      </c>
      <c r="D318" s="156">
        <v>121</v>
      </c>
      <c r="E318" s="149">
        <v>9787</v>
      </c>
      <c r="F318" s="156">
        <v>9840</v>
      </c>
      <c r="G318" s="156">
        <v>1964</v>
      </c>
      <c r="H318" s="156">
        <v>3182</v>
      </c>
      <c r="I318" s="156">
        <v>50</v>
      </c>
      <c r="J318" s="156">
        <v>430</v>
      </c>
      <c r="K318" s="156">
        <v>4161</v>
      </c>
      <c r="L318" s="156">
        <v>53</v>
      </c>
    </row>
    <row r="319" spans="1:12" ht="14.5">
      <c r="A319" s="105" t="s">
        <v>29</v>
      </c>
      <c r="B319" s="10">
        <v>22111</v>
      </c>
      <c r="C319" s="151">
        <v>221</v>
      </c>
      <c r="D319" s="151">
        <v>438</v>
      </c>
      <c r="E319" s="152">
        <v>19477</v>
      </c>
      <c r="F319" s="151">
        <v>21452</v>
      </c>
      <c r="G319" s="151">
        <v>11724</v>
      </c>
      <c r="H319" s="151">
        <v>5490</v>
      </c>
      <c r="I319" s="151">
        <v>214</v>
      </c>
      <c r="J319" s="151">
        <v>1301</v>
      </c>
      <c r="K319" s="151">
        <v>748</v>
      </c>
      <c r="L319" s="151">
        <v>1975</v>
      </c>
    </row>
    <row r="320" spans="1:12" ht="14.5">
      <c r="A320" s="97" t="s">
        <v>30</v>
      </c>
      <c r="B320" s="12">
        <v>2662</v>
      </c>
      <c r="C320" s="156">
        <v>14</v>
      </c>
      <c r="D320" s="156">
        <v>126</v>
      </c>
      <c r="E320" s="149">
        <v>2522</v>
      </c>
      <c r="F320" s="156">
        <v>2522</v>
      </c>
      <c r="G320" s="156">
        <v>723</v>
      </c>
      <c r="H320" s="156">
        <v>947</v>
      </c>
      <c r="I320" s="156">
        <v>40</v>
      </c>
      <c r="J320" s="156">
        <v>617</v>
      </c>
      <c r="K320" s="156">
        <v>195</v>
      </c>
      <c r="L320" s="157">
        <v>0</v>
      </c>
    </row>
    <row r="321" spans="1:12" ht="14.5">
      <c r="A321" s="105" t="s">
        <v>31</v>
      </c>
      <c r="B321" s="10">
        <v>923</v>
      </c>
      <c r="C321" s="151" t="s">
        <v>41</v>
      </c>
      <c r="D321" s="151" t="s">
        <v>41</v>
      </c>
      <c r="E321" s="152">
        <v>833</v>
      </c>
      <c r="F321" s="151">
        <v>882</v>
      </c>
      <c r="G321" s="151">
        <v>646</v>
      </c>
      <c r="H321" s="151">
        <v>70</v>
      </c>
      <c r="I321" s="151">
        <v>41</v>
      </c>
      <c r="J321" s="151">
        <v>51</v>
      </c>
      <c r="K321" s="151">
        <v>25</v>
      </c>
      <c r="L321" s="154">
        <v>49</v>
      </c>
    </row>
    <row r="322" spans="1:12" ht="14.5">
      <c r="A322" s="97" t="s">
        <v>32</v>
      </c>
      <c r="B322" s="12">
        <v>4717</v>
      </c>
      <c r="C322" s="156">
        <v>8</v>
      </c>
      <c r="D322" s="156">
        <v>217</v>
      </c>
      <c r="E322" s="159">
        <v>4492</v>
      </c>
      <c r="F322" s="156">
        <v>4492</v>
      </c>
      <c r="G322" s="156">
        <v>3099</v>
      </c>
      <c r="H322" s="156">
        <v>799</v>
      </c>
      <c r="I322" s="156">
        <v>66</v>
      </c>
      <c r="J322" s="156">
        <v>308</v>
      </c>
      <c r="K322" s="156">
        <v>220</v>
      </c>
      <c r="L322" s="157">
        <v>0</v>
      </c>
    </row>
    <row r="323" spans="1:12" ht="14.5">
      <c r="A323" s="105" t="s">
        <v>33</v>
      </c>
      <c r="B323" s="10">
        <v>2105</v>
      </c>
      <c r="C323" s="151" t="s">
        <v>41</v>
      </c>
      <c r="D323" s="151" t="s">
        <v>41</v>
      </c>
      <c r="E323" s="152">
        <v>1781</v>
      </c>
      <c r="F323" s="151">
        <v>1781</v>
      </c>
      <c r="G323" s="151">
        <v>834</v>
      </c>
      <c r="H323" s="151">
        <v>770</v>
      </c>
      <c r="I323" s="151" t="s">
        <v>41</v>
      </c>
      <c r="J323" s="151" t="s">
        <v>41</v>
      </c>
      <c r="K323" s="151" t="s">
        <v>41</v>
      </c>
      <c r="L323" s="154">
        <v>0</v>
      </c>
    </row>
    <row r="324" spans="1:12" ht="14.5">
      <c r="A324" s="97" t="s">
        <v>34</v>
      </c>
      <c r="B324" s="12">
        <v>3420</v>
      </c>
      <c r="C324" s="156">
        <v>34</v>
      </c>
      <c r="D324" s="156">
        <v>82</v>
      </c>
      <c r="E324" s="149">
        <v>3304</v>
      </c>
      <c r="F324" s="156">
        <v>3304</v>
      </c>
      <c r="G324" s="156">
        <v>1819</v>
      </c>
      <c r="H324" s="156">
        <v>1228</v>
      </c>
      <c r="I324" s="156">
        <v>18</v>
      </c>
      <c r="J324" s="156">
        <v>133</v>
      </c>
      <c r="K324" s="156">
        <v>106</v>
      </c>
      <c r="L324" s="157">
        <v>0</v>
      </c>
    </row>
    <row r="325" spans="1:12" thickBot="1">
      <c r="A325" s="113" t="s">
        <v>35</v>
      </c>
      <c r="B325" s="13">
        <v>2373</v>
      </c>
      <c r="C325" s="160" t="s">
        <v>41</v>
      </c>
      <c r="D325" s="160" t="s">
        <v>41</v>
      </c>
      <c r="E325" s="161">
        <v>2262</v>
      </c>
      <c r="F325" s="160">
        <v>2276</v>
      </c>
      <c r="G325" s="160">
        <v>1160</v>
      </c>
      <c r="H325" s="160">
        <v>1017</v>
      </c>
      <c r="I325" s="160" t="s">
        <v>41</v>
      </c>
      <c r="J325" s="160" t="s">
        <v>41</v>
      </c>
      <c r="K325" s="160" t="s">
        <v>41</v>
      </c>
      <c r="L325" s="154">
        <v>0</v>
      </c>
    </row>
    <row r="326" spans="1:12" ht="14.5">
      <c r="A326" s="121" t="s">
        <v>36</v>
      </c>
      <c r="B326" s="163">
        <f>SUM(B310:B311,B314,B315,B316,B318,B319,B320,B321,B324)</f>
        <v>75058</v>
      </c>
      <c r="C326" s="164">
        <v>447</v>
      </c>
      <c r="D326" s="164">
        <v>3365</v>
      </c>
      <c r="E326" s="165">
        <v>56810</v>
      </c>
      <c r="F326" s="164">
        <v>71246</v>
      </c>
      <c r="G326" s="164">
        <v>32279</v>
      </c>
      <c r="H326" s="164">
        <v>16114</v>
      </c>
      <c r="I326" s="164">
        <v>476</v>
      </c>
      <c r="J326" s="164">
        <v>2646</v>
      </c>
      <c r="K326" s="164">
        <v>5295</v>
      </c>
      <c r="L326" s="164">
        <v>6887</v>
      </c>
    </row>
    <row r="327" spans="1:12" ht="14.5">
      <c r="A327" s="125" t="s">
        <v>37</v>
      </c>
      <c r="B327" s="167">
        <f>SUM(B312,B313,B317,B322,B323,B325)</f>
        <v>21534</v>
      </c>
      <c r="C327" s="168">
        <v>115</v>
      </c>
      <c r="D327" s="168">
        <v>4261</v>
      </c>
      <c r="E327" s="169">
        <v>17144</v>
      </c>
      <c r="F327" s="168">
        <v>17158</v>
      </c>
      <c r="G327" s="168">
        <v>10092</v>
      </c>
      <c r="H327" s="168">
        <v>5807</v>
      </c>
      <c r="I327" s="168">
        <v>261</v>
      </c>
      <c r="J327" s="168">
        <v>545</v>
      </c>
      <c r="K327" s="168">
        <v>439</v>
      </c>
      <c r="L327" s="170">
        <v>0</v>
      </c>
    </row>
    <row r="328" spans="1:12" thickBot="1">
      <c r="A328" s="172" t="s">
        <v>38</v>
      </c>
      <c r="B328" s="173">
        <f>SUM(B310:B325)</f>
        <v>96592</v>
      </c>
      <c r="C328" s="174">
        <v>562</v>
      </c>
      <c r="D328" s="174">
        <v>7626</v>
      </c>
      <c r="E328" s="175">
        <v>73954</v>
      </c>
      <c r="F328" s="174">
        <v>88404</v>
      </c>
      <c r="G328" s="174">
        <v>42371</v>
      </c>
      <c r="H328" s="174">
        <v>21921</v>
      </c>
      <c r="I328" s="174">
        <v>737</v>
      </c>
      <c r="J328" s="174">
        <v>3191</v>
      </c>
      <c r="K328" s="174">
        <v>5734</v>
      </c>
      <c r="L328" s="174">
        <v>6887</v>
      </c>
    </row>
    <row r="329" spans="1:12" thickBot="1">
      <c r="A329" s="177"/>
      <c r="B329" s="526" t="s">
        <v>102</v>
      </c>
      <c r="C329" s="526"/>
      <c r="D329" s="526"/>
      <c r="E329" s="526"/>
      <c r="F329" s="527" t="s">
        <v>103</v>
      </c>
      <c r="G329" s="527"/>
      <c r="H329" s="527"/>
      <c r="I329" s="527"/>
      <c r="J329" s="527"/>
      <c r="K329" s="527"/>
      <c r="L329" s="527"/>
    </row>
    <row r="330" spans="1:12" ht="14.5">
      <c r="A330" s="97" t="s">
        <v>20</v>
      </c>
      <c r="B330" s="8">
        <v>100</v>
      </c>
      <c r="C330" s="185">
        <v>0.355239786856128</v>
      </c>
      <c r="D330" s="185">
        <v>11.3775409512532</v>
      </c>
      <c r="E330" s="179">
        <v>88.267219261890702</v>
      </c>
      <c r="F330" s="180">
        <v>100</v>
      </c>
      <c r="G330" s="178">
        <v>46.562325321408601</v>
      </c>
      <c r="H330" s="178">
        <v>4.10285075461152</v>
      </c>
      <c r="I330" s="178" t="s">
        <v>41</v>
      </c>
      <c r="J330" s="178" t="s">
        <v>41</v>
      </c>
      <c r="K330" s="178" t="s">
        <v>41</v>
      </c>
      <c r="L330" s="199">
        <v>48.954723309111202</v>
      </c>
    </row>
    <row r="331" spans="1:12" ht="14.5">
      <c r="A331" s="105" t="s">
        <v>21</v>
      </c>
      <c r="B331" s="10">
        <v>100</v>
      </c>
      <c r="C331" s="181">
        <v>0.18303123339434399</v>
      </c>
      <c r="D331" s="181">
        <v>5.2311507350770503</v>
      </c>
      <c r="E331" s="182">
        <v>94.585818031528603</v>
      </c>
      <c r="F331" s="183">
        <v>100</v>
      </c>
      <c r="G331" s="181">
        <v>33.476903870162303</v>
      </c>
      <c r="H331" s="181">
        <v>19.207240948814</v>
      </c>
      <c r="I331" s="181" t="s">
        <v>41</v>
      </c>
      <c r="J331" s="181" t="s">
        <v>41</v>
      </c>
      <c r="K331" s="181" t="s">
        <v>41</v>
      </c>
      <c r="L331" s="200">
        <v>0</v>
      </c>
    </row>
    <row r="332" spans="1:12" ht="14.5">
      <c r="A332" s="97" t="s">
        <v>22</v>
      </c>
      <c r="B332" s="12">
        <v>100</v>
      </c>
      <c r="C332" s="185">
        <v>0.83952986327656498</v>
      </c>
      <c r="D332" s="185">
        <v>41.316862556968097</v>
      </c>
      <c r="E332" s="179">
        <v>57.8436075797553</v>
      </c>
      <c r="F332" s="186">
        <v>100</v>
      </c>
      <c r="G332" s="185">
        <v>74.248393116317601</v>
      </c>
      <c r="H332" s="185">
        <v>22.9939871449305</v>
      </c>
      <c r="I332" s="185">
        <v>1.07816711590297</v>
      </c>
      <c r="J332" s="185">
        <v>0.41467965996267903</v>
      </c>
      <c r="K332" s="185">
        <v>1.2647729628861699</v>
      </c>
      <c r="L332" s="201">
        <v>0</v>
      </c>
    </row>
    <row r="333" spans="1:12" ht="14.5">
      <c r="A333" s="105" t="s">
        <v>23</v>
      </c>
      <c r="B333" s="10">
        <v>100</v>
      </c>
      <c r="C333" s="181">
        <v>0.78003120124805003</v>
      </c>
      <c r="D333" s="181">
        <v>7.1762870514820598</v>
      </c>
      <c r="E333" s="182">
        <v>92.0436817472699</v>
      </c>
      <c r="F333" s="183">
        <v>100</v>
      </c>
      <c r="G333" s="181">
        <v>48.4745762711864</v>
      </c>
      <c r="H333" s="181">
        <v>48.813559322033903</v>
      </c>
      <c r="I333" s="181" t="s">
        <v>41</v>
      </c>
      <c r="J333" s="181" t="s">
        <v>41</v>
      </c>
      <c r="K333" s="181" t="s">
        <v>41</v>
      </c>
      <c r="L333" s="200">
        <v>0</v>
      </c>
    </row>
    <row r="334" spans="1:12" ht="14.5">
      <c r="A334" s="97" t="s">
        <v>24</v>
      </c>
      <c r="B334" s="12">
        <v>100</v>
      </c>
      <c r="C334" s="185" t="s">
        <v>41</v>
      </c>
      <c r="D334" s="185" t="s">
        <v>41</v>
      </c>
      <c r="E334" s="179">
        <v>93.421052631579002</v>
      </c>
      <c r="F334" s="186">
        <v>100</v>
      </c>
      <c r="G334" s="185">
        <v>72.535211267605604</v>
      </c>
      <c r="H334" s="185">
        <v>26.408450704225402</v>
      </c>
      <c r="I334" s="185" t="s">
        <v>41</v>
      </c>
      <c r="J334" s="185" t="s">
        <v>41</v>
      </c>
      <c r="K334" s="185" t="s">
        <v>41</v>
      </c>
      <c r="L334" s="201">
        <v>0</v>
      </c>
    </row>
    <row r="335" spans="1:12" ht="14.5">
      <c r="A335" s="105" t="s">
        <v>25</v>
      </c>
      <c r="B335" s="10">
        <v>100</v>
      </c>
      <c r="C335" s="181" t="s">
        <v>41</v>
      </c>
      <c r="D335" s="181" t="s">
        <v>41</v>
      </c>
      <c r="E335" s="182">
        <v>94.392523364485996</v>
      </c>
      <c r="F335" s="183">
        <v>100</v>
      </c>
      <c r="G335" s="181">
        <v>59.123055162659099</v>
      </c>
      <c r="H335" s="181">
        <v>32.154644035832199</v>
      </c>
      <c r="I335" s="181" t="s">
        <v>41</v>
      </c>
      <c r="J335" s="181" t="s">
        <v>41</v>
      </c>
      <c r="K335" s="181" t="s">
        <v>41</v>
      </c>
      <c r="L335" s="200">
        <v>0</v>
      </c>
    </row>
    <row r="336" spans="1:12" ht="14.5">
      <c r="A336" s="97" t="s">
        <v>26</v>
      </c>
      <c r="B336" s="12">
        <v>100</v>
      </c>
      <c r="C336" s="185">
        <v>0.87703911594457096</v>
      </c>
      <c r="D336" s="185">
        <v>6.0164883353797602</v>
      </c>
      <c r="E336" s="179">
        <v>93.106472548675697</v>
      </c>
      <c r="F336" s="186">
        <v>100</v>
      </c>
      <c r="G336" s="185">
        <v>75.414468726450707</v>
      </c>
      <c r="H336" s="185">
        <v>15.9382064807837</v>
      </c>
      <c r="I336" s="185" t="s">
        <v>41</v>
      </c>
      <c r="J336" s="185" t="s">
        <v>41</v>
      </c>
      <c r="K336" s="185" t="s">
        <v>41</v>
      </c>
      <c r="L336" s="201">
        <v>8.1198191409193701</v>
      </c>
    </row>
    <row r="337" spans="1:12" ht="14.5">
      <c r="A337" s="105" t="s">
        <v>27</v>
      </c>
      <c r="B337" s="10">
        <v>100</v>
      </c>
      <c r="C337" s="181">
        <v>0.76997112608277196</v>
      </c>
      <c r="D337" s="181">
        <v>2.21366698748797</v>
      </c>
      <c r="E337" s="182">
        <v>97.016361886429294</v>
      </c>
      <c r="F337" s="183">
        <v>100</v>
      </c>
      <c r="G337" s="181">
        <v>27.7777777777778</v>
      </c>
      <c r="H337" s="181">
        <v>61.904761904761898</v>
      </c>
      <c r="I337" s="181" t="s">
        <v>41</v>
      </c>
      <c r="J337" s="181" t="s">
        <v>41</v>
      </c>
      <c r="K337" s="181" t="s">
        <v>41</v>
      </c>
      <c r="L337" s="200">
        <v>0</v>
      </c>
    </row>
    <row r="338" spans="1:12" ht="14.5">
      <c r="A338" s="97" t="s">
        <v>28</v>
      </c>
      <c r="B338" s="12">
        <v>100</v>
      </c>
      <c r="C338" s="185">
        <v>0.49945060433523097</v>
      </c>
      <c r="D338" s="185">
        <v>1.2086704624912601</v>
      </c>
      <c r="E338" s="179">
        <v>98.291878933173507</v>
      </c>
      <c r="F338" s="186">
        <v>100</v>
      </c>
      <c r="G338" s="185">
        <v>19.959349593495901</v>
      </c>
      <c r="H338" s="185">
        <v>32.337398373983703</v>
      </c>
      <c r="I338" s="185">
        <v>0.50813008130081305</v>
      </c>
      <c r="J338" s="185">
        <v>4.3699186991869903</v>
      </c>
      <c r="K338" s="185">
        <v>42.286585365853703</v>
      </c>
      <c r="L338" s="201">
        <v>0.53861788617886197</v>
      </c>
    </row>
    <row r="339" spans="1:12" ht="14.5">
      <c r="A339" s="105" t="s">
        <v>29</v>
      </c>
      <c r="B339" s="10">
        <v>100</v>
      </c>
      <c r="C339" s="181">
        <v>0.99950251006286495</v>
      </c>
      <c r="D339" s="181">
        <v>1.98091447695717</v>
      </c>
      <c r="E339" s="182">
        <v>97.019583012979993</v>
      </c>
      <c r="F339" s="183">
        <v>100</v>
      </c>
      <c r="G339" s="181">
        <v>54.6</v>
      </c>
      <c r="H339" s="181">
        <v>25.592019392131299</v>
      </c>
      <c r="I339" s="181">
        <v>0.99757598359127397</v>
      </c>
      <c r="J339" s="181">
        <v>6.0647025918329298</v>
      </c>
      <c r="K339" s="181">
        <v>3.4868543725526799</v>
      </c>
      <c r="L339" s="200">
        <v>9.2066007831437595</v>
      </c>
    </row>
    <row r="340" spans="1:12" ht="14.5">
      <c r="A340" s="97" t="s">
        <v>30</v>
      </c>
      <c r="B340" s="12">
        <v>100</v>
      </c>
      <c r="C340" s="185">
        <v>0.52592036063110403</v>
      </c>
      <c r="D340" s="185">
        <v>4.7332832456799396</v>
      </c>
      <c r="E340" s="179">
        <v>94.740796393688996</v>
      </c>
      <c r="F340" s="186">
        <v>100</v>
      </c>
      <c r="G340" s="185">
        <v>28.6677240285488</v>
      </c>
      <c r="H340" s="185">
        <v>37.549563838223598</v>
      </c>
      <c r="I340" s="185">
        <v>1.58604282315623</v>
      </c>
      <c r="J340" s="185">
        <v>24.464710547184801</v>
      </c>
      <c r="K340" s="185">
        <v>7.7319587628865998</v>
      </c>
      <c r="L340" s="201">
        <v>0</v>
      </c>
    </row>
    <row r="341" spans="1:12" ht="14.5">
      <c r="A341" s="105" t="s">
        <v>31</v>
      </c>
      <c r="B341" s="10">
        <v>100</v>
      </c>
      <c r="C341" s="181" t="s">
        <v>41</v>
      </c>
      <c r="D341" s="181" t="s">
        <v>41</v>
      </c>
      <c r="E341" s="182">
        <v>95.557963163596995</v>
      </c>
      <c r="F341" s="183">
        <v>100</v>
      </c>
      <c r="G341" s="181">
        <v>73.242630385487502</v>
      </c>
      <c r="H341" s="181">
        <v>7.9365079365079403</v>
      </c>
      <c r="I341" s="181">
        <v>4.6485260770975101</v>
      </c>
      <c r="J341" s="181">
        <v>5.7823129251700696</v>
      </c>
      <c r="K341" s="181">
        <v>2.8344671201814098</v>
      </c>
      <c r="L341" s="200">
        <v>5.5555555555555598</v>
      </c>
    </row>
    <row r="342" spans="1:12" ht="14.5">
      <c r="A342" s="97" t="s">
        <v>32</v>
      </c>
      <c r="B342" s="12">
        <v>100</v>
      </c>
      <c r="C342" s="185">
        <v>0.16959932160271399</v>
      </c>
      <c r="D342" s="185">
        <v>4.6003815984736098</v>
      </c>
      <c r="E342" s="179">
        <v>95.230019079923693</v>
      </c>
      <c r="F342" s="186">
        <v>100</v>
      </c>
      <c r="G342" s="185">
        <v>68.989314336598397</v>
      </c>
      <c r="H342" s="185">
        <v>17.787177203918102</v>
      </c>
      <c r="I342" s="185">
        <v>1.4692787177203901</v>
      </c>
      <c r="J342" s="185">
        <v>6.8566340160285</v>
      </c>
      <c r="K342" s="185">
        <v>4.8975957257346403</v>
      </c>
      <c r="L342" s="201">
        <v>0</v>
      </c>
    </row>
    <row r="343" spans="1:12" ht="14.5">
      <c r="A343" s="105" t="s">
        <v>33</v>
      </c>
      <c r="B343" s="10">
        <v>100</v>
      </c>
      <c r="C343" s="181" t="s">
        <v>41</v>
      </c>
      <c r="D343" s="181" t="s">
        <v>41</v>
      </c>
      <c r="E343" s="182">
        <v>84.608076009501204</v>
      </c>
      <c r="F343" s="183">
        <v>100</v>
      </c>
      <c r="G343" s="181">
        <v>46.827624929814696</v>
      </c>
      <c r="H343" s="181">
        <v>43.2341381246491</v>
      </c>
      <c r="I343" s="181" t="s">
        <v>41</v>
      </c>
      <c r="J343" s="181" t="s">
        <v>41</v>
      </c>
      <c r="K343" s="181" t="s">
        <v>41</v>
      </c>
      <c r="L343" s="200">
        <v>0</v>
      </c>
    </row>
    <row r="344" spans="1:12" ht="14.5">
      <c r="A344" s="97" t="s">
        <v>34</v>
      </c>
      <c r="B344" s="12">
        <v>100</v>
      </c>
      <c r="C344" s="185">
        <v>0.99415204678362601</v>
      </c>
      <c r="D344" s="185">
        <v>2.39766081871345</v>
      </c>
      <c r="E344" s="179">
        <v>96.608187134502899</v>
      </c>
      <c r="F344" s="186">
        <v>100</v>
      </c>
      <c r="G344" s="185">
        <v>55.054479418886203</v>
      </c>
      <c r="H344" s="185">
        <v>37.167070217917697</v>
      </c>
      <c r="I344" s="185">
        <v>0.54479418886198505</v>
      </c>
      <c r="J344" s="185">
        <v>4.0254237288135597</v>
      </c>
      <c r="K344" s="185">
        <v>3.2082324455205802</v>
      </c>
      <c r="L344" s="201">
        <v>0</v>
      </c>
    </row>
    <row r="345" spans="1:12" thickBot="1">
      <c r="A345" s="113" t="s">
        <v>35</v>
      </c>
      <c r="B345" s="10">
        <v>100</v>
      </c>
      <c r="C345" s="181" t="s">
        <v>41</v>
      </c>
      <c r="D345" s="181" t="s">
        <v>41</v>
      </c>
      <c r="E345" s="182">
        <v>95.9123472397809</v>
      </c>
      <c r="F345" s="183">
        <v>100</v>
      </c>
      <c r="G345" s="181">
        <v>50.966608084358498</v>
      </c>
      <c r="H345" s="181">
        <v>44.683655536028098</v>
      </c>
      <c r="I345" s="187" t="s">
        <v>41</v>
      </c>
      <c r="J345" s="187" t="s">
        <v>41</v>
      </c>
      <c r="K345" s="187" t="s">
        <v>41</v>
      </c>
      <c r="L345" s="200">
        <v>0</v>
      </c>
    </row>
    <row r="346" spans="1:12" ht="14.5">
      <c r="A346" s="121" t="s">
        <v>36</v>
      </c>
      <c r="B346" s="14">
        <v>100</v>
      </c>
      <c r="C346" s="188">
        <v>0.59553944949239301</v>
      </c>
      <c r="D346" s="188">
        <v>4.4831996589304302</v>
      </c>
      <c r="E346" s="189">
        <v>94.921260891577205</v>
      </c>
      <c r="F346" s="124">
        <v>100</v>
      </c>
      <c r="G346" s="188">
        <v>45.306403166493602</v>
      </c>
      <c r="H346" s="188">
        <v>22.617410100216201</v>
      </c>
      <c r="I346" s="188">
        <v>0.66810768323835701</v>
      </c>
      <c r="J346" s="188">
        <v>3.71389270976616</v>
      </c>
      <c r="K346" s="188">
        <v>7.4319961822418099</v>
      </c>
      <c r="L346" s="188">
        <v>9.6665075934087508</v>
      </c>
    </row>
    <row r="347" spans="1:12" ht="14.5">
      <c r="A347" s="125" t="s">
        <v>37</v>
      </c>
      <c r="B347" s="16">
        <v>100</v>
      </c>
      <c r="C347" s="190">
        <v>0.53403919383300802</v>
      </c>
      <c r="D347" s="190">
        <v>19.7873130862822</v>
      </c>
      <c r="E347" s="171">
        <v>79.678647719884793</v>
      </c>
      <c r="F347" s="128">
        <v>100</v>
      </c>
      <c r="G347" s="190">
        <v>58.818044061079398</v>
      </c>
      <c r="H347" s="190">
        <v>33.844270894043603</v>
      </c>
      <c r="I347" s="190">
        <v>1.52115631192447</v>
      </c>
      <c r="J347" s="190">
        <v>3.1763608812215902</v>
      </c>
      <c r="K347" s="190">
        <v>2.5585732602867499</v>
      </c>
      <c r="L347" s="190">
        <v>0</v>
      </c>
    </row>
    <row r="348" spans="1:12" ht="14.5">
      <c r="A348" s="129" t="s">
        <v>38</v>
      </c>
      <c r="B348" s="18">
        <v>100</v>
      </c>
      <c r="C348" s="191">
        <v>0.58182872287559995</v>
      </c>
      <c r="D348" s="191">
        <v>7.8950637733973803</v>
      </c>
      <c r="E348" s="192">
        <v>91.523107503727005</v>
      </c>
      <c r="F348" s="132">
        <v>100</v>
      </c>
      <c r="G348" s="191">
        <v>47.928826749920802</v>
      </c>
      <c r="H348" s="191">
        <v>24.796389303651399</v>
      </c>
      <c r="I348" s="191">
        <v>0.83367268449391396</v>
      </c>
      <c r="J348" s="191">
        <v>3.6095651780462399</v>
      </c>
      <c r="K348" s="191">
        <v>6.4861318492375899</v>
      </c>
      <c r="L348" s="191">
        <v>7.7903714764037799</v>
      </c>
    </row>
    <row r="349" spans="1:12" ht="24" customHeight="1">
      <c r="A349" s="520" t="s">
        <v>241</v>
      </c>
      <c r="B349" s="520"/>
      <c r="C349" s="520"/>
      <c r="D349" s="520"/>
      <c r="E349" s="520"/>
      <c r="F349" s="520"/>
      <c r="G349" s="520"/>
      <c r="H349" s="520"/>
      <c r="I349" s="520"/>
      <c r="J349" s="520"/>
      <c r="K349" s="520"/>
      <c r="L349" s="520"/>
    </row>
    <row r="350" spans="1:12" ht="16.5" customHeight="1">
      <c r="A350" s="519" t="s">
        <v>105</v>
      </c>
      <c r="B350" s="519"/>
      <c r="C350" s="519"/>
      <c r="D350" s="519"/>
      <c r="E350" s="519"/>
      <c r="F350" s="519"/>
      <c r="G350" s="519"/>
      <c r="H350" s="519"/>
      <c r="I350" s="519"/>
      <c r="J350" s="519"/>
      <c r="K350" s="519"/>
      <c r="L350" s="519"/>
    </row>
    <row r="351" spans="1:12" ht="37.5" customHeight="1">
      <c r="A351" s="519" t="s">
        <v>120</v>
      </c>
      <c r="B351" s="519"/>
      <c r="C351" s="519"/>
      <c r="D351" s="519"/>
      <c r="E351" s="519"/>
      <c r="F351" s="519"/>
      <c r="G351" s="519"/>
      <c r="H351" s="519"/>
      <c r="I351" s="519"/>
      <c r="J351" s="519"/>
      <c r="K351" s="519"/>
      <c r="L351" s="519"/>
    </row>
    <row r="353" spans="1:12" ht="23.5">
      <c r="A353" s="474">
        <v>2018</v>
      </c>
      <c r="B353" s="474"/>
      <c r="C353" s="474"/>
      <c r="D353" s="474"/>
      <c r="E353" s="474"/>
      <c r="F353" s="474"/>
      <c r="G353" s="474"/>
      <c r="H353" s="474"/>
      <c r="I353" s="474"/>
      <c r="J353" s="474"/>
      <c r="K353" s="474"/>
      <c r="L353" s="474"/>
    </row>
    <row r="355" spans="1:12" ht="14.5">
      <c r="A355" s="493" t="s">
        <v>121</v>
      </c>
      <c r="B355" s="493"/>
      <c r="C355" s="493"/>
      <c r="D355" s="493"/>
      <c r="E355" s="493"/>
      <c r="F355" s="493"/>
      <c r="G355" s="493"/>
      <c r="H355" s="493"/>
      <c r="I355" s="493"/>
      <c r="J355" s="493"/>
      <c r="K355" s="493"/>
      <c r="L355" s="493"/>
    </row>
    <row r="356" spans="1:12" ht="15" customHeight="1" thickBot="1">
      <c r="A356" s="476" t="s">
        <v>16</v>
      </c>
      <c r="B356" s="477" t="s">
        <v>116</v>
      </c>
      <c r="C356" s="478" t="s">
        <v>92</v>
      </c>
      <c r="D356" s="478"/>
      <c r="E356" s="478"/>
      <c r="F356" s="478"/>
      <c r="G356" s="478"/>
      <c r="H356" s="478"/>
      <c r="I356" s="478"/>
      <c r="J356" s="478"/>
      <c r="K356" s="478"/>
      <c r="L356" s="478"/>
    </row>
    <row r="357" spans="1:12" ht="15" customHeight="1" thickBot="1">
      <c r="A357" s="476"/>
      <c r="B357" s="477"/>
      <c r="C357" s="479" t="s">
        <v>239</v>
      </c>
      <c r="D357" s="479" t="s">
        <v>93</v>
      </c>
      <c r="E357" s="479" t="s">
        <v>94</v>
      </c>
      <c r="F357" s="479"/>
      <c r="G357" s="480" t="s">
        <v>95</v>
      </c>
      <c r="H357" s="480"/>
      <c r="I357" s="480"/>
      <c r="J357" s="480"/>
      <c r="K357" s="480"/>
      <c r="L357" s="480"/>
    </row>
    <row r="358" spans="1:12" ht="111.75" customHeight="1" thickBot="1">
      <c r="A358" s="476"/>
      <c r="B358" s="477"/>
      <c r="C358" s="479"/>
      <c r="D358" s="479"/>
      <c r="E358" s="479"/>
      <c r="F358" s="479"/>
      <c r="G358" s="441" t="s">
        <v>96</v>
      </c>
      <c r="H358" s="441" t="s">
        <v>97</v>
      </c>
      <c r="I358" s="441" t="s">
        <v>98</v>
      </c>
      <c r="J358" s="441" t="s">
        <v>99</v>
      </c>
      <c r="K358" s="441" t="s">
        <v>119</v>
      </c>
      <c r="L358" s="441" t="s">
        <v>240</v>
      </c>
    </row>
    <row r="359" spans="1:12" ht="15" customHeight="1" thickBot="1">
      <c r="A359" s="476"/>
      <c r="B359" s="521" t="s">
        <v>18</v>
      </c>
      <c r="C359" s="521"/>
      <c r="D359" s="521"/>
      <c r="E359" s="521"/>
      <c r="F359" s="521"/>
      <c r="G359" s="521"/>
      <c r="H359" s="521"/>
      <c r="I359" s="521"/>
      <c r="J359" s="521"/>
      <c r="K359" s="521"/>
      <c r="L359" s="521"/>
    </row>
    <row r="360" spans="1:12" ht="14.5">
      <c r="A360" s="97" t="s">
        <v>20</v>
      </c>
      <c r="B360" s="8">
        <v>9888</v>
      </c>
      <c r="C360" s="156">
        <v>22</v>
      </c>
      <c r="D360" s="156">
        <v>1073</v>
      </c>
      <c r="E360" s="149">
        <v>4410</v>
      </c>
      <c r="F360" s="148">
        <v>8793</v>
      </c>
      <c r="G360" s="156">
        <v>4025</v>
      </c>
      <c r="H360" s="156">
        <v>347</v>
      </c>
      <c r="I360" s="156" t="s">
        <v>41</v>
      </c>
      <c r="J360" s="156" t="s">
        <v>41</v>
      </c>
      <c r="K360" s="156" t="s">
        <v>41</v>
      </c>
      <c r="L360" s="156">
        <v>4383</v>
      </c>
    </row>
    <row r="361" spans="1:12" ht="14.5">
      <c r="A361" s="105" t="s">
        <v>21</v>
      </c>
      <c r="B361" s="10">
        <v>15941</v>
      </c>
      <c r="C361" s="151">
        <v>23</v>
      </c>
      <c r="D361" s="151">
        <v>762</v>
      </c>
      <c r="E361" s="152">
        <v>7731</v>
      </c>
      <c r="F361" s="151">
        <v>15156</v>
      </c>
      <c r="G361" s="151">
        <v>4857</v>
      </c>
      <c r="H361" s="151">
        <v>2810</v>
      </c>
      <c r="I361" s="151">
        <v>15</v>
      </c>
      <c r="J361" s="151">
        <v>26</v>
      </c>
      <c r="K361" s="151">
        <v>23</v>
      </c>
      <c r="L361" s="154">
        <v>0</v>
      </c>
    </row>
    <row r="362" spans="1:12" ht="14.5">
      <c r="A362" s="97" t="s">
        <v>22</v>
      </c>
      <c r="B362" s="12">
        <v>7997</v>
      </c>
      <c r="C362" s="156">
        <v>68</v>
      </c>
      <c r="D362" s="156">
        <v>3268</v>
      </c>
      <c r="E362" s="149">
        <v>4661</v>
      </c>
      <c r="F362" s="156">
        <v>4661</v>
      </c>
      <c r="G362" s="156">
        <v>3427</v>
      </c>
      <c r="H362" s="156">
        <v>1110</v>
      </c>
      <c r="I362" s="156">
        <v>41</v>
      </c>
      <c r="J362" s="156">
        <v>22</v>
      </c>
      <c r="K362" s="156">
        <v>61</v>
      </c>
      <c r="L362" s="157">
        <v>0</v>
      </c>
    </row>
    <row r="363" spans="1:12" ht="14.5">
      <c r="A363" s="105" t="s">
        <v>23</v>
      </c>
      <c r="B363" s="10">
        <v>2006</v>
      </c>
      <c r="C363" s="151">
        <v>9</v>
      </c>
      <c r="D363" s="151">
        <v>119</v>
      </c>
      <c r="E363" s="152">
        <v>1878</v>
      </c>
      <c r="F363" s="151">
        <v>1878</v>
      </c>
      <c r="G363" s="151">
        <v>830</v>
      </c>
      <c r="H363" s="151">
        <v>992</v>
      </c>
      <c r="I363" s="151" t="s">
        <v>41</v>
      </c>
      <c r="J363" s="151" t="s">
        <v>41</v>
      </c>
      <c r="K363" s="151" t="s">
        <v>41</v>
      </c>
      <c r="L363" s="154">
        <v>0</v>
      </c>
    </row>
    <row r="364" spans="1:12" ht="14.5">
      <c r="A364" s="97" t="s">
        <v>24</v>
      </c>
      <c r="B364" s="12">
        <v>793</v>
      </c>
      <c r="C364" s="156">
        <v>13</v>
      </c>
      <c r="D364" s="156">
        <v>38</v>
      </c>
      <c r="E364" s="149">
        <v>742</v>
      </c>
      <c r="F364" s="156">
        <v>742</v>
      </c>
      <c r="G364" s="156">
        <v>514</v>
      </c>
      <c r="H364" s="156">
        <v>211</v>
      </c>
      <c r="I364" s="156" t="s">
        <v>41</v>
      </c>
      <c r="J364" s="156" t="s">
        <v>41</v>
      </c>
      <c r="K364" s="156" t="s">
        <v>41</v>
      </c>
      <c r="L364" s="157">
        <v>0</v>
      </c>
    </row>
    <row r="365" spans="1:12" ht="14.5">
      <c r="A365" s="105" t="s">
        <v>25</v>
      </c>
      <c r="B365" s="10">
        <v>2023</v>
      </c>
      <c r="C365" s="151">
        <v>0</v>
      </c>
      <c r="D365" s="151">
        <v>113</v>
      </c>
      <c r="E365" s="152">
        <v>1910</v>
      </c>
      <c r="F365" s="151">
        <v>1910</v>
      </c>
      <c r="G365" s="151">
        <v>1092</v>
      </c>
      <c r="H365" s="151">
        <v>653</v>
      </c>
      <c r="I365" s="151">
        <v>59</v>
      </c>
      <c r="J365" s="151">
        <v>90</v>
      </c>
      <c r="K365" s="151">
        <v>16</v>
      </c>
      <c r="L365" s="154">
        <v>0</v>
      </c>
    </row>
    <row r="366" spans="1:12" ht="14.5">
      <c r="A366" s="97" t="s">
        <v>26</v>
      </c>
      <c r="B366" s="12">
        <v>5499</v>
      </c>
      <c r="C366" s="156">
        <v>30</v>
      </c>
      <c r="D366" s="156">
        <v>302</v>
      </c>
      <c r="E366" s="149">
        <v>4729</v>
      </c>
      <c r="F366" s="156">
        <v>5167</v>
      </c>
      <c r="G366" s="156">
        <v>3938</v>
      </c>
      <c r="H366" s="156">
        <v>783</v>
      </c>
      <c r="I366" s="156" t="s">
        <v>41</v>
      </c>
      <c r="J366" s="156" t="s">
        <v>41</v>
      </c>
      <c r="K366" s="156" t="s">
        <v>41</v>
      </c>
      <c r="L366" s="156">
        <v>438</v>
      </c>
    </row>
    <row r="367" spans="1:12" ht="14.5">
      <c r="A367" s="105" t="s">
        <v>27</v>
      </c>
      <c r="B367" s="10">
        <v>2135</v>
      </c>
      <c r="C367" s="151">
        <v>26</v>
      </c>
      <c r="D367" s="151">
        <v>71</v>
      </c>
      <c r="E367" s="152">
        <v>2038</v>
      </c>
      <c r="F367" s="151">
        <v>2038</v>
      </c>
      <c r="G367" s="151">
        <v>553</v>
      </c>
      <c r="H367" s="151">
        <v>1303</v>
      </c>
      <c r="I367" s="151">
        <v>10</v>
      </c>
      <c r="J367" s="151">
        <v>15</v>
      </c>
      <c r="K367" s="151">
        <v>157</v>
      </c>
      <c r="L367" s="154">
        <v>0</v>
      </c>
    </row>
    <row r="368" spans="1:12" ht="14.5">
      <c r="A368" s="97" t="s">
        <v>28</v>
      </c>
      <c r="B368" s="12">
        <v>9899</v>
      </c>
      <c r="C368" s="156">
        <v>38</v>
      </c>
      <c r="D368" s="156">
        <v>208</v>
      </c>
      <c r="E368" s="149">
        <v>9590</v>
      </c>
      <c r="F368" s="156">
        <v>9653</v>
      </c>
      <c r="G368" s="156">
        <v>1781</v>
      </c>
      <c r="H368" s="156">
        <v>3014</v>
      </c>
      <c r="I368" s="156">
        <v>23</v>
      </c>
      <c r="J368" s="156">
        <v>280</v>
      </c>
      <c r="K368" s="156">
        <v>4492</v>
      </c>
      <c r="L368" s="156">
        <v>63</v>
      </c>
    </row>
    <row r="369" spans="1:12" ht="14.5">
      <c r="A369" s="105" t="s">
        <v>29</v>
      </c>
      <c r="B369" s="10">
        <v>21845</v>
      </c>
      <c r="C369" s="151">
        <v>212</v>
      </c>
      <c r="D369" s="151">
        <v>434</v>
      </c>
      <c r="E369" s="152">
        <v>19235</v>
      </c>
      <c r="F369" s="151">
        <v>21199</v>
      </c>
      <c r="G369" s="151">
        <v>11281</v>
      </c>
      <c r="H369" s="151">
        <v>5688</v>
      </c>
      <c r="I369" s="151">
        <v>214</v>
      </c>
      <c r="J369" s="151">
        <v>1223</v>
      </c>
      <c r="K369" s="151">
        <v>829</v>
      </c>
      <c r="L369" s="151">
        <v>1964</v>
      </c>
    </row>
    <row r="370" spans="1:12" ht="14.5">
      <c r="A370" s="97" t="s">
        <v>30</v>
      </c>
      <c r="B370" s="12">
        <v>2652</v>
      </c>
      <c r="C370" s="156">
        <v>8</v>
      </c>
      <c r="D370" s="156">
        <v>102</v>
      </c>
      <c r="E370" s="149">
        <v>2542</v>
      </c>
      <c r="F370" s="156">
        <v>2542</v>
      </c>
      <c r="G370" s="156">
        <v>749</v>
      </c>
      <c r="H370" s="156">
        <v>921</v>
      </c>
      <c r="I370" s="156">
        <v>29</v>
      </c>
      <c r="J370" s="156">
        <v>632</v>
      </c>
      <c r="K370" s="156">
        <v>211</v>
      </c>
      <c r="L370" s="157">
        <v>0</v>
      </c>
    </row>
    <row r="371" spans="1:12" ht="14.5">
      <c r="A371" s="105" t="s">
        <v>31</v>
      </c>
      <c r="B371" s="10">
        <v>888</v>
      </c>
      <c r="C371" s="151">
        <v>3</v>
      </c>
      <c r="D371" s="151">
        <v>42</v>
      </c>
      <c r="E371" s="152">
        <v>843</v>
      </c>
      <c r="F371" s="151">
        <v>843</v>
      </c>
      <c r="G371" s="151">
        <v>605</v>
      </c>
      <c r="H371" s="151">
        <v>134</v>
      </c>
      <c r="I371" s="151">
        <v>27</v>
      </c>
      <c r="J371" s="151">
        <v>48</v>
      </c>
      <c r="K371" s="151">
        <v>29</v>
      </c>
      <c r="L371" s="154">
        <v>0</v>
      </c>
    </row>
    <row r="372" spans="1:12" ht="14.5">
      <c r="A372" s="97" t="s">
        <v>32</v>
      </c>
      <c r="B372" s="12">
        <v>4770</v>
      </c>
      <c r="C372" s="156">
        <v>13</v>
      </c>
      <c r="D372" s="156">
        <v>200</v>
      </c>
      <c r="E372" s="159">
        <v>4557</v>
      </c>
      <c r="F372" s="156">
        <v>4557</v>
      </c>
      <c r="G372" s="156">
        <v>3117</v>
      </c>
      <c r="H372" s="156">
        <v>787</v>
      </c>
      <c r="I372" s="156">
        <v>39</v>
      </c>
      <c r="J372" s="156">
        <v>400</v>
      </c>
      <c r="K372" s="156">
        <v>214</v>
      </c>
      <c r="L372" s="157">
        <v>0</v>
      </c>
    </row>
    <row r="373" spans="1:12" ht="14.5">
      <c r="A373" s="105" t="s">
        <v>33</v>
      </c>
      <c r="B373" s="10">
        <v>2179</v>
      </c>
      <c r="C373" s="151" t="s">
        <v>41</v>
      </c>
      <c r="D373" s="151" t="s">
        <v>41</v>
      </c>
      <c r="E373" s="152">
        <v>1902</v>
      </c>
      <c r="F373" s="151">
        <v>1902</v>
      </c>
      <c r="G373" s="151">
        <v>929</v>
      </c>
      <c r="H373" s="151">
        <v>763</v>
      </c>
      <c r="I373" s="151" t="s">
        <v>41</v>
      </c>
      <c r="J373" s="151" t="s">
        <v>41</v>
      </c>
      <c r="K373" s="151" t="s">
        <v>41</v>
      </c>
      <c r="L373" s="154">
        <v>0</v>
      </c>
    </row>
    <row r="374" spans="1:12" ht="14.5">
      <c r="A374" s="97" t="s">
        <v>34</v>
      </c>
      <c r="B374" s="12">
        <v>3517</v>
      </c>
      <c r="C374" s="156">
        <v>107</v>
      </c>
      <c r="D374" s="156">
        <v>112</v>
      </c>
      <c r="E374" s="149">
        <v>3298</v>
      </c>
      <c r="F374" s="156">
        <v>3298</v>
      </c>
      <c r="G374" s="156">
        <v>1685</v>
      </c>
      <c r="H374" s="156">
        <v>1326</v>
      </c>
      <c r="I374" s="156">
        <v>36</v>
      </c>
      <c r="J374" s="156">
        <v>130</v>
      </c>
      <c r="K374" s="156">
        <v>121</v>
      </c>
      <c r="L374" s="157">
        <v>0</v>
      </c>
    </row>
    <row r="375" spans="1:12" thickBot="1">
      <c r="A375" s="113" t="s">
        <v>35</v>
      </c>
      <c r="B375" s="13">
        <v>2387</v>
      </c>
      <c r="C375" s="160" t="s">
        <v>41</v>
      </c>
      <c r="D375" s="160" t="s">
        <v>41</v>
      </c>
      <c r="E375" s="161">
        <v>2326</v>
      </c>
      <c r="F375" s="160">
        <v>2337</v>
      </c>
      <c r="G375" s="160">
        <v>1173</v>
      </c>
      <c r="H375" s="160">
        <v>1076</v>
      </c>
      <c r="I375" s="160" t="s">
        <v>41</v>
      </c>
      <c r="J375" s="160" t="s">
        <v>41</v>
      </c>
      <c r="K375" s="160" t="s">
        <v>41</v>
      </c>
      <c r="L375" s="154">
        <v>0</v>
      </c>
    </row>
    <row r="376" spans="1:12" ht="14.5">
      <c r="A376" s="121" t="s">
        <v>36</v>
      </c>
      <c r="B376" s="163">
        <v>72945</v>
      </c>
      <c r="C376" s="164">
        <v>456</v>
      </c>
      <c r="D376" s="164">
        <v>3186</v>
      </c>
      <c r="E376" s="165">
        <v>55030</v>
      </c>
      <c r="F376" s="164">
        <v>69303</v>
      </c>
      <c r="G376" s="164">
        <v>30527</v>
      </c>
      <c r="H376" s="164">
        <v>15887</v>
      </c>
      <c r="I376" s="164">
        <v>440</v>
      </c>
      <c r="J376" s="164">
        <v>2429</v>
      </c>
      <c r="K376" s="164">
        <v>5747</v>
      </c>
      <c r="L376" s="164">
        <v>6848</v>
      </c>
    </row>
    <row r="377" spans="1:12" ht="14.5">
      <c r="A377" s="125" t="s">
        <v>37</v>
      </c>
      <c r="B377" s="167">
        <v>21474</v>
      </c>
      <c r="C377" s="168">
        <v>121</v>
      </c>
      <c r="D377" s="168">
        <v>3980</v>
      </c>
      <c r="E377" s="169">
        <v>17362</v>
      </c>
      <c r="F377" s="168">
        <v>17373</v>
      </c>
      <c r="G377" s="168">
        <v>10029</v>
      </c>
      <c r="H377" s="168">
        <v>6031</v>
      </c>
      <c r="I377" s="168">
        <v>263</v>
      </c>
      <c r="J377" s="168">
        <v>607</v>
      </c>
      <c r="K377" s="168">
        <v>432</v>
      </c>
      <c r="L377" s="170">
        <v>0</v>
      </c>
    </row>
    <row r="378" spans="1:12" thickBot="1">
      <c r="A378" s="172" t="s">
        <v>38</v>
      </c>
      <c r="B378" s="173">
        <v>94419</v>
      </c>
      <c r="C378" s="174">
        <v>577</v>
      </c>
      <c r="D378" s="174">
        <v>7166</v>
      </c>
      <c r="E378" s="175">
        <v>72392</v>
      </c>
      <c r="F378" s="174">
        <v>86676</v>
      </c>
      <c r="G378" s="174">
        <v>40556</v>
      </c>
      <c r="H378" s="174">
        <v>21918</v>
      </c>
      <c r="I378" s="174">
        <v>703</v>
      </c>
      <c r="J378" s="174">
        <v>3036</v>
      </c>
      <c r="K378" s="174">
        <v>6179</v>
      </c>
      <c r="L378" s="174">
        <v>6848</v>
      </c>
    </row>
    <row r="379" spans="1:12" thickBot="1">
      <c r="A379" s="177"/>
      <c r="B379" s="526" t="s">
        <v>102</v>
      </c>
      <c r="C379" s="526"/>
      <c r="D379" s="526"/>
      <c r="E379" s="526"/>
      <c r="F379" s="527" t="s">
        <v>103</v>
      </c>
      <c r="G379" s="527"/>
      <c r="H379" s="527"/>
      <c r="I379" s="527"/>
      <c r="J379" s="527"/>
      <c r="K379" s="527"/>
      <c r="L379" s="527"/>
    </row>
    <row r="380" spans="1:12" ht="14.5">
      <c r="A380" s="97" t="s">
        <v>20</v>
      </c>
      <c r="B380" s="8">
        <v>100</v>
      </c>
      <c r="C380" s="185">
        <v>0.22249190938511301</v>
      </c>
      <c r="D380" s="185">
        <v>10.8515372168285</v>
      </c>
      <c r="E380" s="179">
        <v>88.925970873786397</v>
      </c>
      <c r="F380" s="180">
        <v>100</v>
      </c>
      <c r="G380" s="178">
        <v>45.775048333901999</v>
      </c>
      <c r="H380" s="178">
        <v>3.9463209371090602</v>
      </c>
      <c r="I380" s="178" t="s">
        <v>41</v>
      </c>
      <c r="J380" s="178" t="s">
        <v>41</v>
      </c>
      <c r="K380" s="178" t="s">
        <v>41</v>
      </c>
      <c r="L380" s="199">
        <v>49.846468781985699</v>
      </c>
    </row>
    <row r="381" spans="1:12" ht="14.5">
      <c r="A381" s="105" t="s">
        <v>21</v>
      </c>
      <c r="B381" s="10">
        <v>100</v>
      </c>
      <c r="C381" s="181">
        <v>0.14428204002258299</v>
      </c>
      <c r="D381" s="181">
        <v>4.7801267172699298</v>
      </c>
      <c r="E381" s="182">
        <v>95.075591242707503</v>
      </c>
      <c r="F381" s="183">
        <v>100</v>
      </c>
      <c r="G381" s="181">
        <v>32.046714172604901</v>
      </c>
      <c r="H381" s="181">
        <v>18.5405120084455</v>
      </c>
      <c r="I381" s="181">
        <v>9.8970704671417303E-2</v>
      </c>
      <c r="J381" s="181">
        <v>0.17154922143045701</v>
      </c>
      <c r="K381" s="181">
        <v>0.15175508049617301</v>
      </c>
      <c r="L381" s="200">
        <v>0</v>
      </c>
    </row>
    <row r="382" spans="1:12" ht="14.5">
      <c r="A382" s="97" t="s">
        <v>22</v>
      </c>
      <c r="B382" s="12">
        <v>100</v>
      </c>
      <c r="C382" s="185">
        <v>0.85031886957609104</v>
      </c>
      <c r="D382" s="185">
        <v>40.865324496686299</v>
      </c>
      <c r="E382" s="179">
        <v>58.284356633737701</v>
      </c>
      <c r="F382" s="186">
        <v>100</v>
      </c>
      <c r="G382" s="185">
        <v>73.524994636344104</v>
      </c>
      <c r="H382" s="185">
        <v>23.8146320532075</v>
      </c>
      <c r="I382" s="185">
        <v>0.87963956232568097</v>
      </c>
      <c r="J382" s="185">
        <v>0.47200171636987798</v>
      </c>
      <c r="K382" s="185">
        <v>1.3087320317528399</v>
      </c>
      <c r="L382" s="201">
        <v>0</v>
      </c>
    </row>
    <row r="383" spans="1:12" ht="14.5">
      <c r="A383" s="105" t="s">
        <v>23</v>
      </c>
      <c r="B383" s="10">
        <v>100</v>
      </c>
      <c r="C383" s="181">
        <v>0.44865403788634101</v>
      </c>
      <c r="D383" s="181">
        <v>5.9322033898305104</v>
      </c>
      <c r="E383" s="182">
        <v>93.619142572283195</v>
      </c>
      <c r="F383" s="183">
        <v>100</v>
      </c>
      <c r="G383" s="181">
        <v>44.195953141640103</v>
      </c>
      <c r="H383" s="181">
        <v>52.822151224707099</v>
      </c>
      <c r="I383" s="181" t="s">
        <v>41</v>
      </c>
      <c r="J383" s="181" t="s">
        <v>41</v>
      </c>
      <c r="K383" s="181" t="s">
        <v>41</v>
      </c>
      <c r="L383" s="200">
        <v>0</v>
      </c>
    </row>
    <row r="384" spans="1:12" ht="14.5">
      <c r="A384" s="97" t="s">
        <v>24</v>
      </c>
      <c r="B384" s="12">
        <v>100</v>
      </c>
      <c r="C384" s="185">
        <v>1.63934426229508</v>
      </c>
      <c r="D384" s="185">
        <v>4.7919293820933202</v>
      </c>
      <c r="E384" s="179">
        <v>93.568726355611602</v>
      </c>
      <c r="F384" s="186">
        <v>100</v>
      </c>
      <c r="G384" s="185">
        <v>69.272237196765502</v>
      </c>
      <c r="H384" s="185">
        <v>28.436657681940702</v>
      </c>
      <c r="I384" s="185" t="s">
        <v>41</v>
      </c>
      <c r="J384" s="185" t="s">
        <v>41</v>
      </c>
      <c r="K384" s="185" t="s">
        <v>41</v>
      </c>
      <c r="L384" s="201">
        <v>0</v>
      </c>
    </row>
    <row r="385" spans="1:12" ht="14.5">
      <c r="A385" s="105" t="s">
        <v>25</v>
      </c>
      <c r="B385" s="10">
        <v>100</v>
      </c>
      <c r="C385" s="181">
        <v>0</v>
      </c>
      <c r="D385" s="181">
        <v>5.5857637172516101</v>
      </c>
      <c r="E385" s="182">
        <v>94.414236282748405</v>
      </c>
      <c r="F385" s="183">
        <v>100</v>
      </c>
      <c r="G385" s="181">
        <v>57.172774869109901</v>
      </c>
      <c r="H385" s="181">
        <v>34.188481675392701</v>
      </c>
      <c r="I385" s="181">
        <v>3.0890052356020901</v>
      </c>
      <c r="J385" s="181">
        <v>4.7120418848167498</v>
      </c>
      <c r="K385" s="181">
        <v>0.83769633507853403</v>
      </c>
      <c r="L385" s="200">
        <v>0</v>
      </c>
    </row>
    <row r="386" spans="1:12" ht="14.5">
      <c r="A386" s="97" t="s">
        <v>26</v>
      </c>
      <c r="B386" s="12">
        <v>100</v>
      </c>
      <c r="C386" s="185">
        <v>0.54555373704309895</v>
      </c>
      <c r="D386" s="185">
        <v>5.4919076195671899</v>
      </c>
      <c r="E386" s="179">
        <v>93.962538643389706</v>
      </c>
      <c r="F386" s="186">
        <v>100</v>
      </c>
      <c r="G386" s="185">
        <v>76.214437778207895</v>
      </c>
      <c r="H386" s="185">
        <v>15.153861041223101</v>
      </c>
      <c r="I386" s="185" t="s">
        <v>41</v>
      </c>
      <c r="J386" s="185" t="s">
        <v>41</v>
      </c>
      <c r="K386" s="185" t="s">
        <v>41</v>
      </c>
      <c r="L386" s="201">
        <v>8.4768724598412994</v>
      </c>
    </row>
    <row r="387" spans="1:12" ht="14.5">
      <c r="A387" s="105" t="s">
        <v>27</v>
      </c>
      <c r="B387" s="10">
        <v>100</v>
      </c>
      <c r="C387" s="181">
        <v>1.2177985948477801</v>
      </c>
      <c r="D387" s="181">
        <v>3.3255269320843102</v>
      </c>
      <c r="E387" s="182">
        <v>95.456674473067906</v>
      </c>
      <c r="F387" s="183">
        <v>100</v>
      </c>
      <c r="G387" s="181">
        <v>27.1344455348381</v>
      </c>
      <c r="H387" s="181">
        <v>63.9352306182532</v>
      </c>
      <c r="I387" s="181">
        <v>0.49067713444553501</v>
      </c>
      <c r="J387" s="181">
        <v>0.73601570166830199</v>
      </c>
      <c r="K387" s="181">
        <v>7.7036310107948998</v>
      </c>
      <c r="L387" s="200">
        <v>0</v>
      </c>
    </row>
    <row r="388" spans="1:12" ht="14.5">
      <c r="A388" s="97" t="s">
        <v>28</v>
      </c>
      <c r="B388" s="12">
        <v>100</v>
      </c>
      <c r="C388" s="185">
        <v>0.383877159309021</v>
      </c>
      <c r="D388" s="185">
        <v>2.1012223456914798</v>
      </c>
      <c r="E388" s="179">
        <v>97.514900494999495</v>
      </c>
      <c r="F388" s="186">
        <v>100</v>
      </c>
      <c r="G388" s="185">
        <v>18.4502227286854</v>
      </c>
      <c r="H388" s="185">
        <v>31.223453848544501</v>
      </c>
      <c r="I388" s="185">
        <v>0.23826789599088399</v>
      </c>
      <c r="J388" s="185">
        <v>2.9006526468455398</v>
      </c>
      <c r="K388" s="185">
        <v>46.534756034393503</v>
      </c>
      <c r="L388" s="201">
        <v>0.65264684554024699</v>
      </c>
    </row>
    <row r="389" spans="1:12" ht="14.5">
      <c r="A389" s="105" t="s">
        <v>29</v>
      </c>
      <c r="B389" s="10">
        <v>100</v>
      </c>
      <c r="C389" s="181">
        <v>0.97047379262989197</v>
      </c>
      <c r="D389" s="181">
        <v>1.9867246509498699</v>
      </c>
      <c r="E389" s="182">
        <v>97.042801556420201</v>
      </c>
      <c r="F389" s="183">
        <v>100</v>
      </c>
      <c r="G389" s="181">
        <v>53.214774281805703</v>
      </c>
      <c r="H389" s="181">
        <v>26.831454313882698</v>
      </c>
      <c r="I389" s="181">
        <v>1.00948157931978</v>
      </c>
      <c r="J389" s="181">
        <v>5.7691400537761197</v>
      </c>
      <c r="K389" s="181">
        <v>3.9105618189537199</v>
      </c>
      <c r="L389" s="200">
        <v>9.2645879522619001</v>
      </c>
    </row>
    <row r="390" spans="1:12" ht="14.5">
      <c r="A390" s="97" t="s">
        <v>30</v>
      </c>
      <c r="B390" s="12">
        <v>100</v>
      </c>
      <c r="C390" s="185">
        <v>0.30165912518853699</v>
      </c>
      <c r="D390" s="185">
        <v>3.8461538461538498</v>
      </c>
      <c r="E390" s="179">
        <v>95.852187028657596</v>
      </c>
      <c r="F390" s="186">
        <v>100</v>
      </c>
      <c r="G390" s="185">
        <v>29.464988198269101</v>
      </c>
      <c r="H390" s="185">
        <v>36.231313926042503</v>
      </c>
      <c r="I390" s="185">
        <v>1.1408339889850501</v>
      </c>
      <c r="J390" s="185">
        <v>24.862313139260401</v>
      </c>
      <c r="K390" s="185">
        <v>8.3005507474429603</v>
      </c>
      <c r="L390" s="201">
        <v>0</v>
      </c>
    </row>
    <row r="391" spans="1:12" ht="14.5">
      <c r="A391" s="105" t="s">
        <v>31</v>
      </c>
      <c r="B391" s="10">
        <v>100</v>
      </c>
      <c r="C391" s="181">
        <v>0.337837837837838</v>
      </c>
      <c r="D391" s="181">
        <v>4.7297297297297298</v>
      </c>
      <c r="E391" s="182">
        <v>94.932432432432407</v>
      </c>
      <c r="F391" s="183">
        <v>100</v>
      </c>
      <c r="G391" s="181">
        <v>71.767497034401003</v>
      </c>
      <c r="H391" s="181">
        <v>15.8956109134045</v>
      </c>
      <c r="I391" s="181">
        <v>3.2028469750889701</v>
      </c>
      <c r="J391" s="181">
        <v>5.6939501779359398</v>
      </c>
      <c r="K391" s="181">
        <v>3.4400948991696301</v>
      </c>
      <c r="L391" s="200">
        <v>0</v>
      </c>
    </row>
    <row r="392" spans="1:12" ht="14.5">
      <c r="A392" s="97" t="s">
        <v>32</v>
      </c>
      <c r="B392" s="12">
        <v>100</v>
      </c>
      <c r="C392" s="185">
        <v>0.27253668763102701</v>
      </c>
      <c r="D392" s="185">
        <v>4.1928721174004204</v>
      </c>
      <c r="E392" s="179">
        <v>95.534591194968598</v>
      </c>
      <c r="F392" s="186">
        <v>100</v>
      </c>
      <c r="G392" s="185">
        <v>68.400263331138902</v>
      </c>
      <c r="H392" s="185">
        <v>17.2701338599956</v>
      </c>
      <c r="I392" s="185">
        <v>0.855826201448321</v>
      </c>
      <c r="J392" s="185">
        <v>8.7777046302391906</v>
      </c>
      <c r="K392" s="185">
        <v>4.6960719771779704</v>
      </c>
      <c r="L392" s="201">
        <v>0</v>
      </c>
    </row>
    <row r="393" spans="1:12" ht="14.5">
      <c r="A393" s="105" t="s">
        <v>33</v>
      </c>
      <c r="B393" s="10">
        <v>100</v>
      </c>
      <c r="C393" s="181" t="s">
        <v>41</v>
      </c>
      <c r="D393" s="181" t="s">
        <v>41</v>
      </c>
      <c r="E393" s="182">
        <v>87.287746672785701</v>
      </c>
      <c r="F393" s="183">
        <v>100</v>
      </c>
      <c r="G393" s="181">
        <v>48.8433228180862</v>
      </c>
      <c r="H393" s="181">
        <v>40.115667718191403</v>
      </c>
      <c r="I393" s="181" t="s">
        <v>41</v>
      </c>
      <c r="J393" s="181" t="s">
        <v>41</v>
      </c>
      <c r="K393" s="181" t="s">
        <v>41</v>
      </c>
      <c r="L393" s="200">
        <v>0</v>
      </c>
    </row>
    <row r="394" spans="1:12" ht="14.5">
      <c r="A394" s="97" t="s">
        <v>34</v>
      </c>
      <c r="B394" s="12">
        <v>100</v>
      </c>
      <c r="C394" s="185">
        <v>3.0423656525447802</v>
      </c>
      <c r="D394" s="185">
        <v>3.1845322718225799</v>
      </c>
      <c r="E394" s="179">
        <v>93.773102075632593</v>
      </c>
      <c r="F394" s="186">
        <v>100</v>
      </c>
      <c r="G394" s="185">
        <v>51.091570648878097</v>
      </c>
      <c r="H394" s="185">
        <v>40.206185567010301</v>
      </c>
      <c r="I394" s="185">
        <v>1.0915706488781101</v>
      </c>
      <c r="J394" s="185">
        <v>3.9417828987264998</v>
      </c>
      <c r="K394" s="185">
        <v>3.6688902365069702</v>
      </c>
      <c r="L394" s="201">
        <v>0</v>
      </c>
    </row>
    <row r="395" spans="1:12" thickBot="1">
      <c r="A395" s="113" t="s">
        <v>35</v>
      </c>
      <c r="B395" s="10">
        <v>100</v>
      </c>
      <c r="C395" s="181" t="s">
        <v>41</v>
      </c>
      <c r="D395" s="181" t="s">
        <v>41</v>
      </c>
      <c r="E395" s="182">
        <v>97.905320485965703</v>
      </c>
      <c r="F395" s="183">
        <v>100</v>
      </c>
      <c r="G395" s="181">
        <v>50.192554557124502</v>
      </c>
      <c r="H395" s="181">
        <v>46.041934103551597</v>
      </c>
      <c r="I395" s="187" t="s">
        <v>41</v>
      </c>
      <c r="J395" s="187" t="s">
        <v>41</v>
      </c>
      <c r="K395" s="187" t="s">
        <v>41</v>
      </c>
      <c r="L395" s="200">
        <v>0</v>
      </c>
    </row>
    <row r="396" spans="1:12" ht="14.5">
      <c r="A396" s="121" t="s">
        <v>36</v>
      </c>
      <c r="B396" s="14">
        <v>100</v>
      </c>
      <c r="C396" s="188">
        <v>0.62512852148879305</v>
      </c>
      <c r="D396" s="188">
        <v>4.3676742751387998</v>
      </c>
      <c r="E396" s="189">
        <v>95.007197203372399</v>
      </c>
      <c r="F396" s="124">
        <v>100</v>
      </c>
      <c r="G396" s="188">
        <v>44.048598184782797</v>
      </c>
      <c r="H396" s="188">
        <v>22.923971545243401</v>
      </c>
      <c r="I396" s="188">
        <v>0.634893150368671</v>
      </c>
      <c r="J396" s="188">
        <v>3.5048987778306899</v>
      </c>
      <c r="K396" s="188">
        <v>8.2925703072017107</v>
      </c>
      <c r="L396" s="188">
        <v>9.8812461221014996</v>
      </c>
    </row>
    <row r="397" spans="1:12" ht="14.5">
      <c r="A397" s="125" t="s">
        <v>37</v>
      </c>
      <c r="B397" s="16">
        <v>100</v>
      </c>
      <c r="C397" s="190">
        <v>0.56347210580236595</v>
      </c>
      <c r="D397" s="190">
        <v>18.5340411660613</v>
      </c>
      <c r="E397" s="171">
        <v>80.902486728136395</v>
      </c>
      <c r="F397" s="128">
        <v>100</v>
      </c>
      <c r="G397" s="190">
        <v>57.727508202383</v>
      </c>
      <c r="H397" s="190">
        <v>34.714787313647598</v>
      </c>
      <c r="I397" s="190">
        <v>1.5138433200943999</v>
      </c>
      <c r="J397" s="190">
        <v>3.49392735854487</v>
      </c>
      <c r="K397" s="190">
        <v>2.4866171645657098</v>
      </c>
      <c r="L397" s="190">
        <v>0</v>
      </c>
    </row>
    <row r="398" spans="1:12" ht="14.5">
      <c r="A398" s="129" t="s">
        <v>38</v>
      </c>
      <c r="B398" s="18">
        <v>100</v>
      </c>
      <c r="C398" s="191">
        <v>0.61110581556678201</v>
      </c>
      <c r="D398" s="191">
        <v>7.5895741323250601</v>
      </c>
      <c r="E398" s="192">
        <v>91.7993200521082</v>
      </c>
      <c r="F398" s="132">
        <v>100</v>
      </c>
      <c r="G398" s="191">
        <v>46.7903456550833</v>
      </c>
      <c r="H398" s="191">
        <v>25.287276754811</v>
      </c>
      <c r="I398" s="191">
        <v>0.81106650053071205</v>
      </c>
      <c r="J398" s="191">
        <v>3.50269970926208</v>
      </c>
      <c r="K398" s="191">
        <v>7.1288476625594202</v>
      </c>
      <c r="L398" s="191">
        <v>7.9006876182564998</v>
      </c>
    </row>
    <row r="399" spans="1:12" ht="24" customHeight="1">
      <c r="A399" s="520" t="s">
        <v>241</v>
      </c>
      <c r="B399" s="520"/>
      <c r="C399" s="520"/>
      <c r="D399" s="520"/>
      <c r="E399" s="520"/>
      <c r="F399" s="520"/>
      <c r="G399" s="520"/>
      <c r="H399" s="520"/>
      <c r="I399" s="520"/>
      <c r="J399" s="520"/>
      <c r="K399" s="520"/>
      <c r="L399" s="520"/>
    </row>
    <row r="400" spans="1:12" ht="14.25" customHeight="1">
      <c r="A400" s="519" t="s">
        <v>105</v>
      </c>
      <c r="B400" s="519"/>
      <c r="C400" s="519"/>
      <c r="D400" s="519"/>
      <c r="E400" s="519"/>
      <c r="F400" s="519"/>
      <c r="G400" s="519"/>
      <c r="H400" s="519"/>
      <c r="I400" s="519"/>
      <c r="J400" s="519"/>
      <c r="K400" s="519"/>
      <c r="L400" s="519"/>
    </row>
    <row r="401" spans="1:12" ht="37.5" customHeight="1">
      <c r="A401" s="519" t="s">
        <v>122</v>
      </c>
      <c r="B401" s="519"/>
      <c r="C401" s="519"/>
      <c r="D401" s="519"/>
      <c r="E401" s="519"/>
      <c r="F401" s="519"/>
      <c r="G401" s="519"/>
      <c r="H401" s="519"/>
      <c r="I401" s="519"/>
      <c r="J401" s="519"/>
      <c r="K401" s="519"/>
      <c r="L401" s="519"/>
    </row>
  </sheetData>
  <mergeCells count="121">
    <mergeCell ref="A3:L3"/>
    <mergeCell ref="A5:L5"/>
    <mergeCell ref="A6:A9"/>
    <mergeCell ref="B6:B8"/>
    <mergeCell ref="C6:L6"/>
    <mergeCell ref="C7:C8"/>
    <mergeCell ref="D7:D8"/>
    <mergeCell ref="E7:F8"/>
    <mergeCell ref="G7:L7"/>
    <mergeCell ref="B9:L9"/>
    <mergeCell ref="B29:E29"/>
    <mergeCell ref="F29:L29"/>
    <mergeCell ref="A50:L50"/>
    <mergeCell ref="A51:L51"/>
    <mergeCell ref="A49:L49"/>
    <mergeCell ref="A53:L53"/>
    <mergeCell ref="A55:L55"/>
    <mergeCell ref="A56:A59"/>
    <mergeCell ref="B56:B58"/>
    <mergeCell ref="C56:L56"/>
    <mergeCell ref="C57:C58"/>
    <mergeCell ref="D57:D58"/>
    <mergeCell ref="E57:F58"/>
    <mergeCell ref="B329:E329"/>
    <mergeCell ref="F329:L329"/>
    <mergeCell ref="A305:L305"/>
    <mergeCell ref="A253:L253"/>
    <mergeCell ref="A255:L255"/>
    <mergeCell ref="A203:L203"/>
    <mergeCell ref="A205:L205"/>
    <mergeCell ref="A153:L153"/>
    <mergeCell ref="A151:L151"/>
    <mergeCell ref="G57:L57"/>
    <mergeCell ref="B59:L59"/>
    <mergeCell ref="B79:E79"/>
    <mergeCell ref="F79:L79"/>
    <mergeCell ref="A99:L99"/>
    <mergeCell ref="A106:A109"/>
    <mergeCell ref="B106:B108"/>
    <mergeCell ref="C106:L106"/>
    <mergeCell ref="C107:C108"/>
    <mergeCell ref="D107:D108"/>
    <mergeCell ref="E107:F108"/>
    <mergeCell ref="G107:L107"/>
    <mergeCell ref="B109:L109"/>
    <mergeCell ref="A101:L101"/>
    <mergeCell ref="A103:L103"/>
    <mergeCell ref="A105:L105"/>
    <mergeCell ref="A100:L100"/>
    <mergeCell ref="B129:E129"/>
    <mergeCell ref="F129:L129"/>
    <mergeCell ref="A149:L149"/>
    <mergeCell ref="A150:L150"/>
    <mergeCell ref="A155:L155"/>
    <mergeCell ref="A156:A159"/>
    <mergeCell ref="B156:B158"/>
    <mergeCell ref="C156:L156"/>
    <mergeCell ref="C157:C158"/>
    <mergeCell ref="D157:D158"/>
    <mergeCell ref="E157:F158"/>
    <mergeCell ref="G157:L157"/>
    <mergeCell ref="B159:L159"/>
    <mergeCell ref="B179:E179"/>
    <mergeCell ref="F179:L179"/>
    <mergeCell ref="A199:L199"/>
    <mergeCell ref="A200:L200"/>
    <mergeCell ref="A201:L201"/>
    <mergeCell ref="A206:A209"/>
    <mergeCell ref="B206:B208"/>
    <mergeCell ref="C206:L206"/>
    <mergeCell ref="C207:C208"/>
    <mergeCell ref="D207:D208"/>
    <mergeCell ref="E207:F208"/>
    <mergeCell ref="G207:L207"/>
    <mergeCell ref="B209:L209"/>
    <mergeCell ref="B229:E229"/>
    <mergeCell ref="F229:L229"/>
    <mergeCell ref="A249:L249"/>
    <mergeCell ref="A250:L250"/>
    <mergeCell ref="A251:L251"/>
    <mergeCell ref="A256:A259"/>
    <mergeCell ref="B256:B258"/>
    <mergeCell ref="C256:L256"/>
    <mergeCell ref="C257:C258"/>
    <mergeCell ref="D257:D258"/>
    <mergeCell ref="E257:F258"/>
    <mergeCell ref="G257:L257"/>
    <mergeCell ref="B259:L259"/>
    <mergeCell ref="B279:E279"/>
    <mergeCell ref="F279:L279"/>
    <mergeCell ref="A299:L299"/>
    <mergeCell ref="A300:L300"/>
    <mergeCell ref="A301:L301"/>
    <mergeCell ref="A302:L302"/>
    <mergeCell ref="A303:L303"/>
    <mergeCell ref="A306:A309"/>
    <mergeCell ref="B306:B308"/>
    <mergeCell ref="C306:L306"/>
    <mergeCell ref="C307:C308"/>
    <mergeCell ref="D307:D308"/>
    <mergeCell ref="E307:F308"/>
    <mergeCell ref="G307:L307"/>
    <mergeCell ref="B309:L309"/>
    <mergeCell ref="A401:L401"/>
    <mergeCell ref="A349:L349"/>
    <mergeCell ref="A350:L350"/>
    <mergeCell ref="A351:L351"/>
    <mergeCell ref="A353:L353"/>
    <mergeCell ref="A356:A359"/>
    <mergeCell ref="B356:B358"/>
    <mergeCell ref="C356:L356"/>
    <mergeCell ref="C357:C358"/>
    <mergeCell ref="D357:D358"/>
    <mergeCell ref="E357:F358"/>
    <mergeCell ref="G357:L357"/>
    <mergeCell ref="B359:L359"/>
    <mergeCell ref="A355:L355"/>
    <mergeCell ref="B379:E379"/>
    <mergeCell ref="F379:L379"/>
    <mergeCell ref="A399:L399"/>
    <mergeCell ref="A400:L400"/>
  </mergeCells>
  <hyperlinks>
    <hyperlink ref="A1" location="Inhalt!A9" display="Zurück zum Inhalt" xr:uid="{59B1DBD4-3BE5-4A9F-A812-0FD63749C30B}"/>
  </hyperlinks>
  <pageMargins left="0.7" right="0.7" top="0.78749999999999998" bottom="0.78749999999999998" header="0.511811023622047" footer="0.511811023622047"/>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97FFB-344E-4C6D-AFEB-B3C98AAF8B74}">
  <dimension ref="A1:P1111"/>
  <sheetViews>
    <sheetView showGridLines="0" zoomScale="80" zoomScaleNormal="80" workbookViewId="0"/>
  </sheetViews>
  <sheetFormatPr baseColWidth="10" defaultColWidth="11.25" defaultRowHeight="14.5"/>
  <cols>
    <col min="1" max="1" width="23.5" style="203" customWidth="1"/>
    <col min="2" max="16" width="11.08203125" style="203" customWidth="1"/>
    <col min="17" max="16384" width="11.25" style="203"/>
  </cols>
  <sheetData>
    <row r="1" spans="1:16" ht="14.65" customHeight="1">
      <c r="A1" s="202" t="s">
        <v>15</v>
      </c>
    </row>
    <row r="2" spans="1:16" ht="14.65" customHeight="1">
      <c r="A2" s="202"/>
    </row>
    <row r="3" spans="1:16" ht="24.65" customHeight="1">
      <c r="A3" s="541">
        <v>2025</v>
      </c>
      <c r="B3" s="541"/>
      <c r="C3" s="541"/>
      <c r="D3" s="541"/>
      <c r="E3" s="541"/>
      <c r="F3" s="541"/>
      <c r="G3" s="541"/>
      <c r="H3" s="541"/>
      <c r="I3" s="541"/>
      <c r="J3" s="541"/>
      <c r="K3" s="541"/>
      <c r="L3" s="541"/>
      <c r="M3" s="541"/>
      <c r="N3" s="204"/>
      <c r="O3" s="204"/>
      <c r="P3" s="204"/>
    </row>
    <row r="4" spans="1:16" ht="14.65" customHeight="1"/>
    <row r="5" spans="1:16" s="205" customFormat="1" ht="14.65" customHeight="1">
      <c r="A5" s="542" t="s">
        <v>132</v>
      </c>
      <c r="B5" s="543"/>
      <c r="C5" s="543"/>
      <c r="D5" s="543"/>
      <c r="E5" s="543"/>
      <c r="F5" s="543"/>
      <c r="G5" s="543"/>
      <c r="H5" s="543"/>
      <c r="I5" s="543"/>
      <c r="J5" s="543"/>
      <c r="K5" s="543"/>
      <c r="L5" s="543"/>
      <c r="M5" s="543"/>
    </row>
    <row r="6" spans="1:16" s="206" customFormat="1" ht="33" customHeight="1" thickBot="1">
      <c r="A6" s="544" t="s">
        <v>16</v>
      </c>
      <c r="B6" s="547" t="s">
        <v>133</v>
      </c>
      <c r="C6" s="548"/>
      <c r="D6" s="549"/>
      <c r="E6" s="547" t="s">
        <v>134</v>
      </c>
      <c r="F6" s="548"/>
      <c r="G6" s="549"/>
      <c r="H6" s="547" t="s">
        <v>135</v>
      </c>
      <c r="I6" s="548"/>
      <c r="J6" s="549"/>
      <c r="K6" s="547" t="s">
        <v>136</v>
      </c>
      <c r="L6" s="548"/>
      <c r="M6" s="549"/>
    </row>
    <row r="7" spans="1:16" s="206" customFormat="1" ht="15" thickBot="1">
      <c r="A7" s="545"/>
      <c r="B7" s="207" t="s">
        <v>137</v>
      </c>
      <c r="C7" s="208" t="s">
        <v>138</v>
      </c>
      <c r="D7" s="209" t="s">
        <v>139</v>
      </c>
      <c r="E7" s="210" t="s">
        <v>137</v>
      </c>
      <c r="F7" s="208" t="s">
        <v>138</v>
      </c>
      <c r="G7" s="209" t="s">
        <v>139</v>
      </c>
      <c r="H7" s="210" t="s">
        <v>137</v>
      </c>
      <c r="I7" s="211" t="s">
        <v>138</v>
      </c>
      <c r="J7" s="212" t="s">
        <v>139</v>
      </c>
      <c r="K7" s="210" t="s">
        <v>137</v>
      </c>
      <c r="L7" s="208" t="s">
        <v>138</v>
      </c>
      <c r="M7" s="209" t="s">
        <v>139</v>
      </c>
    </row>
    <row r="8" spans="1:16" s="206" customFormat="1" ht="15" thickBot="1">
      <c r="A8" s="546"/>
      <c r="B8" s="550" t="s">
        <v>140</v>
      </c>
      <c r="C8" s="551"/>
      <c r="D8" s="551"/>
      <c r="E8" s="552"/>
      <c r="F8" s="551"/>
      <c r="G8" s="551"/>
      <c r="H8" s="552"/>
      <c r="I8" s="551"/>
      <c r="J8" s="551"/>
      <c r="K8" s="552"/>
      <c r="L8" s="551"/>
      <c r="M8" s="551"/>
    </row>
    <row r="9" spans="1:16" s="206" customFormat="1" ht="15" thickBot="1">
      <c r="A9" s="533" t="s">
        <v>141</v>
      </c>
      <c r="B9" s="534"/>
      <c r="C9" s="535"/>
      <c r="D9" s="535"/>
      <c r="E9" s="534"/>
      <c r="F9" s="535"/>
      <c r="G9" s="535"/>
      <c r="H9" s="534"/>
      <c r="I9" s="535"/>
      <c r="J9" s="535"/>
      <c r="K9" s="534"/>
      <c r="L9" s="535"/>
      <c r="M9" s="536"/>
    </row>
    <row r="10" spans="1:16" s="206" customFormat="1">
      <c r="A10" s="213" t="s">
        <v>20</v>
      </c>
      <c r="B10" s="214">
        <v>61</v>
      </c>
      <c r="C10" s="215">
        <v>1.1000000000000001</v>
      </c>
      <c r="D10" s="216">
        <v>1264</v>
      </c>
      <c r="E10" s="217">
        <v>34</v>
      </c>
      <c r="F10" s="215">
        <v>1.07</v>
      </c>
      <c r="G10" s="216">
        <v>687</v>
      </c>
      <c r="H10" s="218">
        <v>3</v>
      </c>
      <c r="I10" s="215">
        <v>0.36</v>
      </c>
      <c r="J10" s="216">
        <v>54</v>
      </c>
      <c r="K10" s="218">
        <v>2</v>
      </c>
      <c r="L10" s="215">
        <v>0.32</v>
      </c>
      <c r="M10" s="216">
        <v>45</v>
      </c>
    </row>
    <row r="11" spans="1:16" s="206" customFormat="1">
      <c r="A11" s="219" t="s">
        <v>21</v>
      </c>
      <c r="B11" s="220">
        <v>66</v>
      </c>
      <c r="C11" s="221">
        <v>0.95</v>
      </c>
      <c r="D11" s="222">
        <v>1729</v>
      </c>
      <c r="E11" s="223">
        <v>29</v>
      </c>
      <c r="F11" s="221">
        <v>0.92</v>
      </c>
      <c r="G11" s="222">
        <v>754</v>
      </c>
      <c r="H11" s="224">
        <v>3</v>
      </c>
      <c r="I11" s="221">
        <v>0.31</v>
      </c>
      <c r="J11" s="222">
        <v>70</v>
      </c>
      <c r="K11" s="224">
        <v>2</v>
      </c>
      <c r="L11" s="221">
        <v>0.28000000000000003</v>
      </c>
      <c r="M11" s="222">
        <v>66</v>
      </c>
    </row>
    <row r="12" spans="1:16" s="206" customFormat="1">
      <c r="A12" s="213" t="s">
        <v>22</v>
      </c>
      <c r="B12" s="217">
        <v>55</v>
      </c>
      <c r="C12" s="225">
        <v>1.91</v>
      </c>
      <c r="D12" s="226">
        <v>385</v>
      </c>
      <c r="E12" s="217">
        <v>41</v>
      </c>
      <c r="F12" s="225">
        <v>1.89</v>
      </c>
      <c r="G12" s="226">
        <v>284</v>
      </c>
      <c r="H12" s="218">
        <v>3</v>
      </c>
      <c r="I12" s="225">
        <v>0.62</v>
      </c>
      <c r="J12" s="226">
        <v>21</v>
      </c>
      <c r="K12" s="218">
        <v>2</v>
      </c>
      <c r="L12" s="225">
        <v>0.48</v>
      </c>
      <c r="M12" s="226">
        <v>13</v>
      </c>
    </row>
    <row r="13" spans="1:16" s="206" customFormat="1">
      <c r="A13" s="227" t="s">
        <v>23</v>
      </c>
      <c r="B13" s="223">
        <v>54</v>
      </c>
      <c r="C13" s="228">
        <v>2</v>
      </c>
      <c r="D13" s="229">
        <v>336</v>
      </c>
      <c r="E13" s="223">
        <v>40</v>
      </c>
      <c r="F13" s="228">
        <v>2</v>
      </c>
      <c r="G13" s="229">
        <v>248</v>
      </c>
      <c r="H13" s="224">
        <v>2</v>
      </c>
      <c r="I13" s="228">
        <v>1</v>
      </c>
      <c r="J13" s="229">
        <v>13</v>
      </c>
      <c r="K13" s="224">
        <v>4</v>
      </c>
      <c r="L13" s="228">
        <v>1</v>
      </c>
      <c r="M13" s="229">
        <v>28</v>
      </c>
    </row>
    <row r="14" spans="1:16" s="206" customFormat="1">
      <c r="A14" s="213" t="s">
        <v>24</v>
      </c>
      <c r="B14" s="217">
        <v>61</v>
      </c>
      <c r="C14" s="225">
        <v>2.41</v>
      </c>
      <c r="D14" s="226">
        <v>266</v>
      </c>
      <c r="E14" s="218">
        <v>34</v>
      </c>
      <c r="F14" s="225">
        <v>2.34</v>
      </c>
      <c r="G14" s="226">
        <v>140</v>
      </c>
      <c r="H14" s="218">
        <v>2</v>
      </c>
      <c r="I14" s="225">
        <v>0.62</v>
      </c>
      <c r="J14" s="226">
        <v>8</v>
      </c>
      <c r="K14" s="217">
        <v>4</v>
      </c>
      <c r="L14" s="225">
        <v>0.91</v>
      </c>
      <c r="M14" s="226">
        <v>16</v>
      </c>
    </row>
    <row r="15" spans="1:16" s="206" customFormat="1">
      <c r="A15" s="219" t="s">
        <v>25</v>
      </c>
      <c r="B15" s="223">
        <v>57</v>
      </c>
      <c r="C15" s="221">
        <v>2.0299999999999998</v>
      </c>
      <c r="D15" s="222">
        <v>354</v>
      </c>
      <c r="E15" s="224">
        <v>37</v>
      </c>
      <c r="F15" s="221">
        <v>1.99</v>
      </c>
      <c r="G15" s="222">
        <v>226</v>
      </c>
      <c r="H15" s="224">
        <v>3</v>
      </c>
      <c r="I15" s="221">
        <v>0.67</v>
      </c>
      <c r="J15" s="222">
        <v>17</v>
      </c>
      <c r="K15" s="224">
        <v>3</v>
      </c>
      <c r="L15" s="221">
        <v>0.65</v>
      </c>
      <c r="M15" s="222">
        <v>22</v>
      </c>
    </row>
    <row r="16" spans="1:16" s="206" customFormat="1">
      <c r="A16" s="213" t="s">
        <v>26</v>
      </c>
      <c r="B16" s="217">
        <v>55</v>
      </c>
      <c r="C16" s="225">
        <v>1.63</v>
      </c>
      <c r="D16" s="226">
        <v>552</v>
      </c>
      <c r="E16" s="217">
        <v>38</v>
      </c>
      <c r="F16" s="225">
        <v>1.6</v>
      </c>
      <c r="G16" s="226">
        <v>367</v>
      </c>
      <c r="H16" s="218">
        <v>3</v>
      </c>
      <c r="I16" s="225">
        <v>0.57999999999999996</v>
      </c>
      <c r="J16" s="226">
        <v>33</v>
      </c>
      <c r="K16" s="218">
        <v>3</v>
      </c>
      <c r="L16" s="225">
        <v>0.51</v>
      </c>
      <c r="M16" s="226">
        <v>31</v>
      </c>
    </row>
    <row r="17" spans="1:13" s="206" customFormat="1">
      <c r="A17" s="219" t="s">
        <v>27</v>
      </c>
      <c r="B17" s="224">
        <v>57</v>
      </c>
      <c r="C17" s="221">
        <v>2.0299999999999998</v>
      </c>
      <c r="D17" s="222">
        <v>347</v>
      </c>
      <c r="E17" s="223">
        <v>38</v>
      </c>
      <c r="F17" s="221">
        <v>2</v>
      </c>
      <c r="G17" s="222">
        <v>228</v>
      </c>
      <c r="H17" s="224">
        <v>3</v>
      </c>
      <c r="I17" s="221">
        <v>0.66</v>
      </c>
      <c r="J17" s="222">
        <v>17</v>
      </c>
      <c r="K17" s="224">
        <v>3</v>
      </c>
      <c r="L17" s="221">
        <v>0.59</v>
      </c>
      <c r="M17" s="222">
        <v>20</v>
      </c>
    </row>
    <row r="18" spans="1:13" s="206" customFormat="1">
      <c r="A18" s="213" t="s">
        <v>28</v>
      </c>
      <c r="B18" s="217">
        <v>61</v>
      </c>
      <c r="C18" s="225">
        <v>1.34</v>
      </c>
      <c r="D18" s="226">
        <v>855</v>
      </c>
      <c r="E18" s="217">
        <v>34</v>
      </c>
      <c r="F18" s="225">
        <v>1.29</v>
      </c>
      <c r="G18" s="226">
        <v>456</v>
      </c>
      <c r="H18" s="218">
        <v>3</v>
      </c>
      <c r="I18" s="225">
        <v>0.47</v>
      </c>
      <c r="J18" s="226">
        <v>43</v>
      </c>
      <c r="K18" s="218">
        <v>2</v>
      </c>
      <c r="L18" s="225">
        <v>0.41</v>
      </c>
      <c r="M18" s="226">
        <v>37</v>
      </c>
    </row>
    <row r="19" spans="1:13" s="206" customFormat="1">
      <c r="A19" s="219" t="s">
        <v>29</v>
      </c>
      <c r="B19" s="223">
        <v>64</v>
      </c>
      <c r="C19" s="221">
        <v>0.95</v>
      </c>
      <c r="D19" s="222">
        <v>1664</v>
      </c>
      <c r="E19" s="223">
        <v>32</v>
      </c>
      <c r="F19" s="221">
        <v>0.92</v>
      </c>
      <c r="G19" s="222">
        <v>822</v>
      </c>
      <c r="H19" s="223">
        <v>2</v>
      </c>
      <c r="I19" s="221">
        <v>0.27</v>
      </c>
      <c r="J19" s="222">
        <v>48</v>
      </c>
      <c r="K19" s="224">
        <v>2</v>
      </c>
      <c r="L19" s="221">
        <v>0.27</v>
      </c>
      <c r="M19" s="222">
        <v>50</v>
      </c>
    </row>
    <row r="20" spans="1:13" s="206" customFormat="1">
      <c r="A20" s="213" t="s">
        <v>30</v>
      </c>
      <c r="B20" s="217">
        <v>59</v>
      </c>
      <c r="C20" s="225">
        <v>1.86</v>
      </c>
      <c r="D20" s="226">
        <v>458</v>
      </c>
      <c r="E20" s="217">
        <v>36</v>
      </c>
      <c r="F20" s="225">
        <v>1.81</v>
      </c>
      <c r="G20" s="226">
        <v>274</v>
      </c>
      <c r="H20" s="218">
        <v>2</v>
      </c>
      <c r="I20" s="225">
        <v>0.56999999999999995</v>
      </c>
      <c r="J20" s="226">
        <v>21</v>
      </c>
      <c r="K20" s="218">
        <v>3</v>
      </c>
      <c r="L20" s="225">
        <v>0.56999999999999995</v>
      </c>
      <c r="M20" s="226">
        <v>24</v>
      </c>
    </row>
    <row r="21" spans="1:13" s="206" customFormat="1">
      <c r="A21" s="219" t="s">
        <v>31</v>
      </c>
      <c r="B21" s="223">
        <v>52</v>
      </c>
      <c r="C21" s="221">
        <v>2.31</v>
      </c>
      <c r="D21" s="222">
        <v>280</v>
      </c>
      <c r="E21" s="223">
        <v>42</v>
      </c>
      <c r="F21" s="221">
        <v>2.29</v>
      </c>
      <c r="G21" s="222">
        <v>202</v>
      </c>
      <c r="H21" s="224">
        <v>2</v>
      </c>
      <c r="I21" s="221">
        <v>0.69</v>
      </c>
      <c r="J21" s="222">
        <v>12</v>
      </c>
      <c r="K21" s="224">
        <v>3</v>
      </c>
      <c r="L21" s="221">
        <v>0.71</v>
      </c>
      <c r="M21" s="222">
        <v>20</v>
      </c>
    </row>
    <row r="22" spans="1:13" s="206" customFormat="1">
      <c r="A22" s="213" t="s">
        <v>32</v>
      </c>
      <c r="B22" s="218">
        <v>57</v>
      </c>
      <c r="C22" s="225">
        <v>1.76</v>
      </c>
      <c r="D22" s="226">
        <v>531</v>
      </c>
      <c r="E22" s="218">
        <v>37</v>
      </c>
      <c r="F22" s="225">
        <v>1.73</v>
      </c>
      <c r="G22" s="226">
        <v>333</v>
      </c>
      <c r="H22" s="218">
        <v>3</v>
      </c>
      <c r="I22" s="225">
        <v>0.56000000000000005</v>
      </c>
      <c r="J22" s="226">
        <v>30</v>
      </c>
      <c r="K22" s="218">
        <v>3</v>
      </c>
      <c r="L22" s="225">
        <v>0.56000000000000005</v>
      </c>
      <c r="M22" s="226">
        <v>28</v>
      </c>
    </row>
    <row r="23" spans="1:13" s="206" customFormat="1">
      <c r="A23" s="219" t="s">
        <v>33</v>
      </c>
      <c r="B23" s="224">
        <v>54</v>
      </c>
      <c r="C23" s="221">
        <v>2.21</v>
      </c>
      <c r="D23" s="222">
        <v>302</v>
      </c>
      <c r="E23" s="224">
        <v>40</v>
      </c>
      <c r="F23" s="221">
        <v>2.17</v>
      </c>
      <c r="G23" s="222">
        <v>215</v>
      </c>
      <c r="H23" s="224">
        <v>3</v>
      </c>
      <c r="I23" s="221">
        <v>0.77</v>
      </c>
      <c r="J23" s="222">
        <v>20</v>
      </c>
      <c r="K23" s="224">
        <v>3</v>
      </c>
      <c r="L23" s="221">
        <v>0.72</v>
      </c>
      <c r="M23" s="222">
        <v>19</v>
      </c>
    </row>
    <row r="24" spans="1:13" s="206" customFormat="1">
      <c r="A24" s="213" t="s">
        <v>34</v>
      </c>
      <c r="B24" s="230">
        <v>62</v>
      </c>
      <c r="C24" s="225">
        <v>2.0699999999999998</v>
      </c>
      <c r="D24" s="226">
        <v>353</v>
      </c>
      <c r="E24" s="230">
        <v>33</v>
      </c>
      <c r="F24" s="225">
        <v>2</v>
      </c>
      <c r="G24" s="226">
        <v>192</v>
      </c>
      <c r="H24" s="218">
        <v>2</v>
      </c>
      <c r="I24" s="225">
        <v>0.62</v>
      </c>
      <c r="J24" s="226">
        <v>12</v>
      </c>
      <c r="K24" s="218">
        <v>3</v>
      </c>
      <c r="L24" s="225">
        <v>0.69</v>
      </c>
      <c r="M24" s="226">
        <v>15</v>
      </c>
    </row>
    <row r="25" spans="1:13" s="206" customFormat="1" ht="15" thickBot="1">
      <c r="A25" s="219" t="s">
        <v>35</v>
      </c>
      <c r="B25" s="224">
        <v>59</v>
      </c>
      <c r="C25" s="221">
        <v>2.19</v>
      </c>
      <c r="D25" s="222">
        <v>370</v>
      </c>
      <c r="E25" s="224">
        <v>35</v>
      </c>
      <c r="F25" s="221">
        <v>2.13</v>
      </c>
      <c r="G25" s="222">
        <v>209</v>
      </c>
      <c r="H25" s="224">
        <v>4</v>
      </c>
      <c r="I25" s="221">
        <v>0.8</v>
      </c>
      <c r="J25" s="222">
        <v>25</v>
      </c>
      <c r="K25" s="224">
        <v>3</v>
      </c>
      <c r="L25" s="221">
        <v>0.63</v>
      </c>
      <c r="M25" s="222">
        <v>24</v>
      </c>
    </row>
    <row r="26" spans="1:13" s="206" customFormat="1">
      <c r="A26" s="231" t="s">
        <v>36</v>
      </c>
      <c r="B26" s="232">
        <v>62</v>
      </c>
      <c r="C26" s="233">
        <v>0.45</v>
      </c>
      <c r="D26" s="234">
        <v>7775</v>
      </c>
      <c r="E26" s="232">
        <v>33</v>
      </c>
      <c r="F26" s="233">
        <v>0.44</v>
      </c>
      <c r="G26" s="234">
        <v>4120</v>
      </c>
      <c r="H26" s="235">
        <v>3</v>
      </c>
      <c r="I26" s="233">
        <v>0.15</v>
      </c>
      <c r="J26" s="234">
        <v>318</v>
      </c>
      <c r="K26" s="235">
        <v>2</v>
      </c>
      <c r="L26" s="233">
        <v>0.13</v>
      </c>
      <c r="M26" s="234">
        <v>322</v>
      </c>
    </row>
    <row r="27" spans="1:13" s="206" customFormat="1">
      <c r="A27" s="236" t="s">
        <v>37</v>
      </c>
      <c r="B27" s="237">
        <v>56</v>
      </c>
      <c r="C27" s="238">
        <v>0.84</v>
      </c>
      <c r="D27" s="239">
        <v>2271</v>
      </c>
      <c r="E27" s="237">
        <v>39</v>
      </c>
      <c r="F27" s="238">
        <v>0.83</v>
      </c>
      <c r="G27" s="239">
        <v>1517</v>
      </c>
      <c r="H27" s="240">
        <v>3</v>
      </c>
      <c r="I27" s="238">
        <v>0.27</v>
      </c>
      <c r="J27" s="239">
        <v>126</v>
      </c>
      <c r="K27" s="240">
        <v>3</v>
      </c>
      <c r="L27" s="238">
        <v>0.25</v>
      </c>
      <c r="M27" s="239">
        <v>132</v>
      </c>
    </row>
    <row r="28" spans="1:13" s="206" customFormat="1" ht="15" thickBot="1">
      <c r="A28" s="236" t="s">
        <v>38</v>
      </c>
      <c r="B28" s="237">
        <v>61</v>
      </c>
      <c r="C28" s="241">
        <v>0.4</v>
      </c>
      <c r="D28" s="242">
        <v>10046</v>
      </c>
      <c r="E28" s="237">
        <v>34</v>
      </c>
      <c r="F28" s="241">
        <v>0.39</v>
      </c>
      <c r="G28" s="242">
        <v>5637</v>
      </c>
      <c r="H28" s="237">
        <v>3</v>
      </c>
      <c r="I28" s="241">
        <v>0.13</v>
      </c>
      <c r="J28" s="242">
        <v>444</v>
      </c>
      <c r="K28" s="240">
        <v>2</v>
      </c>
      <c r="L28" s="241">
        <v>0.12</v>
      </c>
      <c r="M28" s="242">
        <v>454</v>
      </c>
    </row>
    <row r="29" spans="1:13" s="206" customFormat="1" ht="15" thickBot="1">
      <c r="A29" s="537" t="s">
        <v>142</v>
      </c>
      <c r="B29" s="534"/>
      <c r="C29" s="535"/>
      <c r="D29" s="535"/>
      <c r="E29" s="534"/>
      <c r="F29" s="535"/>
      <c r="G29" s="535"/>
      <c r="H29" s="534"/>
      <c r="I29" s="535"/>
      <c r="J29" s="535"/>
      <c r="K29" s="534"/>
      <c r="L29" s="535"/>
      <c r="M29" s="536"/>
    </row>
    <row r="30" spans="1:13" s="206" customFormat="1">
      <c r="A30" s="213" t="s">
        <v>20</v>
      </c>
      <c r="B30" s="217">
        <v>70</v>
      </c>
      <c r="C30" s="215">
        <v>1.04</v>
      </c>
      <c r="D30" s="216">
        <v>1452</v>
      </c>
      <c r="E30" s="217">
        <v>24</v>
      </c>
      <c r="F30" s="215">
        <v>0.96</v>
      </c>
      <c r="G30" s="216">
        <v>476</v>
      </c>
      <c r="H30" s="218">
        <v>6</v>
      </c>
      <c r="I30" s="215">
        <v>0.54</v>
      </c>
      <c r="J30" s="216">
        <v>115</v>
      </c>
      <c r="K30" s="218">
        <v>1</v>
      </c>
      <c r="L30" s="215">
        <v>0.17</v>
      </c>
      <c r="M30" s="216">
        <v>10</v>
      </c>
    </row>
    <row r="31" spans="1:13" s="206" customFormat="1">
      <c r="A31" s="219" t="s">
        <v>21</v>
      </c>
      <c r="B31" s="243">
        <v>73</v>
      </c>
      <c r="C31" s="221">
        <v>0.9</v>
      </c>
      <c r="D31" s="222">
        <v>1930</v>
      </c>
      <c r="E31" s="223">
        <v>22</v>
      </c>
      <c r="F31" s="221">
        <v>0.84</v>
      </c>
      <c r="G31" s="222">
        <v>571</v>
      </c>
      <c r="H31" s="224">
        <v>5</v>
      </c>
      <c r="I31" s="221">
        <v>0.43</v>
      </c>
      <c r="J31" s="222">
        <v>112</v>
      </c>
      <c r="K31" s="224">
        <v>0</v>
      </c>
      <c r="L31" s="221">
        <v>0.11</v>
      </c>
      <c r="M31" s="222">
        <v>10</v>
      </c>
    </row>
    <row r="32" spans="1:13" s="206" customFormat="1">
      <c r="A32" s="213" t="s">
        <v>22</v>
      </c>
      <c r="B32" s="230">
        <v>72</v>
      </c>
      <c r="C32" s="225">
        <v>1.72</v>
      </c>
      <c r="D32" s="226">
        <v>506</v>
      </c>
      <c r="E32" s="218">
        <v>24</v>
      </c>
      <c r="F32" s="225">
        <v>1.63</v>
      </c>
      <c r="G32" s="226">
        <v>167</v>
      </c>
      <c r="H32" s="218">
        <v>4</v>
      </c>
      <c r="I32" s="225">
        <v>0.72</v>
      </c>
      <c r="J32" s="226">
        <v>27</v>
      </c>
      <c r="K32" s="218">
        <v>0</v>
      </c>
      <c r="L32" s="225">
        <v>0.25</v>
      </c>
      <c r="M32" s="226">
        <v>3</v>
      </c>
    </row>
    <row r="33" spans="1:13" s="206" customFormat="1">
      <c r="A33" s="219" t="s">
        <v>23</v>
      </c>
      <c r="B33" s="224">
        <v>68</v>
      </c>
      <c r="C33" s="221">
        <v>1.91</v>
      </c>
      <c r="D33" s="222">
        <v>432</v>
      </c>
      <c r="E33" s="224">
        <v>26</v>
      </c>
      <c r="F33" s="221">
        <v>1.8</v>
      </c>
      <c r="G33" s="222">
        <v>161</v>
      </c>
      <c r="H33" s="224">
        <v>5</v>
      </c>
      <c r="I33" s="221">
        <v>0.94</v>
      </c>
      <c r="J33" s="222">
        <v>31</v>
      </c>
      <c r="K33" s="224">
        <v>0</v>
      </c>
      <c r="L33" s="221">
        <v>0.2</v>
      </c>
      <c r="M33" s="222">
        <v>2</v>
      </c>
    </row>
    <row r="34" spans="1:13" s="206" customFormat="1">
      <c r="A34" s="213" t="s">
        <v>24</v>
      </c>
      <c r="B34" s="218">
        <v>70</v>
      </c>
      <c r="C34" s="225">
        <v>2.27</v>
      </c>
      <c r="D34" s="226">
        <v>307</v>
      </c>
      <c r="E34" s="217">
        <v>28</v>
      </c>
      <c r="F34" s="225">
        <v>2.23</v>
      </c>
      <c r="G34" s="226">
        <v>115</v>
      </c>
      <c r="H34" s="218">
        <v>2</v>
      </c>
      <c r="I34" s="225">
        <v>0.73</v>
      </c>
      <c r="J34" s="226">
        <v>10</v>
      </c>
      <c r="K34" s="244" t="s">
        <v>143</v>
      </c>
      <c r="L34" s="225" t="s">
        <v>143</v>
      </c>
      <c r="M34" s="226">
        <v>0</v>
      </c>
    </row>
    <row r="35" spans="1:13" s="206" customFormat="1">
      <c r="A35" s="219" t="s">
        <v>25</v>
      </c>
      <c r="B35" s="223">
        <v>70</v>
      </c>
      <c r="C35" s="221">
        <v>1.89</v>
      </c>
      <c r="D35" s="222">
        <v>433</v>
      </c>
      <c r="E35" s="223">
        <v>25</v>
      </c>
      <c r="F35" s="221">
        <v>1.79</v>
      </c>
      <c r="G35" s="222">
        <v>154</v>
      </c>
      <c r="H35" s="224">
        <v>4</v>
      </c>
      <c r="I35" s="221">
        <v>0.86</v>
      </c>
      <c r="J35" s="222">
        <v>27</v>
      </c>
      <c r="K35" s="224">
        <v>1</v>
      </c>
      <c r="L35" s="221">
        <v>0.27</v>
      </c>
      <c r="M35" s="222">
        <v>5</v>
      </c>
    </row>
    <row r="36" spans="1:13" s="206" customFormat="1">
      <c r="A36" s="213" t="s">
        <v>26</v>
      </c>
      <c r="B36" s="217">
        <v>68</v>
      </c>
      <c r="C36" s="225">
        <v>1.53</v>
      </c>
      <c r="D36" s="226">
        <v>679</v>
      </c>
      <c r="E36" s="217">
        <v>25</v>
      </c>
      <c r="F36" s="225">
        <v>1.43</v>
      </c>
      <c r="G36" s="226">
        <v>244</v>
      </c>
      <c r="H36" s="218">
        <v>5</v>
      </c>
      <c r="I36" s="225">
        <v>0.76</v>
      </c>
      <c r="J36" s="226">
        <v>51</v>
      </c>
      <c r="K36" s="218">
        <v>1</v>
      </c>
      <c r="L36" s="225">
        <v>0.31</v>
      </c>
      <c r="M36" s="226">
        <v>9</v>
      </c>
    </row>
    <row r="37" spans="1:13" s="206" customFormat="1">
      <c r="A37" s="219" t="s">
        <v>27</v>
      </c>
      <c r="B37" s="224">
        <v>72</v>
      </c>
      <c r="C37" s="221">
        <v>1.86</v>
      </c>
      <c r="D37" s="222">
        <v>442</v>
      </c>
      <c r="E37" s="224">
        <v>26</v>
      </c>
      <c r="F37" s="221">
        <v>1.8</v>
      </c>
      <c r="G37" s="222">
        <v>154</v>
      </c>
      <c r="H37" s="245">
        <v>2</v>
      </c>
      <c r="I37" s="221">
        <v>0.61</v>
      </c>
      <c r="J37" s="222">
        <v>13</v>
      </c>
      <c r="K37" s="224">
        <v>0</v>
      </c>
      <c r="L37" s="221">
        <v>0.24</v>
      </c>
      <c r="M37" s="222">
        <v>2</v>
      </c>
    </row>
    <row r="38" spans="1:13" s="206" customFormat="1">
      <c r="A38" s="213" t="s">
        <v>28</v>
      </c>
      <c r="B38" s="217">
        <v>70</v>
      </c>
      <c r="C38" s="225">
        <v>1.26</v>
      </c>
      <c r="D38" s="226">
        <v>982</v>
      </c>
      <c r="E38" s="217">
        <v>25</v>
      </c>
      <c r="F38" s="225">
        <v>1.18</v>
      </c>
      <c r="G38" s="226">
        <v>335</v>
      </c>
      <c r="H38" s="217">
        <v>5</v>
      </c>
      <c r="I38" s="225">
        <v>0.6</v>
      </c>
      <c r="J38" s="226">
        <v>67</v>
      </c>
      <c r="K38" s="218">
        <v>1</v>
      </c>
      <c r="L38" s="225">
        <v>0.19</v>
      </c>
      <c r="M38" s="226">
        <v>9</v>
      </c>
    </row>
    <row r="39" spans="1:13" s="206" customFormat="1">
      <c r="A39" s="219" t="s">
        <v>29</v>
      </c>
      <c r="B39" s="223">
        <v>73</v>
      </c>
      <c r="C39" s="221">
        <v>0.89</v>
      </c>
      <c r="D39" s="222">
        <v>1878</v>
      </c>
      <c r="E39" s="223">
        <v>22</v>
      </c>
      <c r="F39" s="221">
        <v>0.82</v>
      </c>
      <c r="G39" s="222">
        <v>565</v>
      </c>
      <c r="H39" s="224">
        <v>5</v>
      </c>
      <c r="I39" s="221">
        <v>0.43</v>
      </c>
      <c r="J39" s="222">
        <v>124</v>
      </c>
      <c r="K39" s="224">
        <v>1</v>
      </c>
      <c r="L39" s="221">
        <v>0.17</v>
      </c>
      <c r="M39" s="222">
        <v>17</v>
      </c>
    </row>
    <row r="40" spans="1:13" s="206" customFormat="1">
      <c r="A40" s="213" t="s">
        <v>30</v>
      </c>
      <c r="B40" s="217">
        <v>65</v>
      </c>
      <c r="C40" s="225">
        <v>1.81</v>
      </c>
      <c r="D40" s="226">
        <v>509</v>
      </c>
      <c r="E40" s="217">
        <v>29</v>
      </c>
      <c r="F40" s="225">
        <v>1.74</v>
      </c>
      <c r="G40" s="226">
        <v>219</v>
      </c>
      <c r="H40" s="218">
        <v>5</v>
      </c>
      <c r="I40" s="225">
        <v>0.77</v>
      </c>
      <c r="J40" s="226">
        <v>38</v>
      </c>
      <c r="K40" s="218">
        <v>1</v>
      </c>
      <c r="L40" s="225">
        <v>0.39</v>
      </c>
      <c r="M40" s="226">
        <v>10</v>
      </c>
    </row>
    <row r="41" spans="1:13" s="206" customFormat="1">
      <c r="A41" s="219" t="s">
        <v>31</v>
      </c>
      <c r="B41" s="223">
        <v>69</v>
      </c>
      <c r="C41" s="221">
        <v>2.16</v>
      </c>
      <c r="D41" s="222">
        <v>365</v>
      </c>
      <c r="E41" s="223">
        <v>25</v>
      </c>
      <c r="F41" s="221">
        <v>2.0299999999999998</v>
      </c>
      <c r="G41" s="222">
        <v>123</v>
      </c>
      <c r="H41" s="224">
        <v>5</v>
      </c>
      <c r="I41" s="221">
        <v>1.06</v>
      </c>
      <c r="J41" s="222">
        <v>22</v>
      </c>
      <c r="K41" s="224">
        <v>0</v>
      </c>
      <c r="L41" s="221">
        <v>0.33</v>
      </c>
      <c r="M41" s="222">
        <v>2</v>
      </c>
    </row>
    <row r="42" spans="1:13" s="206" customFormat="1">
      <c r="A42" s="213" t="s">
        <v>32</v>
      </c>
      <c r="B42" s="217">
        <v>69</v>
      </c>
      <c r="C42" s="225">
        <v>1.66</v>
      </c>
      <c r="D42" s="226">
        <v>641</v>
      </c>
      <c r="E42" s="246">
        <v>28</v>
      </c>
      <c r="F42" s="225">
        <v>1.61</v>
      </c>
      <c r="G42" s="226">
        <v>248</v>
      </c>
      <c r="H42" s="218">
        <v>3</v>
      </c>
      <c r="I42" s="225">
        <v>0.64</v>
      </c>
      <c r="J42" s="226">
        <v>29</v>
      </c>
      <c r="K42" s="218">
        <v>0</v>
      </c>
      <c r="L42" s="225">
        <v>0.2</v>
      </c>
      <c r="M42" s="226">
        <v>3</v>
      </c>
    </row>
    <row r="43" spans="1:13" s="206" customFormat="1">
      <c r="A43" s="219" t="s">
        <v>33</v>
      </c>
      <c r="B43" s="223">
        <v>65</v>
      </c>
      <c r="C43" s="221">
        <v>2.11</v>
      </c>
      <c r="D43" s="222">
        <v>367</v>
      </c>
      <c r="E43" s="223">
        <v>32</v>
      </c>
      <c r="F43" s="221">
        <v>2.06</v>
      </c>
      <c r="G43" s="222">
        <v>172</v>
      </c>
      <c r="H43" s="224">
        <v>3</v>
      </c>
      <c r="I43" s="221">
        <v>0.78</v>
      </c>
      <c r="J43" s="222">
        <v>18</v>
      </c>
      <c r="K43" s="224" t="s">
        <v>143</v>
      </c>
      <c r="L43" s="221" t="s">
        <v>143</v>
      </c>
      <c r="M43" s="222">
        <v>0</v>
      </c>
    </row>
    <row r="44" spans="1:13" s="206" customFormat="1">
      <c r="A44" s="213" t="s">
        <v>34</v>
      </c>
      <c r="B44" s="218">
        <v>74</v>
      </c>
      <c r="C44" s="225">
        <v>1.86</v>
      </c>
      <c r="D44" s="226">
        <v>426</v>
      </c>
      <c r="E44" s="218">
        <v>22</v>
      </c>
      <c r="F44" s="225">
        <v>1.77</v>
      </c>
      <c r="G44" s="226">
        <v>126</v>
      </c>
      <c r="H44" s="218">
        <v>3</v>
      </c>
      <c r="I44" s="225">
        <v>0.72</v>
      </c>
      <c r="J44" s="226">
        <v>18</v>
      </c>
      <c r="K44" s="218">
        <v>1</v>
      </c>
      <c r="L44" s="225">
        <v>0.31</v>
      </c>
      <c r="M44" s="226">
        <v>4</v>
      </c>
    </row>
    <row r="45" spans="1:13" s="206" customFormat="1" ht="15" thickBot="1">
      <c r="A45" s="219" t="s">
        <v>35</v>
      </c>
      <c r="B45" s="224">
        <v>69</v>
      </c>
      <c r="C45" s="221">
        <v>2.0699999999999998</v>
      </c>
      <c r="D45" s="222">
        <v>438</v>
      </c>
      <c r="E45" s="224">
        <v>26</v>
      </c>
      <c r="F45" s="221">
        <v>1.97</v>
      </c>
      <c r="G45" s="222">
        <v>156</v>
      </c>
      <c r="H45" s="224">
        <v>5</v>
      </c>
      <c r="I45" s="221">
        <v>0.97</v>
      </c>
      <c r="J45" s="222">
        <v>31</v>
      </c>
      <c r="K45" s="224" t="s">
        <v>143</v>
      </c>
      <c r="L45" s="221" t="s">
        <v>143</v>
      </c>
      <c r="M45" s="222">
        <v>0</v>
      </c>
    </row>
    <row r="46" spans="1:13" s="206" customFormat="1">
      <c r="A46" s="231" t="s">
        <v>36</v>
      </c>
      <c r="B46" s="232">
        <v>71</v>
      </c>
      <c r="C46" s="233">
        <v>0.43</v>
      </c>
      <c r="D46" s="234">
        <v>8961</v>
      </c>
      <c r="E46" s="232">
        <v>24</v>
      </c>
      <c r="F46" s="233">
        <v>0.4</v>
      </c>
      <c r="G46" s="234">
        <v>2928</v>
      </c>
      <c r="H46" s="232">
        <v>5</v>
      </c>
      <c r="I46" s="233">
        <v>0.21</v>
      </c>
      <c r="J46" s="234">
        <v>584</v>
      </c>
      <c r="K46" s="232">
        <v>1</v>
      </c>
      <c r="L46" s="233">
        <v>7.0000000000000007E-2</v>
      </c>
      <c r="M46" s="234">
        <v>75</v>
      </c>
    </row>
    <row r="47" spans="1:13" s="206" customFormat="1">
      <c r="A47" s="236" t="s">
        <v>37</v>
      </c>
      <c r="B47" s="237">
        <v>69</v>
      </c>
      <c r="C47" s="238">
        <v>0.78</v>
      </c>
      <c r="D47" s="239">
        <v>2826</v>
      </c>
      <c r="E47" s="237">
        <v>27</v>
      </c>
      <c r="F47" s="238">
        <v>0.75</v>
      </c>
      <c r="G47" s="239">
        <v>1058</v>
      </c>
      <c r="H47" s="237">
        <v>4</v>
      </c>
      <c r="I47" s="238">
        <v>0.33</v>
      </c>
      <c r="J47" s="239">
        <v>149</v>
      </c>
      <c r="K47" s="240">
        <v>0</v>
      </c>
      <c r="L47" s="238">
        <v>0.09</v>
      </c>
      <c r="M47" s="239">
        <v>10</v>
      </c>
    </row>
    <row r="48" spans="1:13" s="206" customFormat="1" ht="15" thickBot="1">
      <c r="A48" s="236" t="s">
        <v>38</v>
      </c>
      <c r="B48" s="237">
        <v>71</v>
      </c>
      <c r="C48" s="241">
        <v>0.38</v>
      </c>
      <c r="D48" s="242">
        <v>11787</v>
      </c>
      <c r="E48" s="237">
        <v>24</v>
      </c>
      <c r="F48" s="241">
        <v>0.35</v>
      </c>
      <c r="G48" s="242">
        <v>3986</v>
      </c>
      <c r="H48" s="237">
        <v>5</v>
      </c>
      <c r="I48" s="241">
        <v>0.18</v>
      </c>
      <c r="J48" s="242">
        <v>733</v>
      </c>
      <c r="K48" s="237">
        <v>1</v>
      </c>
      <c r="L48" s="241">
        <v>0.06</v>
      </c>
      <c r="M48" s="242">
        <v>85</v>
      </c>
    </row>
    <row r="49" spans="1:13" s="206" customFormat="1" ht="15" thickBot="1">
      <c r="A49" s="537" t="s">
        <v>144</v>
      </c>
      <c r="B49" s="534"/>
      <c r="C49" s="535"/>
      <c r="D49" s="535"/>
      <c r="E49" s="534"/>
      <c r="F49" s="535"/>
      <c r="G49" s="535"/>
      <c r="H49" s="534"/>
      <c r="I49" s="535"/>
      <c r="J49" s="535"/>
      <c r="K49" s="534"/>
      <c r="L49" s="535"/>
      <c r="M49" s="536"/>
    </row>
    <row r="50" spans="1:13" s="206" customFormat="1">
      <c r="A50" s="213" t="s">
        <v>20</v>
      </c>
      <c r="B50" s="218">
        <v>77</v>
      </c>
      <c r="C50" s="215">
        <v>0.95</v>
      </c>
      <c r="D50" s="216">
        <v>1582</v>
      </c>
      <c r="E50" s="218">
        <v>19</v>
      </c>
      <c r="F50" s="215">
        <v>0.9</v>
      </c>
      <c r="G50" s="216">
        <v>383</v>
      </c>
      <c r="H50" s="218">
        <v>2</v>
      </c>
      <c r="I50" s="215">
        <v>0.31</v>
      </c>
      <c r="J50" s="216">
        <v>46</v>
      </c>
      <c r="K50" s="218">
        <v>2</v>
      </c>
      <c r="L50" s="215">
        <v>0.27</v>
      </c>
      <c r="M50" s="216">
        <v>42</v>
      </c>
    </row>
    <row r="51" spans="1:13" s="206" customFormat="1">
      <c r="A51" s="219" t="s">
        <v>21</v>
      </c>
      <c r="B51" s="223">
        <v>72</v>
      </c>
      <c r="C51" s="221">
        <v>0.9</v>
      </c>
      <c r="D51" s="222">
        <v>1881</v>
      </c>
      <c r="E51" s="223">
        <v>20</v>
      </c>
      <c r="F51" s="221">
        <v>0.8</v>
      </c>
      <c r="G51" s="222">
        <v>516</v>
      </c>
      <c r="H51" s="245">
        <v>6</v>
      </c>
      <c r="I51" s="221">
        <v>0.47</v>
      </c>
      <c r="J51" s="222">
        <v>164</v>
      </c>
      <c r="K51" s="224">
        <v>2</v>
      </c>
      <c r="L51" s="221">
        <v>0.28000000000000003</v>
      </c>
      <c r="M51" s="222">
        <v>59</v>
      </c>
    </row>
    <row r="52" spans="1:13" s="206" customFormat="1">
      <c r="A52" s="213" t="s">
        <v>22</v>
      </c>
      <c r="B52" s="218">
        <v>75</v>
      </c>
      <c r="C52" s="225">
        <v>1.66</v>
      </c>
      <c r="D52" s="226">
        <v>521</v>
      </c>
      <c r="E52" s="218">
        <v>22</v>
      </c>
      <c r="F52" s="225">
        <v>1.6</v>
      </c>
      <c r="G52" s="226">
        <v>157</v>
      </c>
      <c r="H52" s="218">
        <v>2</v>
      </c>
      <c r="I52" s="225">
        <v>0.5</v>
      </c>
      <c r="J52" s="226">
        <v>15</v>
      </c>
      <c r="K52" s="218">
        <v>1</v>
      </c>
      <c r="L52" s="225">
        <v>0.37</v>
      </c>
      <c r="M52" s="226">
        <v>8</v>
      </c>
    </row>
    <row r="53" spans="1:13" s="206" customFormat="1">
      <c r="A53" s="219" t="s">
        <v>23</v>
      </c>
      <c r="B53" s="224">
        <v>69</v>
      </c>
      <c r="C53" s="221">
        <v>1.9</v>
      </c>
      <c r="D53" s="222">
        <v>431</v>
      </c>
      <c r="E53" s="245">
        <v>25</v>
      </c>
      <c r="F53" s="221">
        <v>1.77</v>
      </c>
      <c r="G53" s="222">
        <v>153</v>
      </c>
      <c r="H53" s="224">
        <v>4</v>
      </c>
      <c r="I53" s="221">
        <v>0.81</v>
      </c>
      <c r="J53" s="222">
        <v>22</v>
      </c>
      <c r="K53" s="224">
        <v>3</v>
      </c>
      <c r="L53" s="221">
        <v>0.63</v>
      </c>
      <c r="M53" s="222">
        <v>18</v>
      </c>
    </row>
    <row r="54" spans="1:13" s="206" customFormat="1">
      <c r="A54" s="213" t="s">
        <v>24</v>
      </c>
      <c r="B54" s="218">
        <v>75</v>
      </c>
      <c r="C54" s="225">
        <v>2.15</v>
      </c>
      <c r="D54" s="226">
        <v>323</v>
      </c>
      <c r="E54" s="218">
        <v>20</v>
      </c>
      <c r="F54" s="225">
        <v>2</v>
      </c>
      <c r="G54" s="226">
        <v>85</v>
      </c>
      <c r="H54" s="218">
        <v>3</v>
      </c>
      <c r="I54" s="225">
        <v>0.88</v>
      </c>
      <c r="J54" s="226">
        <v>13</v>
      </c>
      <c r="K54" s="218">
        <v>2</v>
      </c>
      <c r="L54" s="225">
        <v>0.57999999999999996</v>
      </c>
      <c r="M54" s="226">
        <v>7</v>
      </c>
    </row>
    <row r="55" spans="1:13" s="206" customFormat="1">
      <c r="A55" s="219" t="s">
        <v>25</v>
      </c>
      <c r="B55" s="224">
        <v>83</v>
      </c>
      <c r="C55" s="221">
        <v>1.53</v>
      </c>
      <c r="D55" s="222">
        <v>515</v>
      </c>
      <c r="E55" s="224">
        <v>14</v>
      </c>
      <c r="F55" s="221">
        <v>1.45</v>
      </c>
      <c r="G55" s="222">
        <v>89</v>
      </c>
      <c r="H55" s="224">
        <v>1</v>
      </c>
      <c r="I55" s="221">
        <v>0.28999999999999998</v>
      </c>
      <c r="J55" s="222">
        <v>4</v>
      </c>
      <c r="K55" s="224">
        <v>1</v>
      </c>
      <c r="L55" s="221">
        <v>0.48</v>
      </c>
      <c r="M55" s="222">
        <v>10</v>
      </c>
    </row>
    <row r="56" spans="1:13" s="206" customFormat="1">
      <c r="A56" s="213" t="s">
        <v>26</v>
      </c>
      <c r="B56" s="218">
        <v>68</v>
      </c>
      <c r="C56" s="225">
        <v>1.52</v>
      </c>
      <c r="D56" s="226">
        <v>668</v>
      </c>
      <c r="E56" s="218">
        <v>24</v>
      </c>
      <c r="F56" s="225">
        <v>1.39</v>
      </c>
      <c r="G56" s="226">
        <v>231</v>
      </c>
      <c r="H56" s="218">
        <v>5</v>
      </c>
      <c r="I56" s="225">
        <v>0.74</v>
      </c>
      <c r="J56" s="226">
        <v>52</v>
      </c>
      <c r="K56" s="218">
        <v>3</v>
      </c>
      <c r="L56" s="225">
        <v>0.5</v>
      </c>
      <c r="M56" s="226">
        <v>32</v>
      </c>
    </row>
    <row r="57" spans="1:13" s="206" customFormat="1">
      <c r="A57" s="219" t="s">
        <v>27</v>
      </c>
      <c r="B57" s="224">
        <v>68</v>
      </c>
      <c r="C57" s="221">
        <v>1.91</v>
      </c>
      <c r="D57" s="222">
        <v>414</v>
      </c>
      <c r="E57" s="224">
        <v>25</v>
      </c>
      <c r="F57" s="221">
        <v>1.78</v>
      </c>
      <c r="G57" s="222">
        <v>148</v>
      </c>
      <c r="H57" s="224">
        <v>4</v>
      </c>
      <c r="I57" s="221">
        <v>0.79</v>
      </c>
      <c r="J57" s="222">
        <v>25</v>
      </c>
      <c r="K57" s="224">
        <v>3</v>
      </c>
      <c r="L57" s="221">
        <v>0.65</v>
      </c>
      <c r="M57" s="222">
        <v>24</v>
      </c>
    </row>
    <row r="58" spans="1:13" s="206" customFormat="1">
      <c r="A58" s="213" t="s">
        <v>28</v>
      </c>
      <c r="B58" s="217">
        <v>73</v>
      </c>
      <c r="C58" s="225">
        <v>1.22</v>
      </c>
      <c r="D58" s="226">
        <v>1019</v>
      </c>
      <c r="E58" s="246">
        <v>21</v>
      </c>
      <c r="F58" s="225">
        <v>1.1200000000000001</v>
      </c>
      <c r="G58" s="226">
        <v>282</v>
      </c>
      <c r="H58" s="217">
        <v>4</v>
      </c>
      <c r="I58" s="225">
        <v>0.55000000000000004</v>
      </c>
      <c r="J58" s="226">
        <v>59</v>
      </c>
      <c r="K58" s="217">
        <v>2</v>
      </c>
      <c r="L58" s="225">
        <v>0.36</v>
      </c>
      <c r="M58" s="226">
        <v>31</v>
      </c>
    </row>
    <row r="59" spans="1:13" s="206" customFormat="1">
      <c r="A59" s="219" t="s">
        <v>29</v>
      </c>
      <c r="B59" s="243">
        <v>67</v>
      </c>
      <c r="C59" s="221">
        <v>0.93</v>
      </c>
      <c r="D59" s="222">
        <v>1746</v>
      </c>
      <c r="E59" s="224">
        <v>22</v>
      </c>
      <c r="F59" s="221">
        <v>0.82</v>
      </c>
      <c r="G59" s="222">
        <v>563</v>
      </c>
      <c r="H59" s="223">
        <v>9</v>
      </c>
      <c r="I59" s="221">
        <v>0.56000000000000005</v>
      </c>
      <c r="J59" s="222">
        <v>225</v>
      </c>
      <c r="K59" s="224">
        <v>2</v>
      </c>
      <c r="L59" s="221">
        <v>0.27</v>
      </c>
      <c r="M59" s="222">
        <v>50</v>
      </c>
    </row>
    <row r="60" spans="1:13" s="206" customFormat="1">
      <c r="A60" s="213" t="s">
        <v>30</v>
      </c>
      <c r="B60" s="218">
        <v>58</v>
      </c>
      <c r="C60" s="225">
        <v>1.87</v>
      </c>
      <c r="D60" s="226">
        <v>450</v>
      </c>
      <c r="E60" s="218">
        <v>25</v>
      </c>
      <c r="F60" s="225">
        <v>1.66</v>
      </c>
      <c r="G60" s="226">
        <v>191</v>
      </c>
      <c r="H60" s="218">
        <v>12</v>
      </c>
      <c r="I60" s="225">
        <v>1.23</v>
      </c>
      <c r="J60" s="226">
        <v>93</v>
      </c>
      <c r="K60" s="218">
        <v>5</v>
      </c>
      <c r="L60" s="225">
        <v>0.77</v>
      </c>
      <c r="M60" s="226">
        <v>40</v>
      </c>
    </row>
    <row r="61" spans="1:13" s="206" customFormat="1">
      <c r="A61" s="219" t="s">
        <v>31</v>
      </c>
      <c r="B61" s="223">
        <v>47</v>
      </c>
      <c r="C61" s="221">
        <v>2.2999999999999998</v>
      </c>
      <c r="D61" s="222">
        <v>242</v>
      </c>
      <c r="E61" s="224">
        <v>26</v>
      </c>
      <c r="F61" s="221">
        <v>2.02</v>
      </c>
      <c r="G61" s="222">
        <v>129</v>
      </c>
      <c r="H61" s="223">
        <v>22</v>
      </c>
      <c r="I61" s="221">
        <v>1.95</v>
      </c>
      <c r="J61" s="222">
        <v>110</v>
      </c>
      <c r="K61" s="224">
        <v>5</v>
      </c>
      <c r="L61" s="221">
        <v>0.89</v>
      </c>
      <c r="M61" s="222">
        <v>32</v>
      </c>
    </row>
    <row r="62" spans="1:13" s="206" customFormat="1">
      <c r="A62" s="213" t="s">
        <v>32</v>
      </c>
      <c r="B62" s="218">
        <v>70</v>
      </c>
      <c r="C62" s="225">
        <v>1.63</v>
      </c>
      <c r="D62" s="226">
        <v>639</v>
      </c>
      <c r="E62" s="218">
        <v>25</v>
      </c>
      <c r="F62" s="225">
        <v>1.55</v>
      </c>
      <c r="G62" s="226">
        <v>225</v>
      </c>
      <c r="H62" s="218">
        <v>3</v>
      </c>
      <c r="I62" s="225">
        <v>0.6</v>
      </c>
      <c r="J62" s="226">
        <v>31</v>
      </c>
      <c r="K62" s="218">
        <v>2</v>
      </c>
      <c r="L62" s="225">
        <v>0.48</v>
      </c>
      <c r="M62" s="226">
        <v>26</v>
      </c>
    </row>
    <row r="63" spans="1:13" s="206" customFormat="1">
      <c r="A63" s="219" t="s">
        <v>33</v>
      </c>
      <c r="B63" s="224">
        <v>70</v>
      </c>
      <c r="C63" s="221">
        <v>2.02</v>
      </c>
      <c r="D63" s="222">
        <v>389</v>
      </c>
      <c r="E63" s="224">
        <v>25</v>
      </c>
      <c r="F63" s="221">
        <v>1.92</v>
      </c>
      <c r="G63" s="222">
        <v>139</v>
      </c>
      <c r="H63" s="224">
        <v>2</v>
      </c>
      <c r="I63" s="221">
        <v>0.59</v>
      </c>
      <c r="J63" s="222">
        <v>10</v>
      </c>
      <c r="K63" s="224">
        <v>3</v>
      </c>
      <c r="L63" s="221">
        <v>0.67</v>
      </c>
      <c r="M63" s="222">
        <v>19</v>
      </c>
    </row>
    <row r="64" spans="1:13" s="206" customFormat="1">
      <c r="A64" s="213" t="s">
        <v>34</v>
      </c>
      <c r="B64" s="218">
        <v>79</v>
      </c>
      <c r="C64" s="225">
        <v>1.71</v>
      </c>
      <c r="D64" s="226">
        <v>452</v>
      </c>
      <c r="E64" s="218">
        <v>18</v>
      </c>
      <c r="F64" s="225">
        <v>1.64</v>
      </c>
      <c r="G64" s="226">
        <v>106</v>
      </c>
      <c r="H64" s="218">
        <v>1</v>
      </c>
      <c r="I64" s="225">
        <v>0.41</v>
      </c>
      <c r="J64" s="226">
        <v>6</v>
      </c>
      <c r="K64" s="218">
        <v>1</v>
      </c>
      <c r="L64" s="225">
        <v>0.5</v>
      </c>
      <c r="M64" s="226">
        <v>10</v>
      </c>
    </row>
    <row r="65" spans="1:13" s="206" customFormat="1" ht="15" thickBot="1">
      <c r="A65" s="219" t="s">
        <v>35</v>
      </c>
      <c r="B65" s="224">
        <v>71</v>
      </c>
      <c r="C65" s="221">
        <v>2.02</v>
      </c>
      <c r="D65" s="222">
        <v>437</v>
      </c>
      <c r="E65" s="224">
        <v>25</v>
      </c>
      <c r="F65" s="221">
        <v>1.95</v>
      </c>
      <c r="G65" s="222">
        <v>157</v>
      </c>
      <c r="H65" s="224">
        <v>3</v>
      </c>
      <c r="I65" s="221">
        <v>0.7</v>
      </c>
      <c r="J65" s="222">
        <v>21</v>
      </c>
      <c r="K65" s="224">
        <v>1</v>
      </c>
      <c r="L65" s="221">
        <v>0.4</v>
      </c>
      <c r="M65" s="222">
        <v>11</v>
      </c>
    </row>
    <row r="66" spans="1:13" s="206" customFormat="1">
      <c r="A66" s="231" t="s">
        <v>36</v>
      </c>
      <c r="B66" s="247">
        <v>71</v>
      </c>
      <c r="C66" s="233">
        <v>0.42</v>
      </c>
      <c r="D66" s="234">
        <v>8878</v>
      </c>
      <c r="E66" s="247">
        <v>21</v>
      </c>
      <c r="F66" s="233">
        <v>0.38</v>
      </c>
      <c r="G66" s="234">
        <v>2575</v>
      </c>
      <c r="H66" s="247">
        <v>6</v>
      </c>
      <c r="I66" s="233">
        <v>0.22</v>
      </c>
      <c r="J66" s="234">
        <v>772</v>
      </c>
      <c r="K66" s="232">
        <v>2</v>
      </c>
      <c r="L66" s="233">
        <v>0.13</v>
      </c>
      <c r="M66" s="234">
        <v>313</v>
      </c>
    </row>
    <row r="67" spans="1:13" s="206" customFormat="1">
      <c r="A67" s="236" t="s">
        <v>37</v>
      </c>
      <c r="B67" s="248">
        <v>71</v>
      </c>
      <c r="C67" s="238">
        <v>0.77</v>
      </c>
      <c r="D67" s="239">
        <v>2831</v>
      </c>
      <c r="E67" s="249">
        <v>24</v>
      </c>
      <c r="F67" s="238">
        <v>0.73</v>
      </c>
      <c r="G67" s="239">
        <v>979</v>
      </c>
      <c r="H67" s="240">
        <v>3</v>
      </c>
      <c r="I67" s="238">
        <v>0.27</v>
      </c>
      <c r="J67" s="239">
        <v>124</v>
      </c>
      <c r="K67" s="240">
        <v>2</v>
      </c>
      <c r="L67" s="238">
        <v>0.21</v>
      </c>
      <c r="M67" s="239">
        <v>106</v>
      </c>
    </row>
    <row r="68" spans="1:13" s="206" customFormat="1" ht="15" thickBot="1">
      <c r="A68" s="236" t="s">
        <v>38</v>
      </c>
      <c r="B68" s="248">
        <v>71</v>
      </c>
      <c r="C68" s="241">
        <v>0.37</v>
      </c>
      <c r="D68" s="242">
        <v>11709</v>
      </c>
      <c r="E68" s="248">
        <v>22</v>
      </c>
      <c r="F68" s="241">
        <v>0.34</v>
      </c>
      <c r="G68" s="242">
        <v>3554</v>
      </c>
      <c r="H68" s="248">
        <v>5</v>
      </c>
      <c r="I68" s="241">
        <v>0.18</v>
      </c>
      <c r="J68" s="242">
        <v>896</v>
      </c>
      <c r="K68" s="237">
        <v>2</v>
      </c>
      <c r="L68" s="241">
        <v>0.11</v>
      </c>
      <c r="M68" s="242">
        <v>419</v>
      </c>
    </row>
    <row r="69" spans="1:13" s="206" customFormat="1" ht="15" thickBot="1">
      <c r="A69" s="537" t="s">
        <v>145</v>
      </c>
      <c r="B69" s="534"/>
      <c r="C69" s="535"/>
      <c r="D69" s="535"/>
      <c r="E69" s="534"/>
      <c r="F69" s="535"/>
      <c r="G69" s="535"/>
      <c r="H69" s="534"/>
      <c r="I69" s="535"/>
      <c r="J69" s="535"/>
      <c r="K69" s="534"/>
      <c r="L69" s="535"/>
      <c r="M69" s="536"/>
    </row>
    <row r="70" spans="1:13" s="206" customFormat="1">
      <c r="A70" s="213" t="s">
        <v>20</v>
      </c>
      <c r="B70" s="217">
        <v>73</v>
      </c>
      <c r="C70" s="215">
        <v>1</v>
      </c>
      <c r="D70" s="216">
        <v>1505</v>
      </c>
      <c r="E70" s="218">
        <v>14</v>
      </c>
      <c r="F70" s="215">
        <v>0.79</v>
      </c>
      <c r="G70" s="216">
        <v>278</v>
      </c>
      <c r="H70" s="217">
        <v>10</v>
      </c>
      <c r="I70" s="215">
        <v>0.67</v>
      </c>
      <c r="J70" s="216">
        <v>208</v>
      </c>
      <c r="K70" s="217">
        <v>3</v>
      </c>
      <c r="L70" s="215">
        <v>0.35</v>
      </c>
      <c r="M70" s="216">
        <v>60</v>
      </c>
    </row>
    <row r="71" spans="1:13" s="206" customFormat="1">
      <c r="A71" s="219" t="s">
        <v>21</v>
      </c>
      <c r="B71" s="223">
        <v>76</v>
      </c>
      <c r="C71" s="221">
        <v>0.86</v>
      </c>
      <c r="D71" s="222">
        <v>2005</v>
      </c>
      <c r="E71" s="223">
        <v>12</v>
      </c>
      <c r="F71" s="221">
        <v>0.66</v>
      </c>
      <c r="G71" s="222">
        <v>308</v>
      </c>
      <c r="H71" s="223">
        <v>10</v>
      </c>
      <c r="I71" s="221">
        <v>0.6</v>
      </c>
      <c r="J71" s="222">
        <v>247</v>
      </c>
      <c r="K71" s="224">
        <v>2</v>
      </c>
      <c r="L71" s="221">
        <v>0.28999999999999998</v>
      </c>
      <c r="M71" s="222">
        <v>60</v>
      </c>
    </row>
    <row r="72" spans="1:13" s="206" customFormat="1">
      <c r="A72" s="213" t="s">
        <v>22</v>
      </c>
      <c r="B72" s="218">
        <v>45</v>
      </c>
      <c r="C72" s="225">
        <v>1.91</v>
      </c>
      <c r="D72" s="226">
        <v>320</v>
      </c>
      <c r="E72" s="218">
        <v>15</v>
      </c>
      <c r="F72" s="225">
        <v>1.39</v>
      </c>
      <c r="G72" s="226">
        <v>104</v>
      </c>
      <c r="H72" s="218">
        <v>33</v>
      </c>
      <c r="I72" s="225">
        <v>1.81</v>
      </c>
      <c r="J72" s="226">
        <v>229</v>
      </c>
      <c r="K72" s="218">
        <v>7</v>
      </c>
      <c r="L72" s="225">
        <v>0.96</v>
      </c>
      <c r="M72" s="226">
        <v>46</v>
      </c>
    </row>
    <row r="73" spans="1:13" s="206" customFormat="1">
      <c r="A73" s="219" t="s">
        <v>23</v>
      </c>
      <c r="B73" s="224">
        <v>49</v>
      </c>
      <c r="C73" s="221">
        <v>2.0499999999999998</v>
      </c>
      <c r="D73" s="222">
        <v>304</v>
      </c>
      <c r="E73" s="224">
        <v>14</v>
      </c>
      <c r="F73" s="221">
        <v>1.42</v>
      </c>
      <c r="G73" s="222">
        <v>92</v>
      </c>
      <c r="H73" s="224">
        <v>28</v>
      </c>
      <c r="I73" s="221">
        <v>1.85</v>
      </c>
      <c r="J73" s="222">
        <v>169</v>
      </c>
      <c r="K73" s="224">
        <v>9</v>
      </c>
      <c r="L73" s="221">
        <v>1.1499999999999999</v>
      </c>
      <c r="M73" s="222">
        <v>57</v>
      </c>
    </row>
    <row r="74" spans="1:13" s="206" customFormat="1">
      <c r="A74" s="213" t="s">
        <v>24</v>
      </c>
      <c r="B74" s="217">
        <v>59</v>
      </c>
      <c r="C74" s="225">
        <v>2.4300000000000002</v>
      </c>
      <c r="D74" s="226">
        <v>259</v>
      </c>
      <c r="E74" s="218">
        <v>15</v>
      </c>
      <c r="F74" s="225">
        <v>1.81</v>
      </c>
      <c r="G74" s="226">
        <v>61</v>
      </c>
      <c r="H74" s="218">
        <v>20</v>
      </c>
      <c r="I74" s="225">
        <v>1.98</v>
      </c>
      <c r="J74" s="226">
        <v>84</v>
      </c>
      <c r="K74" s="217">
        <v>6</v>
      </c>
      <c r="L74" s="225">
        <v>1.1000000000000001</v>
      </c>
      <c r="M74" s="226">
        <v>26</v>
      </c>
    </row>
    <row r="75" spans="1:13" s="206" customFormat="1">
      <c r="A75" s="219" t="s">
        <v>25</v>
      </c>
      <c r="B75" s="223">
        <v>65</v>
      </c>
      <c r="C75" s="221">
        <v>1.95</v>
      </c>
      <c r="D75" s="222">
        <v>396</v>
      </c>
      <c r="E75" s="224">
        <v>14</v>
      </c>
      <c r="F75" s="221">
        <v>1.42</v>
      </c>
      <c r="G75" s="222">
        <v>85</v>
      </c>
      <c r="H75" s="223">
        <v>17</v>
      </c>
      <c r="I75" s="221">
        <v>1.54</v>
      </c>
      <c r="J75" s="222">
        <v>109</v>
      </c>
      <c r="K75" s="224">
        <v>4</v>
      </c>
      <c r="L75" s="221">
        <v>0.78</v>
      </c>
      <c r="M75" s="222">
        <v>28</v>
      </c>
    </row>
    <row r="76" spans="1:13" s="206" customFormat="1">
      <c r="A76" s="213" t="s">
        <v>26</v>
      </c>
      <c r="B76" s="218">
        <v>69</v>
      </c>
      <c r="C76" s="225">
        <v>1.51</v>
      </c>
      <c r="D76" s="226">
        <v>673</v>
      </c>
      <c r="E76" s="218">
        <v>15</v>
      </c>
      <c r="F76" s="225">
        <v>1.1599999999999999</v>
      </c>
      <c r="G76" s="226">
        <v>143</v>
      </c>
      <c r="H76" s="217">
        <v>14</v>
      </c>
      <c r="I76" s="225">
        <v>1.1200000000000001</v>
      </c>
      <c r="J76" s="226">
        <v>134</v>
      </c>
      <c r="K76" s="218">
        <v>3</v>
      </c>
      <c r="L76" s="225">
        <v>0.52</v>
      </c>
      <c r="M76" s="226">
        <v>31</v>
      </c>
    </row>
    <row r="77" spans="1:13" s="206" customFormat="1">
      <c r="A77" s="219" t="s">
        <v>27</v>
      </c>
      <c r="B77" s="224">
        <v>48</v>
      </c>
      <c r="C77" s="221">
        <v>2.0499999999999998</v>
      </c>
      <c r="D77" s="222">
        <v>292</v>
      </c>
      <c r="E77" s="223">
        <v>15</v>
      </c>
      <c r="F77" s="221">
        <v>1.49</v>
      </c>
      <c r="G77" s="222">
        <v>93</v>
      </c>
      <c r="H77" s="223">
        <v>27</v>
      </c>
      <c r="I77" s="221">
        <v>1.82</v>
      </c>
      <c r="J77" s="222">
        <v>167</v>
      </c>
      <c r="K77" s="224">
        <v>10</v>
      </c>
      <c r="L77" s="221">
        <v>1.22</v>
      </c>
      <c r="M77" s="222">
        <v>60</v>
      </c>
    </row>
    <row r="78" spans="1:13" s="206" customFormat="1">
      <c r="A78" s="213" t="s">
        <v>28</v>
      </c>
      <c r="B78" s="217">
        <v>68</v>
      </c>
      <c r="C78" s="225">
        <v>1.27</v>
      </c>
      <c r="D78" s="226">
        <v>945</v>
      </c>
      <c r="E78" s="230">
        <v>12</v>
      </c>
      <c r="F78" s="225">
        <v>0.87</v>
      </c>
      <c r="G78" s="226">
        <v>159</v>
      </c>
      <c r="H78" s="217">
        <v>15</v>
      </c>
      <c r="I78" s="225">
        <v>0.99</v>
      </c>
      <c r="J78" s="226">
        <v>213</v>
      </c>
      <c r="K78" s="217">
        <v>5</v>
      </c>
      <c r="L78" s="225">
        <v>0.57999999999999996</v>
      </c>
      <c r="M78" s="226">
        <v>72</v>
      </c>
    </row>
    <row r="79" spans="1:13" s="206" customFormat="1">
      <c r="A79" s="219" t="s">
        <v>29</v>
      </c>
      <c r="B79" s="223">
        <v>71</v>
      </c>
      <c r="C79" s="221">
        <v>0.91</v>
      </c>
      <c r="D79" s="222">
        <v>1827</v>
      </c>
      <c r="E79" s="245">
        <v>14</v>
      </c>
      <c r="F79" s="221">
        <v>0.68</v>
      </c>
      <c r="G79" s="222">
        <v>348</v>
      </c>
      <c r="H79" s="223">
        <v>12</v>
      </c>
      <c r="I79" s="221">
        <v>0.66</v>
      </c>
      <c r="J79" s="222">
        <v>320</v>
      </c>
      <c r="K79" s="243">
        <v>3</v>
      </c>
      <c r="L79" s="221">
        <v>0.35</v>
      </c>
      <c r="M79" s="222">
        <v>84</v>
      </c>
    </row>
    <row r="80" spans="1:13" s="206" customFormat="1">
      <c r="A80" s="213" t="s">
        <v>30</v>
      </c>
      <c r="B80" s="217">
        <v>70</v>
      </c>
      <c r="C80" s="225">
        <v>1.73</v>
      </c>
      <c r="D80" s="226">
        <v>543</v>
      </c>
      <c r="E80" s="218">
        <v>17</v>
      </c>
      <c r="F80" s="225">
        <v>1.43</v>
      </c>
      <c r="G80" s="226">
        <v>129</v>
      </c>
      <c r="H80" s="217">
        <v>9</v>
      </c>
      <c r="I80" s="225">
        <v>1.0900000000000001</v>
      </c>
      <c r="J80" s="226">
        <v>77</v>
      </c>
      <c r="K80" s="218">
        <v>3</v>
      </c>
      <c r="L80" s="225">
        <v>0.67</v>
      </c>
      <c r="M80" s="226">
        <v>27</v>
      </c>
    </row>
    <row r="81" spans="1:13" s="206" customFormat="1">
      <c r="A81" s="219" t="s">
        <v>31</v>
      </c>
      <c r="B81" s="224">
        <v>66</v>
      </c>
      <c r="C81" s="221">
        <v>2.19</v>
      </c>
      <c r="D81" s="222">
        <v>341</v>
      </c>
      <c r="E81" s="224">
        <v>18</v>
      </c>
      <c r="F81" s="221">
        <v>1.8</v>
      </c>
      <c r="G81" s="222">
        <v>89</v>
      </c>
      <c r="H81" s="224">
        <v>12</v>
      </c>
      <c r="I81" s="221">
        <v>1.49</v>
      </c>
      <c r="J81" s="222">
        <v>60</v>
      </c>
      <c r="K81" s="224">
        <v>4</v>
      </c>
      <c r="L81" s="221">
        <v>0.85</v>
      </c>
      <c r="M81" s="222">
        <v>23</v>
      </c>
    </row>
    <row r="82" spans="1:13" s="206" customFormat="1">
      <c r="A82" s="213" t="s">
        <v>32</v>
      </c>
      <c r="B82" s="218">
        <v>58</v>
      </c>
      <c r="C82" s="225">
        <v>1.76</v>
      </c>
      <c r="D82" s="226">
        <v>533</v>
      </c>
      <c r="E82" s="218">
        <v>17</v>
      </c>
      <c r="F82" s="225">
        <v>1.37</v>
      </c>
      <c r="G82" s="226">
        <v>146</v>
      </c>
      <c r="H82" s="218">
        <v>19</v>
      </c>
      <c r="I82" s="225">
        <v>1.4</v>
      </c>
      <c r="J82" s="226">
        <v>182</v>
      </c>
      <c r="K82" s="218">
        <v>6</v>
      </c>
      <c r="L82" s="225">
        <v>0.82</v>
      </c>
      <c r="M82" s="226">
        <v>61</v>
      </c>
    </row>
    <row r="83" spans="1:13" s="206" customFormat="1">
      <c r="A83" s="219" t="s">
        <v>33</v>
      </c>
      <c r="B83" s="224">
        <v>50</v>
      </c>
      <c r="C83" s="221">
        <v>2.21</v>
      </c>
      <c r="D83" s="222">
        <v>280</v>
      </c>
      <c r="E83" s="243">
        <v>12</v>
      </c>
      <c r="F83" s="221">
        <v>1.46</v>
      </c>
      <c r="G83" s="222">
        <v>69</v>
      </c>
      <c r="H83" s="224">
        <v>30</v>
      </c>
      <c r="I83" s="221">
        <v>2.04</v>
      </c>
      <c r="J83" s="222">
        <v>159</v>
      </c>
      <c r="K83" s="245">
        <v>8</v>
      </c>
      <c r="L83" s="221">
        <v>1.1599999999999999</v>
      </c>
      <c r="M83" s="222">
        <v>49</v>
      </c>
    </row>
    <row r="84" spans="1:13" s="206" customFormat="1">
      <c r="A84" s="213" t="s">
        <v>34</v>
      </c>
      <c r="B84" s="230">
        <v>68</v>
      </c>
      <c r="C84" s="225">
        <v>2</v>
      </c>
      <c r="D84" s="226">
        <v>390</v>
      </c>
      <c r="E84" s="246">
        <v>12</v>
      </c>
      <c r="F84" s="225">
        <v>1.38</v>
      </c>
      <c r="G84" s="226">
        <v>67</v>
      </c>
      <c r="H84" s="217">
        <v>15</v>
      </c>
      <c r="I84" s="225">
        <v>1.54</v>
      </c>
      <c r="J84" s="226">
        <v>86</v>
      </c>
      <c r="K84" s="218">
        <v>5</v>
      </c>
      <c r="L84" s="225">
        <v>0.98</v>
      </c>
      <c r="M84" s="226">
        <v>30</v>
      </c>
    </row>
    <row r="85" spans="1:13" s="206" customFormat="1" ht="15" thickBot="1">
      <c r="A85" s="219" t="s">
        <v>35</v>
      </c>
      <c r="B85" s="224">
        <v>52</v>
      </c>
      <c r="C85" s="221">
        <v>2.23</v>
      </c>
      <c r="D85" s="222">
        <v>333</v>
      </c>
      <c r="E85" s="243">
        <v>13</v>
      </c>
      <c r="F85" s="221">
        <v>1.51</v>
      </c>
      <c r="G85" s="222">
        <v>82</v>
      </c>
      <c r="H85" s="243">
        <v>29</v>
      </c>
      <c r="I85" s="221">
        <v>2.04</v>
      </c>
      <c r="J85" s="222">
        <v>167</v>
      </c>
      <c r="K85" s="224">
        <v>7</v>
      </c>
      <c r="L85" s="221">
        <v>1.08</v>
      </c>
      <c r="M85" s="222">
        <v>42</v>
      </c>
    </row>
    <row r="86" spans="1:13" s="206" customFormat="1">
      <c r="A86" s="231" t="s">
        <v>36</v>
      </c>
      <c r="B86" s="232">
        <v>71</v>
      </c>
      <c r="C86" s="233">
        <v>0.42</v>
      </c>
      <c r="D86" s="234">
        <v>8884</v>
      </c>
      <c r="E86" s="250">
        <v>13</v>
      </c>
      <c r="F86" s="233">
        <v>0.32</v>
      </c>
      <c r="G86" s="234">
        <v>1667</v>
      </c>
      <c r="H86" s="232">
        <v>12</v>
      </c>
      <c r="I86" s="233">
        <v>0.3</v>
      </c>
      <c r="J86" s="234">
        <v>1538</v>
      </c>
      <c r="K86" s="247">
        <v>3</v>
      </c>
      <c r="L86" s="233">
        <v>0.16</v>
      </c>
      <c r="M86" s="234">
        <v>440</v>
      </c>
    </row>
    <row r="87" spans="1:13" s="206" customFormat="1">
      <c r="A87" s="236" t="s">
        <v>37</v>
      </c>
      <c r="B87" s="240">
        <v>50</v>
      </c>
      <c r="C87" s="238">
        <v>0.85</v>
      </c>
      <c r="D87" s="239">
        <v>2062</v>
      </c>
      <c r="E87" s="249">
        <v>15</v>
      </c>
      <c r="F87" s="238">
        <v>0.61</v>
      </c>
      <c r="G87" s="239">
        <v>586</v>
      </c>
      <c r="H87" s="240">
        <v>27</v>
      </c>
      <c r="I87" s="238">
        <v>0.76</v>
      </c>
      <c r="J87" s="239">
        <v>1073</v>
      </c>
      <c r="K87" s="248">
        <v>7</v>
      </c>
      <c r="L87" s="238">
        <v>0.43</v>
      </c>
      <c r="M87" s="239">
        <v>315</v>
      </c>
    </row>
    <row r="88" spans="1:13" s="206" customFormat="1" ht="15" thickBot="1">
      <c r="A88" s="236" t="s">
        <v>38</v>
      </c>
      <c r="B88" s="237">
        <v>67</v>
      </c>
      <c r="C88" s="241">
        <v>0.38</v>
      </c>
      <c r="D88" s="242">
        <v>10946</v>
      </c>
      <c r="E88" s="249">
        <v>14</v>
      </c>
      <c r="F88" s="241">
        <v>0.28000000000000003</v>
      </c>
      <c r="G88" s="242">
        <v>2253</v>
      </c>
      <c r="H88" s="237">
        <v>15</v>
      </c>
      <c r="I88" s="241">
        <v>0.28999999999999998</v>
      </c>
      <c r="J88" s="242">
        <v>2611</v>
      </c>
      <c r="K88" s="248">
        <v>4</v>
      </c>
      <c r="L88" s="241">
        <v>0.16</v>
      </c>
      <c r="M88" s="242">
        <v>755</v>
      </c>
    </row>
    <row r="89" spans="1:13" s="206" customFormat="1" ht="15" thickBot="1">
      <c r="A89" s="537" t="s">
        <v>146</v>
      </c>
      <c r="B89" s="538"/>
      <c r="C89" s="539"/>
      <c r="D89" s="539"/>
      <c r="E89" s="538"/>
      <c r="F89" s="539"/>
      <c r="G89" s="539"/>
      <c r="H89" s="538"/>
      <c r="I89" s="539"/>
      <c r="J89" s="539"/>
      <c r="K89" s="538"/>
      <c r="L89" s="539"/>
      <c r="M89" s="540"/>
    </row>
    <row r="90" spans="1:13" s="206" customFormat="1">
      <c r="A90" s="213" t="s">
        <v>20</v>
      </c>
      <c r="B90" s="217">
        <v>34</v>
      </c>
      <c r="C90" s="215">
        <v>1.07</v>
      </c>
      <c r="D90" s="216">
        <v>710</v>
      </c>
      <c r="E90" s="217">
        <v>14</v>
      </c>
      <c r="F90" s="215">
        <v>0.77</v>
      </c>
      <c r="G90" s="216">
        <v>279</v>
      </c>
      <c r="H90" s="218">
        <v>37</v>
      </c>
      <c r="I90" s="215">
        <v>1.0900000000000001</v>
      </c>
      <c r="J90" s="216">
        <v>757</v>
      </c>
      <c r="K90" s="217">
        <v>15</v>
      </c>
      <c r="L90" s="215">
        <v>0.79</v>
      </c>
      <c r="M90" s="216">
        <v>310</v>
      </c>
    </row>
    <row r="91" spans="1:13" s="206" customFormat="1">
      <c r="A91" s="219" t="s">
        <v>21</v>
      </c>
      <c r="B91" s="223">
        <v>38</v>
      </c>
      <c r="C91" s="221">
        <v>0.98</v>
      </c>
      <c r="D91" s="222">
        <v>1006</v>
      </c>
      <c r="E91" s="223">
        <v>16</v>
      </c>
      <c r="F91" s="221">
        <v>0.73</v>
      </c>
      <c r="G91" s="222">
        <v>408</v>
      </c>
      <c r="H91" s="224">
        <v>30</v>
      </c>
      <c r="I91" s="221">
        <v>0.92</v>
      </c>
      <c r="J91" s="222">
        <v>787</v>
      </c>
      <c r="K91" s="243">
        <v>16</v>
      </c>
      <c r="L91" s="221">
        <v>0.73</v>
      </c>
      <c r="M91" s="222">
        <v>414</v>
      </c>
    </row>
    <row r="92" spans="1:13" s="206" customFormat="1">
      <c r="A92" s="213" t="s">
        <v>22</v>
      </c>
      <c r="B92" s="217">
        <v>28</v>
      </c>
      <c r="C92" s="225">
        <v>1.72</v>
      </c>
      <c r="D92" s="226">
        <v>195</v>
      </c>
      <c r="E92" s="218">
        <v>15</v>
      </c>
      <c r="F92" s="225">
        <v>1.35</v>
      </c>
      <c r="G92" s="226">
        <v>102</v>
      </c>
      <c r="H92" s="218">
        <v>38</v>
      </c>
      <c r="I92" s="225">
        <v>1.87</v>
      </c>
      <c r="J92" s="226">
        <v>270</v>
      </c>
      <c r="K92" s="218">
        <v>19</v>
      </c>
      <c r="L92" s="225">
        <v>1.52</v>
      </c>
      <c r="M92" s="226">
        <v>134</v>
      </c>
    </row>
    <row r="93" spans="1:13" s="206" customFormat="1">
      <c r="A93" s="219" t="s">
        <v>23</v>
      </c>
      <c r="B93" s="223">
        <v>26</v>
      </c>
      <c r="C93" s="221">
        <v>1.8</v>
      </c>
      <c r="D93" s="222">
        <v>166</v>
      </c>
      <c r="E93" s="243">
        <v>14</v>
      </c>
      <c r="F93" s="221">
        <v>1.44</v>
      </c>
      <c r="G93" s="222">
        <v>89</v>
      </c>
      <c r="H93" s="224">
        <v>44</v>
      </c>
      <c r="I93" s="221">
        <v>2.04</v>
      </c>
      <c r="J93" s="222">
        <v>269</v>
      </c>
      <c r="K93" s="224">
        <v>15</v>
      </c>
      <c r="L93" s="221">
        <v>1.44</v>
      </c>
      <c r="M93" s="222">
        <v>97</v>
      </c>
    </row>
    <row r="94" spans="1:13" s="206" customFormat="1">
      <c r="A94" s="213" t="s">
        <v>24</v>
      </c>
      <c r="B94" s="217">
        <v>34</v>
      </c>
      <c r="C94" s="225">
        <v>2.33</v>
      </c>
      <c r="D94" s="226">
        <v>145</v>
      </c>
      <c r="E94" s="217">
        <v>14</v>
      </c>
      <c r="F94" s="225">
        <v>1.7</v>
      </c>
      <c r="G94" s="226">
        <v>57</v>
      </c>
      <c r="H94" s="218">
        <v>34</v>
      </c>
      <c r="I94" s="225">
        <v>2.34</v>
      </c>
      <c r="J94" s="226">
        <v>146</v>
      </c>
      <c r="K94" s="217">
        <v>19</v>
      </c>
      <c r="L94" s="225">
        <v>1.92</v>
      </c>
      <c r="M94" s="226">
        <v>82</v>
      </c>
    </row>
    <row r="95" spans="1:13" s="206" customFormat="1">
      <c r="A95" s="219" t="s">
        <v>25</v>
      </c>
      <c r="B95" s="223">
        <v>36</v>
      </c>
      <c r="C95" s="221">
        <v>1.97</v>
      </c>
      <c r="D95" s="222">
        <v>229</v>
      </c>
      <c r="E95" s="243">
        <v>13</v>
      </c>
      <c r="F95" s="221">
        <v>1.37</v>
      </c>
      <c r="G95" s="222">
        <v>81</v>
      </c>
      <c r="H95" s="224">
        <v>29</v>
      </c>
      <c r="I95" s="221">
        <v>1.87</v>
      </c>
      <c r="J95" s="222">
        <v>174</v>
      </c>
      <c r="K95" s="224">
        <v>22</v>
      </c>
      <c r="L95" s="221">
        <v>1.71</v>
      </c>
      <c r="M95" s="222">
        <v>133</v>
      </c>
    </row>
    <row r="96" spans="1:13" s="206" customFormat="1">
      <c r="A96" s="213" t="s">
        <v>26</v>
      </c>
      <c r="B96" s="217">
        <v>26</v>
      </c>
      <c r="C96" s="225">
        <v>1.42</v>
      </c>
      <c r="D96" s="226">
        <v>255</v>
      </c>
      <c r="E96" s="217">
        <v>13</v>
      </c>
      <c r="F96" s="225">
        <v>1.1299999999999999</v>
      </c>
      <c r="G96" s="226">
        <v>127</v>
      </c>
      <c r="H96" s="218">
        <v>42</v>
      </c>
      <c r="I96" s="225">
        <v>1.62</v>
      </c>
      <c r="J96" s="226">
        <v>414</v>
      </c>
      <c r="K96" s="218">
        <v>19</v>
      </c>
      <c r="L96" s="225">
        <v>1.28</v>
      </c>
      <c r="M96" s="226">
        <v>186</v>
      </c>
    </row>
    <row r="97" spans="1:13" s="206" customFormat="1">
      <c r="A97" s="219" t="s">
        <v>27</v>
      </c>
      <c r="B97" s="223">
        <v>25</v>
      </c>
      <c r="C97" s="221">
        <v>1.77</v>
      </c>
      <c r="D97" s="222">
        <v>159</v>
      </c>
      <c r="E97" s="223">
        <v>18</v>
      </c>
      <c r="F97" s="221">
        <v>1.58</v>
      </c>
      <c r="G97" s="222">
        <v>106</v>
      </c>
      <c r="H97" s="224">
        <v>38</v>
      </c>
      <c r="I97" s="221">
        <v>2</v>
      </c>
      <c r="J97" s="222">
        <v>232</v>
      </c>
      <c r="K97" s="224">
        <v>19</v>
      </c>
      <c r="L97" s="221">
        <v>1.62</v>
      </c>
      <c r="M97" s="222">
        <v>114</v>
      </c>
    </row>
    <row r="98" spans="1:13" s="206" customFormat="1">
      <c r="A98" s="213" t="s">
        <v>28</v>
      </c>
      <c r="B98" s="217">
        <v>31</v>
      </c>
      <c r="C98" s="225">
        <v>1.26</v>
      </c>
      <c r="D98" s="226">
        <v>442</v>
      </c>
      <c r="E98" s="218">
        <v>13</v>
      </c>
      <c r="F98" s="225">
        <v>0.91</v>
      </c>
      <c r="G98" s="226">
        <v>176</v>
      </c>
      <c r="H98" s="218">
        <v>37</v>
      </c>
      <c r="I98" s="225">
        <v>1.32</v>
      </c>
      <c r="J98" s="226">
        <v>504</v>
      </c>
      <c r="K98" s="217">
        <v>19</v>
      </c>
      <c r="L98" s="225">
        <v>1.0900000000000001</v>
      </c>
      <c r="M98" s="226">
        <v>268</v>
      </c>
    </row>
    <row r="99" spans="1:13" s="206" customFormat="1">
      <c r="A99" s="219" t="s">
        <v>29</v>
      </c>
      <c r="B99" s="223">
        <v>34</v>
      </c>
      <c r="C99" s="221">
        <v>0.94</v>
      </c>
      <c r="D99" s="222">
        <v>887</v>
      </c>
      <c r="E99" s="224">
        <v>14</v>
      </c>
      <c r="F99" s="221">
        <v>0.7</v>
      </c>
      <c r="G99" s="222">
        <v>361</v>
      </c>
      <c r="H99" s="223">
        <v>34</v>
      </c>
      <c r="I99" s="221">
        <v>0.94</v>
      </c>
      <c r="J99" s="222">
        <v>887</v>
      </c>
      <c r="K99" s="223">
        <v>17</v>
      </c>
      <c r="L99" s="221">
        <v>0.75</v>
      </c>
      <c r="M99" s="222">
        <v>445</v>
      </c>
    </row>
    <row r="100" spans="1:13" s="206" customFormat="1">
      <c r="A100" s="213" t="s">
        <v>30</v>
      </c>
      <c r="B100" s="217">
        <v>30</v>
      </c>
      <c r="C100" s="225">
        <v>1.72</v>
      </c>
      <c r="D100" s="226">
        <v>244</v>
      </c>
      <c r="E100" s="218">
        <v>15</v>
      </c>
      <c r="F100" s="225">
        <v>1.34</v>
      </c>
      <c r="G100" s="226">
        <v>117</v>
      </c>
      <c r="H100" s="218">
        <v>41</v>
      </c>
      <c r="I100" s="225">
        <v>1.87</v>
      </c>
      <c r="J100" s="226">
        <v>307</v>
      </c>
      <c r="K100" s="217">
        <v>14</v>
      </c>
      <c r="L100" s="225">
        <v>1.29</v>
      </c>
      <c r="M100" s="226">
        <v>109</v>
      </c>
    </row>
    <row r="101" spans="1:13" s="206" customFormat="1">
      <c r="A101" s="219" t="s">
        <v>31</v>
      </c>
      <c r="B101" s="223">
        <v>34</v>
      </c>
      <c r="C101" s="221">
        <v>2.17</v>
      </c>
      <c r="D101" s="222">
        <v>179</v>
      </c>
      <c r="E101" s="224">
        <v>14</v>
      </c>
      <c r="F101" s="221">
        <v>1.57</v>
      </c>
      <c r="G101" s="222">
        <v>72</v>
      </c>
      <c r="H101" s="224">
        <v>38</v>
      </c>
      <c r="I101" s="221">
        <v>2.2599999999999998</v>
      </c>
      <c r="J101" s="222">
        <v>186</v>
      </c>
      <c r="K101" s="223">
        <v>14</v>
      </c>
      <c r="L101" s="221">
        <v>1.58</v>
      </c>
      <c r="M101" s="222">
        <v>76</v>
      </c>
    </row>
    <row r="102" spans="1:13" s="206" customFormat="1">
      <c r="A102" s="213" t="s">
        <v>32</v>
      </c>
      <c r="B102" s="217">
        <v>27</v>
      </c>
      <c r="C102" s="225">
        <v>1.56</v>
      </c>
      <c r="D102" s="226">
        <v>253</v>
      </c>
      <c r="E102" s="217">
        <v>12</v>
      </c>
      <c r="F102" s="225">
        <v>1.1599999999999999</v>
      </c>
      <c r="G102" s="226">
        <v>114</v>
      </c>
      <c r="H102" s="218">
        <v>40</v>
      </c>
      <c r="I102" s="225">
        <v>1.75</v>
      </c>
      <c r="J102" s="226">
        <v>360</v>
      </c>
      <c r="K102" s="218">
        <v>21</v>
      </c>
      <c r="L102" s="225">
        <v>1.45</v>
      </c>
      <c r="M102" s="226">
        <v>196</v>
      </c>
    </row>
    <row r="103" spans="1:13" s="206" customFormat="1">
      <c r="A103" s="219" t="s">
        <v>33</v>
      </c>
      <c r="B103" s="223">
        <v>21</v>
      </c>
      <c r="C103" s="221">
        <v>1.79</v>
      </c>
      <c r="D103" s="222">
        <v>121</v>
      </c>
      <c r="E103" s="223">
        <v>13</v>
      </c>
      <c r="F103" s="221">
        <v>1.48</v>
      </c>
      <c r="G103" s="222">
        <v>67</v>
      </c>
      <c r="H103" s="224">
        <v>50</v>
      </c>
      <c r="I103" s="221">
        <v>2.21</v>
      </c>
      <c r="J103" s="222">
        <v>276</v>
      </c>
      <c r="K103" s="224">
        <v>16</v>
      </c>
      <c r="L103" s="221">
        <v>1.61</v>
      </c>
      <c r="M103" s="222">
        <v>93</v>
      </c>
    </row>
    <row r="104" spans="1:13" s="206" customFormat="1">
      <c r="A104" s="213" t="s">
        <v>34</v>
      </c>
      <c r="B104" s="246">
        <v>32</v>
      </c>
      <c r="C104" s="225">
        <v>1.98</v>
      </c>
      <c r="D104" s="226">
        <v>185</v>
      </c>
      <c r="E104" s="217">
        <v>12</v>
      </c>
      <c r="F104" s="225">
        <v>1.38</v>
      </c>
      <c r="G104" s="226">
        <v>68</v>
      </c>
      <c r="H104" s="218">
        <v>35</v>
      </c>
      <c r="I104" s="225">
        <v>2.04</v>
      </c>
      <c r="J104" s="226">
        <v>200</v>
      </c>
      <c r="K104" s="218">
        <v>21</v>
      </c>
      <c r="L104" s="225">
        <v>1.74</v>
      </c>
      <c r="M104" s="226">
        <v>120</v>
      </c>
    </row>
    <row r="105" spans="1:13" s="206" customFormat="1" ht="15" thickBot="1">
      <c r="A105" s="219" t="s">
        <v>35</v>
      </c>
      <c r="B105" s="223">
        <v>26</v>
      </c>
      <c r="C105" s="221">
        <v>1.93</v>
      </c>
      <c r="D105" s="222">
        <v>171</v>
      </c>
      <c r="E105" s="223">
        <v>11</v>
      </c>
      <c r="F105" s="221">
        <v>1.38</v>
      </c>
      <c r="G105" s="222">
        <v>71</v>
      </c>
      <c r="H105" s="224">
        <v>46</v>
      </c>
      <c r="I105" s="221">
        <v>2.23</v>
      </c>
      <c r="J105" s="222">
        <v>283</v>
      </c>
      <c r="K105" s="224">
        <v>17</v>
      </c>
      <c r="L105" s="221">
        <v>1.68</v>
      </c>
      <c r="M105" s="222">
        <v>100</v>
      </c>
    </row>
    <row r="106" spans="1:13" s="206" customFormat="1">
      <c r="A106" s="231" t="s">
        <v>36</v>
      </c>
      <c r="B106" s="247">
        <v>34</v>
      </c>
      <c r="C106" s="233">
        <v>0.44</v>
      </c>
      <c r="D106" s="234">
        <v>4282</v>
      </c>
      <c r="E106" s="232">
        <v>14</v>
      </c>
      <c r="F106" s="233">
        <v>0.33</v>
      </c>
      <c r="G106" s="234">
        <v>1746</v>
      </c>
      <c r="H106" s="247">
        <v>35</v>
      </c>
      <c r="I106" s="233">
        <v>0.45</v>
      </c>
      <c r="J106" s="234">
        <v>4362</v>
      </c>
      <c r="K106" s="247">
        <v>17</v>
      </c>
      <c r="L106" s="233">
        <v>0.35</v>
      </c>
      <c r="M106" s="234">
        <v>2138</v>
      </c>
    </row>
    <row r="107" spans="1:13" s="206" customFormat="1">
      <c r="A107" s="236" t="s">
        <v>37</v>
      </c>
      <c r="B107" s="237">
        <v>26</v>
      </c>
      <c r="C107" s="238">
        <v>0.74</v>
      </c>
      <c r="D107" s="239">
        <v>1065</v>
      </c>
      <c r="E107" s="248">
        <v>14</v>
      </c>
      <c r="F107" s="238">
        <v>0.57999999999999996</v>
      </c>
      <c r="G107" s="239">
        <v>549</v>
      </c>
      <c r="H107" s="240">
        <v>42</v>
      </c>
      <c r="I107" s="238">
        <v>0.84</v>
      </c>
      <c r="J107" s="239">
        <v>1690</v>
      </c>
      <c r="K107" s="249">
        <v>18</v>
      </c>
      <c r="L107" s="238">
        <v>0.66</v>
      </c>
      <c r="M107" s="239">
        <v>730</v>
      </c>
    </row>
    <row r="108" spans="1:13" s="206" customFormat="1" ht="15" thickBot="1">
      <c r="A108" s="236" t="s">
        <v>38</v>
      </c>
      <c r="B108" s="248">
        <v>32</v>
      </c>
      <c r="C108" s="241">
        <v>0.38</v>
      </c>
      <c r="D108" s="242">
        <v>5347</v>
      </c>
      <c r="E108" s="248">
        <v>14</v>
      </c>
      <c r="F108" s="241">
        <v>0.28999999999999998</v>
      </c>
      <c r="G108" s="242">
        <v>2295</v>
      </c>
      <c r="H108" s="248">
        <v>37</v>
      </c>
      <c r="I108" s="241">
        <v>0.4</v>
      </c>
      <c r="J108" s="242">
        <v>6052</v>
      </c>
      <c r="K108" s="248">
        <v>17</v>
      </c>
      <c r="L108" s="241">
        <v>0.31</v>
      </c>
      <c r="M108" s="242">
        <v>2868</v>
      </c>
    </row>
    <row r="109" spans="1:13" s="206" customFormat="1" ht="15" thickBot="1">
      <c r="A109" s="537" t="s">
        <v>147</v>
      </c>
      <c r="B109" s="534"/>
      <c r="C109" s="535"/>
      <c r="D109" s="535"/>
      <c r="E109" s="534"/>
      <c r="F109" s="535"/>
      <c r="G109" s="535"/>
      <c r="H109" s="534"/>
      <c r="I109" s="535"/>
      <c r="J109" s="535"/>
      <c r="K109" s="534"/>
      <c r="L109" s="535"/>
      <c r="M109" s="536"/>
    </row>
    <row r="110" spans="1:13" s="206" customFormat="1">
      <c r="A110" s="213" t="s">
        <v>20</v>
      </c>
      <c r="B110" s="218">
        <v>64</v>
      </c>
      <c r="C110" s="215">
        <v>1.0900000000000001</v>
      </c>
      <c r="D110" s="216">
        <v>1315</v>
      </c>
      <c r="E110" s="218">
        <v>22</v>
      </c>
      <c r="F110" s="215">
        <v>0.93</v>
      </c>
      <c r="G110" s="216">
        <v>444</v>
      </c>
      <c r="H110" s="218">
        <v>13</v>
      </c>
      <c r="I110" s="215">
        <v>0.75</v>
      </c>
      <c r="J110" s="216">
        <v>257</v>
      </c>
      <c r="K110" s="218">
        <v>2</v>
      </c>
      <c r="L110" s="215">
        <v>0.32</v>
      </c>
      <c r="M110" s="216">
        <v>38</v>
      </c>
    </row>
    <row r="111" spans="1:13" s="206" customFormat="1">
      <c r="A111" s="219" t="s">
        <v>21</v>
      </c>
      <c r="B111" s="223">
        <v>74</v>
      </c>
      <c r="C111" s="221">
        <v>0.88</v>
      </c>
      <c r="D111" s="222">
        <v>1939</v>
      </c>
      <c r="E111" s="223">
        <v>19</v>
      </c>
      <c r="F111" s="221">
        <v>0.79</v>
      </c>
      <c r="G111" s="222">
        <v>510</v>
      </c>
      <c r="H111" s="224">
        <v>6</v>
      </c>
      <c r="I111" s="221">
        <v>0.47</v>
      </c>
      <c r="J111" s="222">
        <v>152</v>
      </c>
      <c r="K111" s="224">
        <v>1</v>
      </c>
      <c r="L111" s="221">
        <v>0.15</v>
      </c>
      <c r="M111" s="222">
        <v>19</v>
      </c>
    </row>
    <row r="112" spans="1:13" s="206" customFormat="1">
      <c r="A112" s="213" t="s">
        <v>22</v>
      </c>
      <c r="B112" s="218">
        <v>66</v>
      </c>
      <c r="C112" s="225">
        <v>1.81</v>
      </c>
      <c r="D112" s="226">
        <v>470</v>
      </c>
      <c r="E112" s="218">
        <v>24</v>
      </c>
      <c r="F112" s="225">
        <v>1.65</v>
      </c>
      <c r="G112" s="226">
        <v>168</v>
      </c>
      <c r="H112" s="230">
        <v>8</v>
      </c>
      <c r="I112" s="225">
        <v>1.04</v>
      </c>
      <c r="J112" s="226">
        <v>57</v>
      </c>
      <c r="K112" s="218">
        <v>1</v>
      </c>
      <c r="L112" s="225">
        <v>0.45</v>
      </c>
      <c r="M112" s="226">
        <v>8</v>
      </c>
    </row>
    <row r="113" spans="1:13" s="206" customFormat="1">
      <c r="A113" s="219" t="s">
        <v>23</v>
      </c>
      <c r="B113" s="223">
        <v>71</v>
      </c>
      <c r="C113" s="221">
        <v>1.84</v>
      </c>
      <c r="D113" s="222">
        <v>444</v>
      </c>
      <c r="E113" s="245">
        <v>20</v>
      </c>
      <c r="F113" s="221">
        <v>1.65</v>
      </c>
      <c r="G113" s="222">
        <v>128</v>
      </c>
      <c r="H113" s="224">
        <v>7</v>
      </c>
      <c r="I113" s="221">
        <v>1.06</v>
      </c>
      <c r="J113" s="222">
        <v>47</v>
      </c>
      <c r="K113" s="224">
        <v>1</v>
      </c>
      <c r="L113" s="221">
        <v>0.36</v>
      </c>
      <c r="M113" s="222">
        <v>7</v>
      </c>
    </row>
    <row r="114" spans="1:13" s="206" customFormat="1">
      <c r="A114" s="213" t="s">
        <v>24</v>
      </c>
      <c r="B114" s="218">
        <v>68</v>
      </c>
      <c r="C114" s="225">
        <v>2.2999999999999998</v>
      </c>
      <c r="D114" s="226">
        <v>292</v>
      </c>
      <c r="E114" s="230">
        <v>18</v>
      </c>
      <c r="F114" s="225">
        <v>1.92</v>
      </c>
      <c r="G114" s="226">
        <v>78</v>
      </c>
      <c r="H114" s="218">
        <v>11</v>
      </c>
      <c r="I114" s="225">
        <v>1.56</v>
      </c>
      <c r="J114" s="226">
        <v>50</v>
      </c>
      <c r="K114" s="218">
        <v>2</v>
      </c>
      <c r="L114" s="225">
        <v>0.7</v>
      </c>
      <c r="M114" s="226">
        <v>9</v>
      </c>
    </row>
    <row r="115" spans="1:13" s="206" customFormat="1">
      <c r="A115" s="219" t="s">
        <v>25</v>
      </c>
      <c r="B115" s="224">
        <v>68</v>
      </c>
      <c r="C115" s="221">
        <v>1.91</v>
      </c>
      <c r="D115" s="222">
        <v>424</v>
      </c>
      <c r="E115" s="224">
        <v>22</v>
      </c>
      <c r="F115" s="221">
        <v>1.72</v>
      </c>
      <c r="G115" s="222">
        <v>137</v>
      </c>
      <c r="H115" s="224">
        <v>7</v>
      </c>
      <c r="I115" s="221">
        <v>1.05</v>
      </c>
      <c r="J115" s="222">
        <v>44</v>
      </c>
      <c r="K115" s="224">
        <v>2</v>
      </c>
      <c r="L115" s="221">
        <v>0.56999999999999995</v>
      </c>
      <c r="M115" s="222">
        <v>13</v>
      </c>
    </row>
    <row r="116" spans="1:13" s="206" customFormat="1">
      <c r="A116" s="213" t="s">
        <v>26</v>
      </c>
      <c r="B116" s="218">
        <v>61</v>
      </c>
      <c r="C116" s="225">
        <v>1.6</v>
      </c>
      <c r="D116" s="226">
        <v>608</v>
      </c>
      <c r="E116" s="218">
        <v>25</v>
      </c>
      <c r="F116" s="225">
        <v>1.41</v>
      </c>
      <c r="G116" s="226">
        <v>237</v>
      </c>
      <c r="H116" s="218">
        <v>12</v>
      </c>
      <c r="I116" s="225">
        <v>1.07</v>
      </c>
      <c r="J116" s="226">
        <v>114</v>
      </c>
      <c r="K116" s="218">
        <v>2</v>
      </c>
      <c r="L116" s="225">
        <v>0.47</v>
      </c>
      <c r="M116" s="226">
        <v>24</v>
      </c>
    </row>
    <row r="117" spans="1:13" s="206" customFormat="1">
      <c r="A117" s="219" t="s">
        <v>27</v>
      </c>
      <c r="B117" s="224">
        <v>69</v>
      </c>
      <c r="C117" s="221">
        <v>1.9</v>
      </c>
      <c r="D117" s="222">
        <v>423</v>
      </c>
      <c r="E117" s="224">
        <v>23</v>
      </c>
      <c r="F117" s="221">
        <v>1.73</v>
      </c>
      <c r="G117" s="222">
        <v>140</v>
      </c>
      <c r="H117" s="224">
        <v>7</v>
      </c>
      <c r="I117" s="221">
        <v>1.03</v>
      </c>
      <c r="J117" s="222">
        <v>42</v>
      </c>
      <c r="K117" s="224">
        <v>1</v>
      </c>
      <c r="L117" s="221">
        <v>0.44</v>
      </c>
      <c r="M117" s="222">
        <v>7</v>
      </c>
    </row>
    <row r="118" spans="1:13" s="206" customFormat="1">
      <c r="A118" s="213" t="s">
        <v>28</v>
      </c>
      <c r="B118" s="217">
        <v>67</v>
      </c>
      <c r="C118" s="225">
        <v>1.29</v>
      </c>
      <c r="D118" s="226">
        <v>939</v>
      </c>
      <c r="E118" s="217">
        <v>22</v>
      </c>
      <c r="F118" s="225">
        <v>1.1399999999999999</v>
      </c>
      <c r="G118" s="226">
        <v>305</v>
      </c>
      <c r="H118" s="218">
        <v>9</v>
      </c>
      <c r="I118" s="225">
        <v>0.8</v>
      </c>
      <c r="J118" s="226">
        <v>127</v>
      </c>
      <c r="K118" s="218">
        <v>1</v>
      </c>
      <c r="L118" s="225">
        <v>0.33</v>
      </c>
      <c r="M118" s="226">
        <v>21</v>
      </c>
    </row>
    <row r="119" spans="1:13" s="206" customFormat="1">
      <c r="A119" s="219" t="s">
        <v>29</v>
      </c>
      <c r="B119" s="224">
        <v>65</v>
      </c>
      <c r="C119" s="221">
        <v>0.95</v>
      </c>
      <c r="D119" s="222">
        <v>1690</v>
      </c>
      <c r="E119" s="224">
        <v>23</v>
      </c>
      <c r="F119" s="221">
        <v>0.84</v>
      </c>
      <c r="G119" s="222">
        <v>593</v>
      </c>
      <c r="H119" s="224">
        <v>10</v>
      </c>
      <c r="I119" s="221">
        <v>0.59</v>
      </c>
      <c r="J119" s="222">
        <v>251</v>
      </c>
      <c r="K119" s="224">
        <v>2</v>
      </c>
      <c r="L119" s="221">
        <v>0.28000000000000003</v>
      </c>
      <c r="M119" s="222">
        <v>47</v>
      </c>
    </row>
    <row r="120" spans="1:13" s="206" customFormat="1">
      <c r="A120" s="213" t="s">
        <v>30</v>
      </c>
      <c r="B120" s="218">
        <v>60</v>
      </c>
      <c r="C120" s="225">
        <v>1.85</v>
      </c>
      <c r="D120" s="226">
        <v>474</v>
      </c>
      <c r="E120" s="217">
        <v>28</v>
      </c>
      <c r="F120" s="225">
        <v>1.7</v>
      </c>
      <c r="G120" s="226">
        <v>208</v>
      </c>
      <c r="H120" s="217">
        <v>10</v>
      </c>
      <c r="I120" s="225">
        <v>1.1299999999999999</v>
      </c>
      <c r="J120" s="226">
        <v>78</v>
      </c>
      <c r="K120" s="218">
        <v>2</v>
      </c>
      <c r="L120" s="225">
        <v>0.52</v>
      </c>
      <c r="M120" s="226">
        <v>16</v>
      </c>
    </row>
    <row r="121" spans="1:13" s="206" customFormat="1">
      <c r="A121" s="219" t="s">
        <v>31</v>
      </c>
      <c r="B121" s="224">
        <v>58</v>
      </c>
      <c r="C121" s="221">
        <v>2.29</v>
      </c>
      <c r="D121" s="222">
        <v>309</v>
      </c>
      <c r="E121" s="224">
        <v>27</v>
      </c>
      <c r="F121" s="221">
        <v>2.08</v>
      </c>
      <c r="G121" s="222">
        <v>130</v>
      </c>
      <c r="H121" s="224">
        <v>13</v>
      </c>
      <c r="I121" s="221">
        <v>1.6</v>
      </c>
      <c r="J121" s="222">
        <v>63</v>
      </c>
      <c r="K121" s="224">
        <v>2</v>
      </c>
      <c r="L121" s="221">
        <v>0.56000000000000005</v>
      </c>
      <c r="M121" s="222">
        <v>10</v>
      </c>
    </row>
    <row r="122" spans="1:13" s="206" customFormat="1">
      <c r="A122" s="213" t="s">
        <v>32</v>
      </c>
      <c r="B122" s="218">
        <v>71</v>
      </c>
      <c r="C122" s="225">
        <v>1.62</v>
      </c>
      <c r="D122" s="226">
        <v>651</v>
      </c>
      <c r="E122" s="218">
        <v>24</v>
      </c>
      <c r="F122" s="225">
        <v>1.51</v>
      </c>
      <c r="G122" s="226">
        <v>218</v>
      </c>
      <c r="H122" s="218">
        <v>5</v>
      </c>
      <c r="I122" s="225">
        <v>0.81</v>
      </c>
      <c r="J122" s="226">
        <v>46</v>
      </c>
      <c r="K122" s="218">
        <v>1</v>
      </c>
      <c r="L122" s="225">
        <v>0.22</v>
      </c>
      <c r="M122" s="226">
        <v>7</v>
      </c>
    </row>
    <row r="123" spans="1:13" s="206" customFormat="1">
      <c r="A123" s="219" t="s">
        <v>33</v>
      </c>
      <c r="B123" s="223">
        <v>66</v>
      </c>
      <c r="C123" s="221">
        <v>2.1</v>
      </c>
      <c r="D123" s="222">
        <v>367</v>
      </c>
      <c r="E123" s="224">
        <v>24</v>
      </c>
      <c r="F123" s="221">
        <v>1.89</v>
      </c>
      <c r="G123" s="222">
        <v>133</v>
      </c>
      <c r="H123" s="223">
        <v>9</v>
      </c>
      <c r="I123" s="221">
        <v>1.26</v>
      </c>
      <c r="J123" s="222">
        <v>48</v>
      </c>
      <c r="K123" s="224">
        <v>2</v>
      </c>
      <c r="L123" s="221">
        <v>0.52</v>
      </c>
      <c r="M123" s="222">
        <v>9</v>
      </c>
    </row>
    <row r="124" spans="1:13" s="206" customFormat="1">
      <c r="A124" s="213" t="s">
        <v>34</v>
      </c>
      <c r="B124" s="218">
        <v>70</v>
      </c>
      <c r="C124" s="225">
        <v>1.97</v>
      </c>
      <c r="D124" s="226">
        <v>401</v>
      </c>
      <c r="E124" s="218">
        <v>21</v>
      </c>
      <c r="F124" s="225">
        <v>1.76</v>
      </c>
      <c r="G124" s="226">
        <v>121</v>
      </c>
      <c r="H124" s="218">
        <v>8</v>
      </c>
      <c r="I124" s="225">
        <v>1.1499999999999999</v>
      </c>
      <c r="J124" s="226">
        <v>45</v>
      </c>
      <c r="K124" s="218">
        <v>1</v>
      </c>
      <c r="L124" s="225">
        <v>0.45</v>
      </c>
      <c r="M124" s="226">
        <v>7</v>
      </c>
    </row>
    <row r="125" spans="1:13" s="206" customFormat="1" ht="15" thickBot="1">
      <c r="A125" s="219" t="s">
        <v>35</v>
      </c>
      <c r="B125" s="243">
        <v>73</v>
      </c>
      <c r="C125" s="221">
        <v>1.97</v>
      </c>
      <c r="D125" s="222">
        <v>462</v>
      </c>
      <c r="E125" s="223">
        <v>19</v>
      </c>
      <c r="F125" s="221">
        <v>1.75</v>
      </c>
      <c r="G125" s="222">
        <v>117</v>
      </c>
      <c r="H125" s="223">
        <v>7</v>
      </c>
      <c r="I125" s="221">
        <v>1.1599999999999999</v>
      </c>
      <c r="J125" s="222">
        <v>46</v>
      </c>
      <c r="K125" s="223">
        <v>0</v>
      </c>
      <c r="L125" s="221">
        <v>0.09</v>
      </c>
      <c r="M125" s="222">
        <v>2</v>
      </c>
    </row>
    <row r="126" spans="1:13" s="206" customFormat="1">
      <c r="A126" s="231" t="s">
        <v>36</v>
      </c>
      <c r="B126" s="232">
        <v>67</v>
      </c>
      <c r="C126" s="233">
        <v>0.44</v>
      </c>
      <c r="D126" s="234">
        <v>8391</v>
      </c>
      <c r="E126" s="232">
        <v>22</v>
      </c>
      <c r="F126" s="233">
        <v>0.39</v>
      </c>
      <c r="G126" s="234">
        <v>2763</v>
      </c>
      <c r="H126" s="250">
        <v>10</v>
      </c>
      <c r="I126" s="233">
        <v>0.28000000000000003</v>
      </c>
      <c r="J126" s="234">
        <v>1181</v>
      </c>
      <c r="K126" s="235">
        <v>2</v>
      </c>
      <c r="L126" s="233">
        <v>0.12</v>
      </c>
      <c r="M126" s="234">
        <v>204</v>
      </c>
    </row>
    <row r="127" spans="1:13" s="206" customFormat="1">
      <c r="A127" s="236" t="s">
        <v>37</v>
      </c>
      <c r="B127" s="237">
        <v>69</v>
      </c>
      <c r="C127" s="238">
        <v>0.78</v>
      </c>
      <c r="D127" s="239">
        <v>2817</v>
      </c>
      <c r="E127" s="240">
        <v>23</v>
      </c>
      <c r="F127" s="238">
        <v>0.71</v>
      </c>
      <c r="G127" s="239">
        <v>904</v>
      </c>
      <c r="H127" s="237">
        <v>7</v>
      </c>
      <c r="I127" s="238">
        <v>0.44</v>
      </c>
      <c r="J127" s="239">
        <v>286</v>
      </c>
      <c r="K127" s="240">
        <v>1</v>
      </c>
      <c r="L127" s="238">
        <v>0.16</v>
      </c>
      <c r="M127" s="239">
        <v>40</v>
      </c>
    </row>
    <row r="128" spans="1:13" s="206" customFormat="1" ht="15" thickBot="1">
      <c r="A128" s="236" t="s">
        <v>38</v>
      </c>
      <c r="B128" s="248">
        <v>67</v>
      </c>
      <c r="C128" s="241">
        <v>0.39</v>
      </c>
      <c r="D128" s="242">
        <v>11208</v>
      </c>
      <c r="E128" s="237">
        <v>22</v>
      </c>
      <c r="F128" s="241">
        <v>0.34</v>
      </c>
      <c r="G128" s="242">
        <v>3667</v>
      </c>
      <c r="H128" s="249">
        <v>9</v>
      </c>
      <c r="I128" s="241">
        <v>0.24</v>
      </c>
      <c r="J128" s="242">
        <v>1467</v>
      </c>
      <c r="K128" s="240">
        <v>1</v>
      </c>
      <c r="L128" s="241">
        <v>0.1</v>
      </c>
      <c r="M128" s="242">
        <v>244</v>
      </c>
    </row>
    <row r="129" spans="1:13" s="206" customFormat="1" ht="15" thickBot="1">
      <c r="A129" s="537" t="s">
        <v>148</v>
      </c>
      <c r="B129" s="534"/>
      <c r="C129" s="535"/>
      <c r="D129" s="535"/>
      <c r="E129" s="534"/>
      <c r="F129" s="535"/>
      <c r="G129" s="535"/>
      <c r="H129" s="534"/>
      <c r="I129" s="535"/>
      <c r="J129" s="535"/>
      <c r="K129" s="534"/>
      <c r="L129" s="535"/>
      <c r="M129" s="536"/>
    </row>
    <row r="130" spans="1:13" s="206" customFormat="1">
      <c r="A130" s="213" t="s">
        <v>20</v>
      </c>
      <c r="B130" s="217">
        <v>65</v>
      </c>
      <c r="C130" s="215">
        <v>1.07</v>
      </c>
      <c r="D130" s="216">
        <v>1340</v>
      </c>
      <c r="E130" s="217">
        <v>12</v>
      </c>
      <c r="F130" s="215">
        <v>0.73</v>
      </c>
      <c r="G130" s="216">
        <v>233</v>
      </c>
      <c r="H130" s="217">
        <v>20</v>
      </c>
      <c r="I130" s="215">
        <v>0.9</v>
      </c>
      <c r="J130" s="216">
        <v>411</v>
      </c>
      <c r="K130" s="217">
        <v>3</v>
      </c>
      <c r="L130" s="215">
        <v>0.39</v>
      </c>
      <c r="M130" s="216">
        <v>68</v>
      </c>
    </row>
    <row r="131" spans="1:13" s="206" customFormat="1">
      <c r="A131" s="219" t="s">
        <v>21</v>
      </c>
      <c r="B131" s="223">
        <v>68</v>
      </c>
      <c r="C131" s="221">
        <v>0.94</v>
      </c>
      <c r="D131" s="222">
        <v>1769</v>
      </c>
      <c r="E131" s="224">
        <v>11</v>
      </c>
      <c r="F131" s="221">
        <v>0.63</v>
      </c>
      <c r="G131" s="222">
        <v>288</v>
      </c>
      <c r="H131" s="223">
        <v>18</v>
      </c>
      <c r="I131" s="221">
        <v>0.77</v>
      </c>
      <c r="J131" s="222">
        <v>468</v>
      </c>
      <c r="K131" s="245">
        <v>3</v>
      </c>
      <c r="L131" s="221">
        <v>0.35</v>
      </c>
      <c r="M131" s="222">
        <v>91</v>
      </c>
    </row>
    <row r="132" spans="1:13" s="206" customFormat="1">
      <c r="A132" s="213" t="s">
        <v>22</v>
      </c>
      <c r="B132" s="217">
        <v>63</v>
      </c>
      <c r="C132" s="225">
        <v>1.86</v>
      </c>
      <c r="D132" s="226">
        <v>441</v>
      </c>
      <c r="E132" s="218">
        <v>16</v>
      </c>
      <c r="F132" s="225">
        <v>1.4</v>
      </c>
      <c r="G132" s="226">
        <v>109</v>
      </c>
      <c r="H132" s="217">
        <v>19</v>
      </c>
      <c r="I132" s="225">
        <v>1.51</v>
      </c>
      <c r="J132" s="226">
        <v>129</v>
      </c>
      <c r="K132" s="217">
        <v>3</v>
      </c>
      <c r="L132" s="225">
        <v>0.65</v>
      </c>
      <c r="M132" s="226">
        <v>21</v>
      </c>
    </row>
    <row r="133" spans="1:13" s="206" customFormat="1">
      <c r="A133" s="219" t="s">
        <v>23</v>
      </c>
      <c r="B133" s="223">
        <v>54</v>
      </c>
      <c r="C133" s="221">
        <v>2.04</v>
      </c>
      <c r="D133" s="222">
        <v>334</v>
      </c>
      <c r="E133" s="223">
        <v>15</v>
      </c>
      <c r="F133" s="221">
        <v>1.48</v>
      </c>
      <c r="G133" s="222">
        <v>96</v>
      </c>
      <c r="H133" s="223">
        <v>27</v>
      </c>
      <c r="I133" s="221">
        <v>1.83</v>
      </c>
      <c r="J133" s="222">
        <v>169</v>
      </c>
      <c r="K133" s="224">
        <v>4</v>
      </c>
      <c r="L133" s="221">
        <v>0.76</v>
      </c>
      <c r="M133" s="222">
        <v>25</v>
      </c>
    </row>
    <row r="134" spans="1:13" s="206" customFormat="1">
      <c r="A134" s="213" t="s">
        <v>24</v>
      </c>
      <c r="B134" s="218">
        <v>60</v>
      </c>
      <c r="C134" s="225">
        <v>2.41</v>
      </c>
      <c r="D134" s="226">
        <v>262</v>
      </c>
      <c r="E134" s="218">
        <v>11</v>
      </c>
      <c r="F134" s="225">
        <v>1.56</v>
      </c>
      <c r="G134" s="226">
        <v>46</v>
      </c>
      <c r="H134" s="217">
        <v>24</v>
      </c>
      <c r="I134" s="225">
        <v>2.11</v>
      </c>
      <c r="J134" s="226">
        <v>102</v>
      </c>
      <c r="K134" s="218">
        <v>5</v>
      </c>
      <c r="L134" s="225">
        <v>1.01</v>
      </c>
      <c r="M134" s="226">
        <v>21</v>
      </c>
    </row>
    <row r="135" spans="1:13" s="206" customFormat="1">
      <c r="A135" s="219" t="s">
        <v>25</v>
      </c>
      <c r="B135" s="223">
        <v>75</v>
      </c>
      <c r="C135" s="221">
        <v>1.76</v>
      </c>
      <c r="D135" s="222">
        <v>458</v>
      </c>
      <c r="E135" s="245">
        <v>13</v>
      </c>
      <c r="F135" s="221">
        <v>1.36</v>
      </c>
      <c r="G135" s="222">
        <v>81</v>
      </c>
      <c r="H135" s="223">
        <v>10</v>
      </c>
      <c r="I135" s="221">
        <v>1.23</v>
      </c>
      <c r="J135" s="222">
        <v>66</v>
      </c>
      <c r="K135" s="223">
        <v>2</v>
      </c>
      <c r="L135" s="221">
        <v>0.51</v>
      </c>
      <c r="M135" s="222">
        <v>12</v>
      </c>
    </row>
    <row r="136" spans="1:13" s="206" customFormat="1">
      <c r="A136" s="213" t="s">
        <v>26</v>
      </c>
      <c r="B136" s="217">
        <v>65</v>
      </c>
      <c r="C136" s="225">
        <v>1.55</v>
      </c>
      <c r="D136" s="226">
        <v>642</v>
      </c>
      <c r="E136" s="230">
        <v>12</v>
      </c>
      <c r="F136" s="225">
        <v>1.08</v>
      </c>
      <c r="G136" s="226">
        <v>122</v>
      </c>
      <c r="H136" s="217">
        <v>19</v>
      </c>
      <c r="I136" s="225">
        <v>1.29</v>
      </c>
      <c r="J136" s="226">
        <v>187</v>
      </c>
      <c r="K136" s="217">
        <v>3</v>
      </c>
      <c r="L136" s="225">
        <v>0.52</v>
      </c>
      <c r="M136" s="226">
        <v>33</v>
      </c>
    </row>
    <row r="137" spans="1:13" s="206" customFormat="1">
      <c r="A137" s="219" t="s">
        <v>27</v>
      </c>
      <c r="B137" s="223">
        <v>50</v>
      </c>
      <c r="C137" s="221">
        <v>2.0499999999999998</v>
      </c>
      <c r="D137" s="222">
        <v>305</v>
      </c>
      <c r="E137" s="224">
        <v>14</v>
      </c>
      <c r="F137" s="221">
        <v>1.45</v>
      </c>
      <c r="G137" s="222">
        <v>86</v>
      </c>
      <c r="H137" s="223">
        <v>31</v>
      </c>
      <c r="I137" s="221">
        <v>1.89</v>
      </c>
      <c r="J137" s="222">
        <v>190</v>
      </c>
      <c r="K137" s="224">
        <v>5</v>
      </c>
      <c r="L137" s="221">
        <v>0.88</v>
      </c>
      <c r="M137" s="222">
        <v>31</v>
      </c>
    </row>
    <row r="138" spans="1:13" s="206" customFormat="1">
      <c r="A138" s="213" t="s">
        <v>28</v>
      </c>
      <c r="B138" s="217">
        <v>63</v>
      </c>
      <c r="C138" s="225">
        <v>1.32</v>
      </c>
      <c r="D138" s="226">
        <v>870</v>
      </c>
      <c r="E138" s="218">
        <v>12</v>
      </c>
      <c r="F138" s="225">
        <v>0.9</v>
      </c>
      <c r="G138" s="226">
        <v>168</v>
      </c>
      <c r="H138" s="217">
        <v>21</v>
      </c>
      <c r="I138" s="225">
        <v>1.1100000000000001</v>
      </c>
      <c r="J138" s="226">
        <v>295</v>
      </c>
      <c r="K138" s="217">
        <v>4</v>
      </c>
      <c r="L138" s="225">
        <v>0.52</v>
      </c>
      <c r="M138" s="226">
        <v>57</v>
      </c>
    </row>
    <row r="139" spans="1:13" s="206" customFormat="1">
      <c r="A139" s="219" t="s">
        <v>29</v>
      </c>
      <c r="B139" s="243">
        <v>69</v>
      </c>
      <c r="C139" s="221">
        <v>0.92</v>
      </c>
      <c r="D139" s="222">
        <v>1791</v>
      </c>
      <c r="E139" s="245">
        <v>12</v>
      </c>
      <c r="F139" s="221">
        <v>0.65</v>
      </c>
      <c r="G139" s="222">
        <v>309</v>
      </c>
      <c r="H139" s="223">
        <v>16</v>
      </c>
      <c r="I139" s="221">
        <v>0.73</v>
      </c>
      <c r="J139" s="222">
        <v>411</v>
      </c>
      <c r="K139" s="223">
        <v>3</v>
      </c>
      <c r="L139" s="221">
        <v>0.33</v>
      </c>
      <c r="M139" s="222">
        <v>72</v>
      </c>
    </row>
    <row r="140" spans="1:13" s="206" customFormat="1">
      <c r="A140" s="213" t="s">
        <v>30</v>
      </c>
      <c r="B140" s="217">
        <v>68</v>
      </c>
      <c r="C140" s="225">
        <v>1.77</v>
      </c>
      <c r="D140" s="226">
        <v>537</v>
      </c>
      <c r="E140" s="218">
        <v>13</v>
      </c>
      <c r="F140" s="225">
        <v>1.29</v>
      </c>
      <c r="G140" s="226">
        <v>96</v>
      </c>
      <c r="H140" s="217">
        <v>16</v>
      </c>
      <c r="I140" s="225">
        <v>1.41</v>
      </c>
      <c r="J140" s="226">
        <v>121</v>
      </c>
      <c r="K140" s="218">
        <v>3</v>
      </c>
      <c r="L140" s="225">
        <v>0.6</v>
      </c>
      <c r="M140" s="226">
        <v>22</v>
      </c>
    </row>
    <row r="141" spans="1:13" s="206" customFormat="1">
      <c r="A141" s="219" t="s">
        <v>31</v>
      </c>
      <c r="B141" s="224">
        <v>68</v>
      </c>
      <c r="C141" s="221">
        <v>2.15</v>
      </c>
      <c r="D141" s="222">
        <v>349</v>
      </c>
      <c r="E141" s="223">
        <v>15</v>
      </c>
      <c r="F141" s="221">
        <v>1.68</v>
      </c>
      <c r="G141" s="222">
        <v>77</v>
      </c>
      <c r="H141" s="223">
        <v>14</v>
      </c>
      <c r="I141" s="221">
        <v>1.59</v>
      </c>
      <c r="J141" s="222">
        <v>72</v>
      </c>
      <c r="K141" s="224">
        <v>2</v>
      </c>
      <c r="L141" s="221">
        <v>0.68</v>
      </c>
      <c r="M141" s="222">
        <v>14</v>
      </c>
    </row>
    <row r="142" spans="1:13" s="206" customFormat="1">
      <c r="A142" s="213" t="s">
        <v>32</v>
      </c>
      <c r="B142" s="217">
        <v>57</v>
      </c>
      <c r="C142" s="225">
        <v>1.77</v>
      </c>
      <c r="D142" s="226">
        <v>520</v>
      </c>
      <c r="E142" s="218">
        <v>14</v>
      </c>
      <c r="F142" s="225">
        <v>1.26</v>
      </c>
      <c r="G142" s="226">
        <v>132</v>
      </c>
      <c r="H142" s="246">
        <v>23</v>
      </c>
      <c r="I142" s="225">
        <v>1.5</v>
      </c>
      <c r="J142" s="226">
        <v>208</v>
      </c>
      <c r="K142" s="218">
        <v>6</v>
      </c>
      <c r="L142" s="225">
        <v>0.81</v>
      </c>
      <c r="M142" s="226">
        <v>60</v>
      </c>
    </row>
    <row r="143" spans="1:13" s="206" customFormat="1">
      <c r="A143" s="219" t="s">
        <v>33</v>
      </c>
      <c r="B143" s="223">
        <v>45</v>
      </c>
      <c r="C143" s="221">
        <v>2.2000000000000002</v>
      </c>
      <c r="D143" s="222">
        <v>252</v>
      </c>
      <c r="E143" s="224">
        <v>12</v>
      </c>
      <c r="F143" s="221">
        <v>1.48</v>
      </c>
      <c r="G143" s="222">
        <v>61</v>
      </c>
      <c r="H143" s="223">
        <v>38</v>
      </c>
      <c r="I143" s="221">
        <v>2.14</v>
      </c>
      <c r="J143" s="222">
        <v>213</v>
      </c>
      <c r="K143" s="224">
        <v>5</v>
      </c>
      <c r="L143" s="221">
        <v>0.99</v>
      </c>
      <c r="M143" s="222">
        <v>32</v>
      </c>
    </row>
    <row r="144" spans="1:13" s="206" customFormat="1">
      <c r="A144" s="213" t="s">
        <v>34</v>
      </c>
      <c r="B144" s="246">
        <v>66</v>
      </c>
      <c r="C144" s="225">
        <v>2.0299999999999998</v>
      </c>
      <c r="D144" s="226">
        <v>388</v>
      </c>
      <c r="E144" s="230">
        <v>12</v>
      </c>
      <c r="F144" s="225">
        <v>1.42</v>
      </c>
      <c r="G144" s="226">
        <v>65</v>
      </c>
      <c r="H144" s="217">
        <v>17</v>
      </c>
      <c r="I144" s="225">
        <v>1.64</v>
      </c>
      <c r="J144" s="226">
        <v>96</v>
      </c>
      <c r="K144" s="218">
        <v>4</v>
      </c>
      <c r="L144" s="225">
        <v>0.86</v>
      </c>
      <c r="M144" s="226">
        <v>24</v>
      </c>
    </row>
    <row r="145" spans="1:13" s="206" customFormat="1" ht="15" thickBot="1">
      <c r="A145" s="219" t="s">
        <v>35</v>
      </c>
      <c r="B145" s="223">
        <v>50</v>
      </c>
      <c r="C145" s="221">
        <v>2.23</v>
      </c>
      <c r="D145" s="222">
        <v>321</v>
      </c>
      <c r="E145" s="223">
        <v>14</v>
      </c>
      <c r="F145" s="221">
        <v>1.56</v>
      </c>
      <c r="G145" s="222">
        <v>84</v>
      </c>
      <c r="H145" s="223">
        <v>30</v>
      </c>
      <c r="I145" s="221">
        <v>2.06</v>
      </c>
      <c r="J145" s="222">
        <v>185</v>
      </c>
      <c r="K145" s="224">
        <v>6</v>
      </c>
      <c r="L145" s="221">
        <v>1</v>
      </c>
      <c r="M145" s="222">
        <v>36</v>
      </c>
    </row>
    <row r="146" spans="1:13" s="206" customFormat="1">
      <c r="A146" s="231" t="s">
        <v>36</v>
      </c>
      <c r="B146" s="247">
        <v>67</v>
      </c>
      <c r="C146" s="233">
        <v>0.44</v>
      </c>
      <c r="D146" s="234">
        <v>8406</v>
      </c>
      <c r="E146" s="247">
        <v>12</v>
      </c>
      <c r="F146" s="233">
        <v>0.3</v>
      </c>
      <c r="G146" s="234">
        <v>1485</v>
      </c>
      <c r="H146" s="232">
        <v>18</v>
      </c>
      <c r="I146" s="233">
        <v>0.36</v>
      </c>
      <c r="J146" s="234">
        <v>2229</v>
      </c>
      <c r="K146" s="247">
        <v>3</v>
      </c>
      <c r="L146" s="233">
        <v>0.16</v>
      </c>
      <c r="M146" s="234">
        <v>413</v>
      </c>
    </row>
    <row r="147" spans="1:13" s="206" customFormat="1">
      <c r="A147" s="236" t="s">
        <v>37</v>
      </c>
      <c r="B147" s="237">
        <v>55</v>
      </c>
      <c r="C147" s="238">
        <v>0.84</v>
      </c>
      <c r="D147" s="239">
        <v>2173</v>
      </c>
      <c r="E147" s="237">
        <v>15</v>
      </c>
      <c r="F147" s="238">
        <v>0.6</v>
      </c>
      <c r="G147" s="239">
        <v>568</v>
      </c>
      <c r="H147" s="237">
        <v>26</v>
      </c>
      <c r="I147" s="238">
        <v>0.74</v>
      </c>
      <c r="J147" s="239">
        <v>1094</v>
      </c>
      <c r="K147" s="237">
        <v>5</v>
      </c>
      <c r="L147" s="238">
        <v>0.35</v>
      </c>
      <c r="M147" s="239">
        <v>204</v>
      </c>
    </row>
    <row r="148" spans="1:13" s="206" customFormat="1" ht="15" thickBot="1">
      <c r="A148" s="236" t="s">
        <v>38</v>
      </c>
      <c r="B148" s="248">
        <v>65</v>
      </c>
      <c r="C148" s="241">
        <v>0.39</v>
      </c>
      <c r="D148" s="242">
        <v>10579</v>
      </c>
      <c r="E148" s="248">
        <v>12</v>
      </c>
      <c r="F148" s="241">
        <v>0.27</v>
      </c>
      <c r="G148" s="242">
        <v>2053</v>
      </c>
      <c r="H148" s="237">
        <v>20</v>
      </c>
      <c r="I148" s="241">
        <v>0.32</v>
      </c>
      <c r="J148" s="242">
        <v>3323</v>
      </c>
      <c r="K148" s="248">
        <v>3</v>
      </c>
      <c r="L148" s="241">
        <v>0.15</v>
      </c>
      <c r="M148" s="242">
        <v>617</v>
      </c>
    </row>
    <row r="149" spans="1:13" s="206" customFormat="1" ht="15" thickBot="1">
      <c r="A149" s="568" t="s">
        <v>149</v>
      </c>
      <c r="B149" s="534"/>
      <c r="C149" s="535"/>
      <c r="D149" s="535"/>
      <c r="E149" s="534"/>
      <c r="F149" s="535"/>
      <c r="G149" s="535"/>
      <c r="H149" s="534"/>
      <c r="I149" s="535"/>
      <c r="J149" s="535"/>
      <c r="K149" s="534"/>
      <c r="L149" s="535"/>
      <c r="M149" s="536"/>
    </row>
    <row r="150" spans="1:13" s="206" customFormat="1">
      <c r="A150" s="213" t="s">
        <v>20</v>
      </c>
      <c r="B150" s="217">
        <v>57</v>
      </c>
      <c r="C150" s="215">
        <v>1.1200000000000001</v>
      </c>
      <c r="D150" s="216">
        <v>1161</v>
      </c>
      <c r="E150" s="217">
        <v>11</v>
      </c>
      <c r="F150" s="215">
        <v>0.72</v>
      </c>
      <c r="G150" s="216">
        <v>227</v>
      </c>
      <c r="H150" s="217">
        <v>17</v>
      </c>
      <c r="I150" s="215">
        <v>0.85</v>
      </c>
      <c r="J150" s="216">
        <v>345</v>
      </c>
      <c r="K150" s="217">
        <v>15</v>
      </c>
      <c r="L150" s="215">
        <v>0.79</v>
      </c>
      <c r="M150" s="216">
        <v>318</v>
      </c>
    </row>
    <row r="151" spans="1:13" s="206" customFormat="1">
      <c r="A151" s="219" t="s">
        <v>21</v>
      </c>
      <c r="B151" s="223">
        <v>61</v>
      </c>
      <c r="C151" s="221">
        <v>0.97</v>
      </c>
      <c r="D151" s="222">
        <v>1590</v>
      </c>
      <c r="E151" s="224">
        <v>10</v>
      </c>
      <c r="F151" s="221">
        <v>0.6</v>
      </c>
      <c r="G151" s="222">
        <v>277</v>
      </c>
      <c r="H151" s="223">
        <v>14</v>
      </c>
      <c r="I151" s="221">
        <v>0.7</v>
      </c>
      <c r="J151" s="222">
        <v>372</v>
      </c>
      <c r="K151" s="224">
        <v>14</v>
      </c>
      <c r="L151" s="221">
        <v>0.7</v>
      </c>
      <c r="M151" s="222">
        <v>385</v>
      </c>
    </row>
    <row r="152" spans="1:13" s="206" customFormat="1">
      <c r="A152" s="213" t="s">
        <v>22</v>
      </c>
      <c r="B152" s="217">
        <v>57</v>
      </c>
      <c r="C152" s="225">
        <v>1.9</v>
      </c>
      <c r="D152" s="226">
        <v>399</v>
      </c>
      <c r="E152" s="218">
        <v>13</v>
      </c>
      <c r="F152" s="225">
        <v>1.3</v>
      </c>
      <c r="G152" s="226">
        <v>91</v>
      </c>
      <c r="H152" s="217">
        <v>16</v>
      </c>
      <c r="I152" s="225">
        <v>1.4</v>
      </c>
      <c r="J152" s="226">
        <v>107</v>
      </c>
      <c r="K152" s="217">
        <v>15</v>
      </c>
      <c r="L152" s="225">
        <v>1.35</v>
      </c>
      <c r="M152" s="226">
        <v>104</v>
      </c>
    </row>
    <row r="153" spans="1:13" s="206" customFormat="1">
      <c r="A153" s="219" t="s">
        <v>23</v>
      </c>
      <c r="B153" s="223">
        <v>61</v>
      </c>
      <c r="C153" s="221">
        <v>1.99</v>
      </c>
      <c r="D153" s="222">
        <v>380</v>
      </c>
      <c r="E153" s="223">
        <v>14</v>
      </c>
      <c r="F153" s="221">
        <v>1.4</v>
      </c>
      <c r="G153" s="222">
        <v>84</v>
      </c>
      <c r="H153" s="223">
        <v>12</v>
      </c>
      <c r="I153" s="221">
        <v>1.37</v>
      </c>
      <c r="J153" s="222">
        <v>74</v>
      </c>
      <c r="K153" s="224">
        <v>13</v>
      </c>
      <c r="L153" s="221">
        <v>1.36</v>
      </c>
      <c r="M153" s="222">
        <v>88</v>
      </c>
    </row>
    <row r="154" spans="1:13" s="206" customFormat="1">
      <c r="A154" s="213" t="s">
        <v>24</v>
      </c>
      <c r="B154" s="218">
        <v>51</v>
      </c>
      <c r="C154" s="225">
        <v>2.4700000000000002</v>
      </c>
      <c r="D154" s="226">
        <v>221</v>
      </c>
      <c r="E154" s="218">
        <v>10</v>
      </c>
      <c r="F154" s="225">
        <v>1.51</v>
      </c>
      <c r="G154" s="226">
        <v>43</v>
      </c>
      <c r="H154" s="217">
        <v>20</v>
      </c>
      <c r="I154" s="225">
        <v>1.99</v>
      </c>
      <c r="J154" s="226">
        <v>82</v>
      </c>
      <c r="K154" s="218">
        <v>19</v>
      </c>
      <c r="L154" s="225">
        <v>1.89</v>
      </c>
      <c r="M154" s="226">
        <v>83</v>
      </c>
    </row>
    <row r="155" spans="1:13" s="206" customFormat="1">
      <c r="A155" s="219" t="s">
        <v>25</v>
      </c>
      <c r="B155" s="223">
        <v>64</v>
      </c>
      <c r="C155" s="221">
        <v>1.97</v>
      </c>
      <c r="D155" s="222">
        <v>394</v>
      </c>
      <c r="E155" s="224">
        <v>11</v>
      </c>
      <c r="F155" s="221">
        <v>1.31</v>
      </c>
      <c r="G155" s="222">
        <v>70</v>
      </c>
      <c r="H155" s="223">
        <v>12</v>
      </c>
      <c r="I155" s="221">
        <v>1.36</v>
      </c>
      <c r="J155" s="222">
        <v>77</v>
      </c>
      <c r="K155" s="223">
        <v>12</v>
      </c>
      <c r="L155" s="221">
        <v>1.31</v>
      </c>
      <c r="M155" s="222">
        <v>75</v>
      </c>
    </row>
    <row r="156" spans="1:13" s="206" customFormat="1">
      <c r="A156" s="213" t="s">
        <v>26</v>
      </c>
      <c r="B156" s="217">
        <v>58</v>
      </c>
      <c r="C156" s="225">
        <v>1.61</v>
      </c>
      <c r="D156" s="226">
        <v>565</v>
      </c>
      <c r="E156" s="218">
        <v>11</v>
      </c>
      <c r="F156" s="225">
        <v>1.03</v>
      </c>
      <c r="G156" s="226">
        <v>106</v>
      </c>
      <c r="H156" s="217">
        <v>15</v>
      </c>
      <c r="I156" s="225">
        <v>1.18</v>
      </c>
      <c r="J156" s="226">
        <v>151</v>
      </c>
      <c r="K156" s="217">
        <v>15</v>
      </c>
      <c r="L156" s="225">
        <v>1.1499999999999999</v>
      </c>
      <c r="M156" s="226">
        <v>160</v>
      </c>
    </row>
    <row r="157" spans="1:13" s="206" customFormat="1">
      <c r="A157" s="219" t="s">
        <v>27</v>
      </c>
      <c r="B157" s="223">
        <v>55</v>
      </c>
      <c r="C157" s="221">
        <v>2.04</v>
      </c>
      <c r="D157" s="222">
        <v>336</v>
      </c>
      <c r="E157" s="224">
        <v>13</v>
      </c>
      <c r="F157" s="221">
        <v>1.4</v>
      </c>
      <c r="G157" s="222">
        <v>82</v>
      </c>
      <c r="H157" s="223">
        <v>15</v>
      </c>
      <c r="I157" s="221">
        <v>1.48</v>
      </c>
      <c r="J157" s="222">
        <v>92</v>
      </c>
      <c r="K157" s="224">
        <v>16</v>
      </c>
      <c r="L157" s="221">
        <v>1.51</v>
      </c>
      <c r="M157" s="222">
        <v>102</v>
      </c>
    </row>
    <row r="158" spans="1:13" s="206" customFormat="1">
      <c r="A158" s="213" t="s">
        <v>28</v>
      </c>
      <c r="B158" s="217">
        <v>57</v>
      </c>
      <c r="C158" s="225">
        <v>1.35</v>
      </c>
      <c r="D158" s="226">
        <v>790</v>
      </c>
      <c r="E158" s="218">
        <v>11</v>
      </c>
      <c r="F158" s="225">
        <v>0.85</v>
      </c>
      <c r="G158" s="226">
        <v>142</v>
      </c>
      <c r="H158" s="217">
        <v>17</v>
      </c>
      <c r="I158" s="225">
        <v>1.01</v>
      </c>
      <c r="J158" s="226">
        <v>232</v>
      </c>
      <c r="K158" s="217">
        <v>16</v>
      </c>
      <c r="L158" s="225">
        <v>0.99</v>
      </c>
      <c r="M158" s="226">
        <v>229</v>
      </c>
    </row>
    <row r="159" spans="1:13" s="206" customFormat="1">
      <c r="A159" s="219" t="s">
        <v>29</v>
      </c>
      <c r="B159" s="223">
        <v>61</v>
      </c>
      <c r="C159" s="221">
        <v>0.97</v>
      </c>
      <c r="D159" s="222">
        <v>1582</v>
      </c>
      <c r="E159" s="224">
        <v>11</v>
      </c>
      <c r="F159" s="221">
        <v>0.63</v>
      </c>
      <c r="G159" s="222">
        <v>296</v>
      </c>
      <c r="H159" s="223">
        <v>14</v>
      </c>
      <c r="I159" s="221">
        <v>0.7</v>
      </c>
      <c r="J159" s="222">
        <v>367</v>
      </c>
      <c r="K159" s="223">
        <v>13</v>
      </c>
      <c r="L159" s="221">
        <v>0.67</v>
      </c>
      <c r="M159" s="222">
        <v>338</v>
      </c>
    </row>
    <row r="160" spans="1:13" s="206" customFormat="1">
      <c r="A160" s="213" t="s">
        <v>30</v>
      </c>
      <c r="B160" s="217">
        <v>60</v>
      </c>
      <c r="C160" s="225">
        <v>1.85</v>
      </c>
      <c r="D160" s="226">
        <v>460</v>
      </c>
      <c r="E160" s="218">
        <v>12</v>
      </c>
      <c r="F160" s="225">
        <v>1.2</v>
      </c>
      <c r="G160" s="226">
        <v>93</v>
      </c>
      <c r="H160" s="217">
        <v>13</v>
      </c>
      <c r="I160" s="225">
        <v>1.27</v>
      </c>
      <c r="J160" s="226">
        <v>96</v>
      </c>
      <c r="K160" s="230">
        <v>16</v>
      </c>
      <c r="L160" s="225">
        <v>1.35</v>
      </c>
      <c r="M160" s="226">
        <v>126</v>
      </c>
    </row>
    <row r="161" spans="1:13" s="206" customFormat="1">
      <c r="A161" s="219" t="s">
        <v>31</v>
      </c>
      <c r="B161" s="224">
        <v>58</v>
      </c>
      <c r="C161" s="221">
        <v>2.29</v>
      </c>
      <c r="D161" s="222">
        <v>301</v>
      </c>
      <c r="E161" s="223">
        <v>12</v>
      </c>
      <c r="F161" s="221">
        <v>1.52</v>
      </c>
      <c r="G161" s="222">
        <v>58</v>
      </c>
      <c r="H161" s="223">
        <v>14</v>
      </c>
      <c r="I161" s="221">
        <v>1.64</v>
      </c>
      <c r="J161" s="222">
        <v>68</v>
      </c>
      <c r="K161" s="224">
        <v>16</v>
      </c>
      <c r="L161" s="221">
        <v>1.69</v>
      </c>
      <c r="M161" s="222">
        <v>84</v>
      </c>
    </row>
    <row r="162" spans="1:13" s="206" customFormat="1">
      <c r="A162" s="213" t="s">
        <v>32</v>
      </c>
      <c r="B162" s="217">
        <v>64</v>
      </c>
      <c r="C162" s="225">
        <v>1.71</v>
      </c>
      <c r="D162" s="226">
        <v>583</v>
      </c>
      <c r="E162" s="218">
        <v>9</v>
      </c>
      <c r="F162" s="225">
        <v>1.02</v>
      </c>
      <c r="G162" s="226">
        <v>91</v>
      </c>
      <c r="H162" s="217">
        <v>12</v>
      </c>
      <c r="I162" s="225">
        <v>1.1599999999999999</v>
      </c>
      <c r="J162" s="226">
        <v>117</v>
      </c>
      <c r="K162" s="218">
        <v>14</v>
      </c>
      <c r="L162" s="225">
        <v>1.26</v>
      </c>
      <c r="M162" s="226">
        <v>131</v>
      </c>
    </row>
    <row r="163" spans="1:13" s="206" customFormat="1">
      <c r="A163" s="219" t="s">
        <v>33</v>
      </c>
      <c r="B163" s="223">
        <v>56</v>
      </c>
      <c r="C163" s="221">
        <v>2.2000000000000002</v>
      </c>
      <c r="D163" s="222">
        <v>308</v>
      </c>
      <c r="E163" s="245">
        <v>10</v>
      </c>
      <c r="F163" s="221">
        <v>1.3</v>
      </c>
      <c r="G163" s="222">
        <v>54</v>
      </c>
      <c r="H163" s="223">
        <v>18</v>
      </c>
      <c r="I163" s="221">
        <v>1.68</v>
      </c>
      <c r="J163" s="222">
        <v>101</v>
      </c>
      <c r="K163" s="224">
        <v>17</v>
      </c>
      <c r="L163" s="221">
        <v>1.66</v>
      </c>
      <c r="M163" s="222">
        <v>95</v>
      </c>
    </row>
    <row r="164" spans="1:13" s="206" customFormat="1">
      <c r="A164" s="213" t="s">
        <v>34</v>
      </c>
      <c r="B164" s="217">
        <v>61</v>
      </c>
      <c r="C164" s="225">
        <v>2.09</v>
      </c>
      <c r="D164" s="226">
        <v>351</v>
      </c>
      <c r="E164" s="218">
        <v>12</v>
      </c>
      <c r="F164" s="225">
        <v>1.4</v>
      </c>
      <c r="G164" s="226">
        <v>67</v>
      </c>
      <c r="H164" s="217">
        <v>13</v>
      </c>
      <c r="I164" s="225">
        <v>1.46</v>
      </c>
      <c r="J164" s="226">
        <v>75</v>
      </c>
      <c r="K164" s="218">
        <v>14</v>
      </c>
      <c r="L164" s="225">
        <v>1.48</v>
      </c>
      <c r="M164" s="226">
        <v>79</v>
      </c>
    </row>
    <row r="165" spans="1:13" s="206" customFormat="1" ht="15" thickBot="1">
      <c r="A165" s="219" t="s">
        <v>35</v>
      </c>
      <c r="B165" s="223">
        <v>59</v>
      </c>
      <c r="C165" s="221">
        <v>2.19</v>
      </c>
      <c r="D165" s="222">
        <v>359</v>
      </c>
      <c r="E165" s="223">
        <v>12</v>
      </c>
      <c r="F165" s="221">
        <v>1.43</v>
      </c>
      <c r="G165" s="222">
        <v>77</v>
      </c>
      <c r="H165" s="223">
        <v>12</v>
      </c>
      <c r="I165" s="221">
        <v>1.49</v>
      </c>
      <c r="J165" s="222">
        <v>80</v>
      </c>
      <c r="K165" s="224">
        <v>17</v>
      </c>
      <c r="L165" s="221">
        <v>1.62</v>
      </c>
      <c r="M165" s="222">
        <v>111</v>
      </c>
    </row>
    <row r="166" spans="1:13" s="206" customFormat="1">
      <c r="A166" s="231" t="s">
        <v>36</v>
      </c>
      <c r="B166" s="232">
        <v>59</v>
      </c>
      <c r="C166" s="233">
        <v>0.46</v>
      </c>
      <c r="D166" s="234">
        <v>7415</v>
      </c>
      <c r="E166" s="232">
        <v>11</v>
      </c>
      <c r="F166" s="233">
        <v>0.28999999999999998</v>
      </c>
      <c r="G166" s="234">
        <v>1379</v>
      </c>
      <c r="H166" s="247">
        <v>15</v>
      </c>
      <c r="I166" s="233">
        <v>0.33</v>
      </c>
      <c r="J166" s="234">
        <v>1865</v>
      </c>
      <c r="K166" s="247">
        <v>14</v>
      </c>
      <c r="L166" s="233">
        <v>0.33</v>
      </c>
      <c r="M166" s="234">
        <v>1871</v>
      </c>
    </row>
    <row r="167" spans="1:13" s="206" customFormat="1">
      <c r="A167" s="236" t="s">
        <v>37</v>
      </c>
      <c r="B167" s="237">
        <v>59</v>
      </c>
      <c r="C167" s="238">
        <v>0.83</v>
      </c>
      <c r="D167" s="239">
        <v>2365</v>
      </c>
      <c r="E167" s="237">
        <v>12</v>
      </c>
      <c r="F167" s="238">
        <v>0.54</v>
      </c>
      <c r="G167" s="239">
        <v>479</v>
      </c>
      <c r="H167" s="237">
        <v>14</v>
      </c>
      <c r="I167" s="238">
        <v>0.59</v>
      </c>
      <c r="J167" s="239">
        <v>571</v>
      </c>
      <c r="K167" s="237">
        <v>15</v>
      </c>
      <c r="L167" s="238">
        <v>0.6</v>
      </c>
      <c r="M167" s="239">
        <v>629</v>
      </c>
    </row>
    <row r="168" spans="1:13" s="206" customFormat="1">
      <c r="A168" s="251" t="s">
        <v>38</v>
      </c>
      <c r="B168" s="237">
        <v>59</v>
      </c>
      <c r="C168" s="252">
        <v>0.4</v>
      </c>
      <c r="D168" s="253">
        <v>9780</v>
      </c>
      <c r="E168" s="237">
        <v>11</v>
      </c>
      <c r="F168" s="252">
        <v>0.26</v>
      </c>
      <c r="G168" s="253">
        <v>1858</v>
      </c>
      <c r="H168" s="248">
        <v>15</v>
      </c>
      <c r="I168" s="252">
        <v>0.28999999999999998</v>
      </c>
      <c r="J168" s="253">
        <v>2436</v>
      </c>
      <c r="K168" s="254">
        <v>15</v>
      </c>
      <c r="L168" s="252">
        <v>0.28999999999999998</v>
      </c>
      <c r="M168" s="253">
        <v>2500</v>
      </c>
    </row>
    <row r="169" spans="1:13" s="206" customFormat="1">
      <c r="A169" s="569" t="s">
        <v>150</v>
      </c>
      <c r="B169" s="570"/>
      <c r="C169" s="571"/>
      <c r="D169" s="571"/>
      <c r="E169" s="570"/>
      <c r="F169" s="571"/>
      <c r="G169" s="571"/>
      <c r="H169" s="570"/>
      <c r="I169" s="571"/>
      <c r="J169" s="571"/>
      <c r="K169" s="570"/>
      <c r="L169" s="571"/>
      <c r="M169" s="571"/>
    </row>
    <row r="170" spans="1:13" s="206" customFormat="1" ht="48" customHeight="1">
      <c r="A170" s="572" t="s">
        <v>151</v>
      </c>
      <c r="B170" s="573"/>
      <c r="C170" s="572"/>
      <c r="D170" s="572"/>
      <c r="E170" s="573"/>
      <c r="F170" s="572"/>
      <c r="G170" s="572"/>
      <c r="H170" s="573"/>
      <c r="I170" s="572"/>
      <c r="J170" s="572"/>
      <c r="K170" s="573"/>
      <c r="L170" s="572"/>
      <c r="M170" s="572"/>
    </row>
    <row r="171" spans="1:13" s="206" customFormat="1" ht="21" customHeight="1">
      <c r="A171" s="574" t="s">
        <v>152</v>
      </c>
      <c r="B171" s="575"/>
      <c r="C171" s="576"/>
      <c r="D171" s="576"/>
      <c r="E171" s="575"/>
      <c r="F171" s="576"/>
      <c r="G171" s="576"/>
      <c r="H171" s="575"/>
      <c r="I171" s="576"/>
      <c r="J171" s="576"/>
      <c r="K171" s="575"/>
      <c r="L171" s="576"/>
      <c r="M171" s="576"/>
    </row>
    <row r="172" spans="1:13" s="206" customFormat="1">
      <c r="B172" s="255"/>
      <c r="E172" s="255"/>
      <c r="H172" s="255"/>
      <c r="K172" s="255"/>
    </row>
    <row r="173" spans="1:13" s="206" customFormat="1">
      <c r="B173" s="255"/>
      <c r="E173" s="255"/>
      <c r="H173" s="255"/>
      <c r="K173" s="255"/>
    </row>
    <row r="174" spans="1:13" s="206" customFormat="1">
      <c r="A174" s="577" t="s">
        <v>153</v>
      </c>
      <c r="B174" s="578"/>
      <c r="C174" s="579"/>
      <c r="D174" s="579"/>
      <c r="E174" s="578"/>
      <c r="F174" s="579"/>
      <c r="G174" s="579"/>
      <c r="H174" s="578"/>
      <c r="I174" s="579"/>
      <c r="J174" s="579"/>
      <c r="K174" s="578"/>
      <c r="L174" s="579"/>
      <c r="M174" s="579"/>
    </row>
    <row r="175" spans="1:13" s="206" customFormat="1" ht="50.65" customHeight="1">
      <c r="A175" s="553" t="s">
        <v>16</v>
      </c>
      <c r="B175" s="556" t="s">
        <v>154</v>
      </c>
      <c r="C175" s="557"/>
      <c r="D175" s="558"/>
      <c r="E175" s="556" t="s">
        <v>155</v>
      </c>
      <c r="F175" s="557"/>
      <c r="G175" s="558"/>
      <c r="H175" s="556" t="s">
        <v>156</v>
      </c>
      <c r="I175" s="557"/>
      <c r="J175" s="559"/>
      <c r="K175" s="255"/>
    </row>
    <row r="176" spans="1:13" s="206" customFormat="1" ht="15" thickBot="1">
      <c r="A176" s="554"/>
      <c r="B176" s="256" t="s">
        <v>137</v>
      </c>
      <c r="C176" s="208" t="s">
        <v>138</v>
      </c>
      <c r="D176" s="209" t="s">
        <v>139</v>
      </c>
      <c r="E176" s="257" t="s">
        <v>137</v>
      </c>
      <c r="F176" s="208" t="s">
        <v>138</v>
      </c>
      <c r="G176" s="209" t="s">
        <v>139</v>
      </c>
      <c r="H176" s="257" t="s">
        <v>137</v>
      </c>
      <c r="I176" s="211" t="s">
        <v>138</v>
      </c>
      <c r="J176" s="258" t="s">
        <v>139</v>
      </c>
      <c r="K176" s="255"/>
    </row>
    <row r="177" spans="1:11" s="206" customFormat="1">
      <c r="A177" s="555"/>
      <c r="B177" s="560" t="s">
        <v>140</v>
      </c>
      <c r="C177" s="561"/>
      <c r="D177" s="561"/>
      <c r="E177" s="562"/>
      <c r="F177" s="561"/>
      <c r="G177" s="561"/>
      <c r="H177" s="562"/>
      <c r="I177" s="561"/>
      <c r="J177" s="563"/>
      <c r="K177" s="255"/>
    </row>
    <row r="178" spans="1:11" s="206" customFormat="1" ht="15" thickBot="1">
      <c r="A178" s="564" t="s">
        <v>157</v>
      </c>
      <c r="B178" s="565"/>
      <c r="C178" s="566"/>
      <c r="D178" s="566"/>
      <c r="E178" s="565"/>
      <c r="F178" s="566"/>
      <c r="G178" s="566"/>
      <c r="H178" s="565"/>
      <c r="I178" s="566"/>
      <c r="J178" s="567"/>
      <c r="K178" s="255"/>
    </row>
    <row r="179" spans="1:11" s="206" customFormat="1">
      <c r="A179" s="213" t="s">
        <v>20</v>
      </c>
      <c r="B179" s="259">
        <v>70</v>
      </c>
      <c r="C179" s="215">
        <v>1.03</v>
      </c>
      <c r="D179" s="216">
        <v>1433</v>
      </c>
      <c r="E179" s="218">
        <v>12</v>
      </c>
      <c r="F179" s="215">
        <v>0.72</v>
      </c>
      <c r="G179" s="216">
        <v>249</v>
      </c>
      <c r="H179" s="218">
        <v>18</v>
      </c>
      <c r="I179" s="215">
        <v>0.86</v>
      </c>
      <c r="J179" s="260">
        <v>370</v>
      </c>
      <c r="K179" s="255"/>
    </row>
    <row r="180" spans="1:11" s="206" customFormat="1">
      <c r="A180" s="219" t="s">
        <v>21</v>
      </c>
      <c r="B180" s="261">
        <v>55</v>
      </c>
      <c r="C180" s="221">
        <v>1</v>
      </c>
      <c r="D180" s="222">
        <v>1431</v>
      </c>
      <c r="E180" s="224">
        <v>19</v>
      </c>
      <c r="F180" s="221">
        <v>0.78</v>
      </c>
      <c r="G180" s="222">
        <v>497</v>
      </c>
      <c r="H180" s="224">
        <v>26</v>
      </c>
      <c r="I180" s="221">
        <v>0.88</v>
      </c>
      <c r="J180" s="262">
        <v>690</v>
      </c>
      <c r="K180" s="255"/>
    </row>
    <row r="181" spans="1:11" s="206" customFormat="1">
      <c r="A181" s="213" t="s">
        <v>22</v>
      </c>
      <c r="B181" s="218">
        <v>26</v>
      </c>
      <c r="C181" s="225">
        <v>1.69</v>
      </c>
      <c r="D181" s="226">
        <v>180</v>
      </c>
      <c r="E181" s="218">
        <v>35</v>
      </c>
      <c r="F181" s="225">
        <v>1.83</v>
      </c>
      <c r="G181" s="226">
        <v>242</v>
      </c>
      <c r="H181" s="218">
        <v>39</v>
      </c>
      <c r="I181" s="225">
        <v>1.88</v>
      </c>
      <c r="J181" s="263">
        <v>276</v>
      </c>
      <c r="K181" s="255"/>
    </row>
    <row r="182" spans="1:11" s="206" customFormat="1">
      <c r="A182" s="227" t="s">
        <v>23</v>
      </c>
      <c r="B182" s="224">
        <v>41</v>
      </c>
      <c r="C182" s="228">
        <v>2</v>
      </c>
      <c r="D182" s="229">
        <v>259</v>
      </c>
      <c r="E182" s="224">
        <v>20</v>
      </c>
      <c r="F182" s="228">
        <v>2</v>
      </c>
      <c r="G182" s="229">
        <v>119</v>
      </c>
      <c r="H182" s="224">
        <v>39</v>
      </c>
      <c r="I182" s="228">
        <v>2</v>
      </c>
      <c r="J182" s="264">
        <v>247</v>
      </c>
      <c r="K182" s="255"/>
    </row>
    <row r="183" spans="1:11" s="206" customFormat="1">
      <c r="A183" s="213" t="s">
        <v>24</v>
      </c>
      <c r="B183" s="218">
        <v>68</v>
      </c>
      <c r="C183" s="225">
        <v>2.29</v>
      </c>
      <c r="D183" s="226">
        <v>290</v>
      </c>
      <c r="E183" s="218">
        <v>16</v>
      </c>
      <c r="F183" s="225">
        <v>1.82</v>
      </c>
      <c r="G183" s="226">
        <v>72</v>
      </c>
      <c r="H183" s="218">
        <v>16</v>
      </c>
      <c r="I183" s="225">
        <v>1.78</v>
      </c>
      <c r="J183" s="263">
        <v>69</v>
      </c>
      <c r="K183" s="255"/>
    </row>
    <row r="184" spans="1:11" s="206" customFormat="1">
      <c r="A184" s="219" t="s">
        <v>25</v>
      </c>
      <c r="B184" s="224">
        <v>25</v>
      </c>
      <c r="C184" s="221">
        <v>1.76</v>
      </c>
      <c r="D184" s="222">
        <v>155</v>
      </c>
      <c r="E184" s="224">
        <v>35</v>
      </c>
      <c r="F184" s="221">
        <v>1.95</v>
      </c>
      <c r="G184" s="222">
        <v>219</v>
      </c>
      <c r="H184" s="224">
        <v>40</v>
      </c>
      <c r="I184" s="221">
        <v>2.02</v>
      </c>
      <c r="J184" s="262">
        <v>243</v>
      </c>
      <c r="K184" s="255"/>
    </row>
    <row r="185" spans="1:11" s="206" customFormat="1">
      <c r="A185" s="213" t="s">
        <v>26</v>
      </c>
      <c r="B185" s="218">
        <v>41</v>
      </c>
      <c r="C185" s="225">
        <v>1.61</v>
      </c>
      <c r="D185" s="226">
        <v>407</v>
      </c>
      <c r="E185" s="218">
        <v>28</v>
      </c>
      <c r="F185" s="225">
        <v>1.46</v>
      </c>
      <c r="G185" s="226">
        <v>278</v>
      </c>
      <c r="H185" s="218">
        <v>31</v>
      </c>
      <c r="I185" s="225">
        <v>1.51</v>
      </c>
      <c r="J185" s="263">
        <v>298</v>
      </c>
      <c r="K185" s="255"/>
    </row>
    <row r="186" spans="1:11" s="206" customFormat="1">
      <c r="A186" s="219" t="s">
        <v>27</v>
      </c>
      <c r="B186" s="224">
        <v>43</v>
      </c>
      <c r="C186" s="221">
        <v>2.0299999999999998</v>
      </c>
      <c r="D186" s="222">
        <v>267</v>
      </c>
      <c r="E186" s="224">
        <v>15</v>
      </c>
      <c r="F186" s="221">
        <v>1.47</v>
      </c>
      <c r="G186" s="222">
        <v>95</v>
      </c>
      <c r="H186" s="224">
        <v>42</v>
      </c>
      <c r="I186" s="221">
        <v>2.0299999999999998</v>
      </c>
      <c r="J186" s="262">
        <v>251</v>
      </c>
      <c r="K186" s="255"/>
    </row>
    <row r="187" spans="1:11" s="206" customFormat="1">
      <c r="A187" s="213" t="s">
        <v>28</v>
      </c>
      <c r="B187" s="218">
        <v>57</v>
      </c>
      <c r="C187" s="225">
        <v>1.35</v>
      </c>
      <c r="D187" s="226">
        <v>788</v>
      </c>
      <c r="E187" s="218">
        <v>18</v>
      </c>
      <c r="F187" s="225">
        <v>1.04</v>
      </c>
      <c r="G187" s="226">
        <v>256</v>
      </c>
      <c r="H187" s="218">
        <v>25</v>
      </c>
      <c r="I187" s="225">
        <v>1.18</v>
      </c>
      <c r="J187" s="263">
        <v>347</v>
      </c>
      <c r="K187" s="255"/>
    </row>
    <row r="188" spans="1:11" s="206" customFormat="1">
      <c r="A188" s="219" t="s">
        <v>29</v>
      </c>
      <c r="B188" s="224">
        <v>58</v>
      </c>
      <c r="C188" s="221">
        <v>0.98</v>
      </c>
      <c r="D188" s="222">
        <v>1506</v>
      </c>
      <c r="E188" s="224">
        <v>21</v>
      </c>
      <c r="F188" s="221">
        <v>0.81</v>
      </c>
      <c r="G188" s="222">
        <v>543</v>
      </c>
      <c r="H188" s="224">
        <v>20</v>
      </c>
      <c r="I188" s="221">
        <v>0.8</v>
      </c>
      <c r="J188" s="262">
        <v>533</v>
      </c>
      <c r="K188" s="255"/>
    </row>
    <row r="189" spans="1:11" s="206" customFormat="1">
      <c r="A189" s="213" t="s">
        <v>30</v>
      </c>
      <c r="B189" s="218">
        <v>72</v>
      </c>
      <c r="C189" s="225">
        <v>1.69</v>
      </c>
      <c r="D189" s="226">
        <v>554</v>
      </c>
      <c r="E189" s="218">
        <v>9</v>
      </c>
      <c r="F189" s="225">
        <v>1.05</v>
      </c>
      <c r="G189" s="226">
        <v>77</v>
      </c>
      <c r="H189" s="218">
        <v>19</v>
      </c>
      <c r="I189" s="225">
        <v>1.49</v>
      </c>
      <c r="J189" s="263">
        <v>146</v>
      </c>
      <c r="K189" s="255"/>
    </row>
    <row r="190" spans="1:11" s="206" customFormat="1">
      <c r="A190" s="219" t="s">
        <v>31</v>
      </c>
      <c r="B190" s="224">
        <v>70</v>
      </c>
      <c r="C190" s="221">
        <v>2.1</v>
      </c>
      <c r="D190" s="222">
        <v>357</v>
      </c>
      <c r="E190" s="224">
        <v>10</v>
      </c>
      <c r="F190" s="221">
        <v>1.36</v>
      </c>
      <c r="G190" s="222">
        <v>57</v>
      </c>
      <c r="H190" s="224">
        <v>19</v>
      </c>
      <c r="I190" s="221">
        <v>1.84</v>
      </c>
      <c r="J190" s="262">
        <v>97</v>
      </c>
      <c r="K190" s="255"/>
    </row>
    <row r="191" spans="1:11" s="206" customFormat="1">
      <c r="A191" s="213" t="s">
        <v>32</v>
      </c>
      <c r="B191" s="218">
        <v>29</v>
      </c>
      <c r="C191" s="225">
        <v>1.63</v>
      </c>
      <c r="D191" s="226">
        <v>268</v>
      </c>
      <c r="E191" s="218">
        <v>27</v>
      </c>
      <c r="F191" s="225">
        <v>1.56</v>
      </c>
      <c r="G191" s="226">
        <v>254</v>
      </c>
      <c r="H191" s="218">
        <v>44</v>
      </c>
      <c r="I191" s="225">
        <v>1.77</v>
      </c>
      <c r="J191" s="263">
        <v>397</v>
      </c>
      <c r="K191" s="255"/>
    </row>
    <row r="192" spans="1:11" s="206" customFormat="1">
      <c r="A192" s="219" t="s">
        <v>33</v>
      </c>
      <c r="B192" s="224">
        <v>37</v>
      </c>
      <c r="C192" s="221">
        <v>2.15</v>
      </c>
      <c r="D192" s="222">
        <v>203</v>
      </c>
      <c r="E192" s="224">
        <v>23</v>
      </c>
      <c r="F192" s="221">
        <v>1.86</v>
      </c>
      <c r="G192" s="222">
        <v>129</v>
      </c>
      <c r="H192" s="224">
        <v>40</v>
      </c>
      <c r="I192" s="221">
        <v>2.1800000000000002</v>
      </c>
      <c r="J192" s="262">
        <v>220</v>
      </c>
      <c r="K192" s="255"/>
    </row>
    <row r="193" spans="1:11" s="206" customFormat="1">
      <c r="A193" s="213" t="s">
        <v>34</v>
      </c>
      <c r="B193" s="218">
        <v>52</v>
      </c>
      <c r="C193" s="225">
        <v>2.13</v>
      </c>
      <c r="D193" s="226">
        <v>294</v>
      </c>
      <c r="E193" s="218">
        <v>22</v>
      </c>
      <c r="F193" s="225">
        <v>1.76</v>
      </c>
      <c r="G193" s="226">
        <v>124</v>
      </c>
      <c r="H193" s="218">
        <v>26</v>
      </c>
      <c r="I193" s="225">
        <v>1.87</v>
      </c>
      <c r="J193" s="263">
        <v>155</v>
      </c>
      <c r="K193" s="255"/>
    </row>
    <row r="194" spans="1:11" s="206" customFormat="1" ht="15" thickBot="1">
      <c r="A194" s="219" t="s">
        <v>35</v>
      </c>
      <c r="B194" s="224">
        <v>33</v>
      </c>
      <c r="C194" s="221">
        <v>2.1</v>
      </c>
      <c r="D194" s="222">
        <v>204</v>
      </c>
      <c r="E194" s="224">
        <v>26</v>
      </c>
      <c r="F194" s="221">
        <v>1.96</v>
      </c>
      <c r="G194" s="222">
        <v>170</v>
      </c>
      <c r="H194" s="224">
        <v>41</v>
      </c>
      <c r="I194" s="221">
        <v>2.21</v>
      </c>
      <c r="J194" s="262">
        <v>248</v>
      </c>
      <c r="K194" s="255"/>
    </row>
    <row r="195" spans="1:11" s="206" customFormat="1">
      <c r="A195" s="231" t="s">
        <v>36</v>
      </c>
      <c r="B195" s="235">
        <v>58</v>
      </c>
      <c r="C195" s="233">
        <v>0.46</v>
      </c>
      <c r="D195" s="234">
        <v>7215</v>
      </c>
      <c r="E195" s="235">
        <v>19</v>
      </c>
      <c r="F195" s="233">
        <v>0.36</v>
      </c>
      <c r="G195" s="234">
        <v>2372</v>
      </c>
      <c r="H195" s="235">
        <v>24</v>
      </c>
      <c r="I195" s="233">
        <v>0.4</v>
      </c>
      <c r="J195" s="265">
        <v>2948</v>
      </c>
      <c r="K195" s="255"/>
    </row>
    <row r="196" spans="1:11" s="206" customFormat="1">
      <c r="A196" s="236" t="s">
        <v>37</v>
      </c>
      <c r="B196" s="240">
        <v>33</v>
      </c>
      <c r="C196" s="238">
        <v>0.79</v>
      </c>
      <c r="D196" s="239">
        <v>1381</v>
      </c>
      <c r="E196" s="240">
        <v>26</v>
      </c>
      <c r="F196" s="238">
        <v>0.75</v>
      </c>
      <c r="G196" s="239">
        <v>1009</v>
      </c>
      <c r="H196" s="240">
        <v>41</v>
      </c>
      <c r="I196" s="238">
        <v>0.84</v>
      </c>
      <c r="J196" s="266">
        <v>1639</v>
      </c>
      <c r="K196" s="255"/>
    </row>
    <row r="197" spans="1:11" s="206" customFormat="1" ht="15" thickBot="1">
      <c r="A197" s="251" t="s">
        <v>38</v>
      </c>
      <c r="B197" s="267">
        <v>53</v>
      </c>
      <c r="C197" s="252">
        <v>0.41</v>
      </c>
      <c r="D197" s="253">
        <v>8596</v>
      </c>
      <c r="E197" s="267">
        <v>20</v>
      </c>
      <c r="F197" s="252">
        <v>0.33</v>
      </c>
      <c r="G197" s="253">
        <v>3381</v>
      </c>
      <c r="H197" s="267">
        <v>27</v>
      </c>
      <c r="I197" s="252">
        <v>0.36</v>
      </c>
      <c r="J197" s="268">
        <v>4587</v>
      </c>
      <c r="K197" s="255"/>
    </row>
    <row r="198" spans="1:11" s="206" customFormat="1" ht="15" thickBot="1">
      <c r="A198" s="585" t="s">
        <v>158</v>
      </c>
      <c r="B198" s="586"/>
      <c r="C198" s="587"/>
      <c r="D198" s="587"/>
      <c r="E198" s="586"/>
      <c r="F198" s="587"/>
      <c r="G198" s="587"/>
      <c r="H198" s="586"/>
      <c r="I198" s="587"/>
      <c r="J198" s="588"/>
      <c r="K198" s="255"/>
    </row>
    <row r="199" spans="1:11" s="206" customFormat="1">
      <c r="A199" s="213" t="s">
        <v>20</v>
      </c>
      <c r="B199" s="259">
        <v>11</v>
      </c>
      <c r="C199" s="215">
        <v>0.7</v>
      </c>
      <c r="D199" s="216">
        <v>230</v>
      </c>
      <c r="E199" s="218">
        <v>71</v>
      </c>
      <c r="F199" s="215">
        <v>1.02</v>
      </c>
      <c r="G199" s="216">
        <v>1452</v>
      </c>
      <c r="H199" s="218">
        <v>18</v>
      </c>
      <c r="I199" s="215">
        <v>0.86</v>
      </c>
      <c r="J199" s="260">
        <v>370</v>
      </c>
      <c r="K199" s="255"/>
    </row>
    <row r="200" spans="1:11" s="206" customFormat="1">
      <c r="A200" s="219" t="s">
        <v>21</v>
      </c>
      <c r="B200" s="261">
        <v>20</v>
      </c>
      <c r="C200" s="221">
        <v>0.8</v>
      </c>
      <c r="D200" s="222">
        <v>513</v>
      </c>
      <c r="E200" s="224">
        <v>54</v>
      </c>
      <c r="F200" s="221">
        <v>1</v>
      </c>
      <c r="G200" s="222">
        <v>1414</v>
      </c>
      <c r="H200" s="224">
        <v>26</v>
      </c>
      <c r="I200" s="221">
        <v>0.88</v>
      </c>
      <c r="J200" s="262">
        <v>691</v>
      </c>
      <c r="K200" s="255"/>
    </row>
    <row r="201" spans="1:11" s="206" customFormat="1">
      <c r="A201" s="213" t="s">
        <v>22</v>
      </c>
      <c r="B201" s="218">
        <v>19</v>
      </c>
      <c r="C201" s="225">
        <v>1.53</v>
      </c>
      <c r="D201" s="226">
        <v>133</v>
      </c>
      <c r="E201" s="218">
        <v>41</v>
      </c>
      <c r="F201" s="225">
        <v>1.89</v>
      </c>
      <c r="G201" s="226">
        <v>289</v>
      </c>
      <c r="H201" s="218">
        <v>39</v>
      </c>
      <c r="I201" s="225">
        <v>1.88</v>
      </c>
      <c r="J201" s="263">
        <v>276</v>
      </c>
      <c r="K201" s="255"/>
    </row>
    <row r="202" spans="1:11" s="206" customFormat="1">
      <c r="A202" s="227" t="s">
        <v>23</v>
      </c>
      <c r="B202" s="224">
        <v>19</v>
      </c>
      <c r="C202" s="228">
        <v>2</v>
      </c>
      <c r="D202" s="229">
        <v>119</v>
      </c>
      <c r="E202" s="224">
        <v>42</v>
      </c>
      <c r="F202" s="228">
        <v>2</v>
      </c>
      <c r="G202" s="229">
        <v>260</v>
      </c>
      <c r="H202" s="224">
        <v>39</v>
      </c>
      <c r="I202" s="228">
        <v>2</v>
      </c>
      <c r="J202" s="264">
        <v>246</v>
      </c>
      <c r="K202" s="255"/>
    </row>
    <row r="203" spans="1:11" s="206" customFormat="1">
      <c r="A203" s="213" t="s">
        <v>24</v>
      </c>
      <c r="B203" s="218">
        <v>17</v>
      </c>
      <c r="C203" s="225">
        <v>1.88</v>
      </c>
      <c r="D203" s="226">
        <v>73</v>
      </c>
      <c r="E203" s="218">
        <v>67</v>
      </c>
      <c r="F203" s="225">
        <v>2.3199999999999998</v>
      </c>
      <c r="G203" s="226">
        <v>289</v>
      </c>
      <c r="H203" s="218">
        <v>16</v>
      </c>
      <c r="I203" s="225">
        <v>1.78</v>
      </c>
      <c r="J203" s="263">
        <v>69</v>
      </c>
      <c r="K203" s="255"/>
    </row>
    <row r="204" spans="1:11" s="206" customFormat="1">
      <c r="A204" s="219" t="s">
        <v>25</v>
      </c>
      <c r="B204" s="224">
        <v>25</v>
      </c>
      <c r="C204" s="221">
        <v>1.78</v>
      </c>
      <c r="D204" s="222">
        <v>158</v>
      </c>
      <c r="E204" s="224">
        <v>34</v>
      </c>
      <c r="F204" s="221">
        <v>1.94</v>
      </c>
      <c r="G204" s="222">
        <v>216</v>
      </c>
      <c r="H204" s="224">
        <v>40</v>
      </c>
      <c r="I204" s="221">
        <v>2.02</v>
      </c>
      <c r="J204" s="262">
        <v>243</v>
      </c>
      <c r="K204" s="255"/>
    </row>
    <row r="205" spans="1:11" s="206" customFormat="1">
      <c r="A205" s="213" t="s">
        <v>26</v>
      </c>
      <c r="B205" s="218">
        <v>21</v>
      </c>
      <c r="C205" s="225">
        <v>1.33</v>
      </c>
      <c r="D205" s="226">
        <v>207</v>
      </c>
      <c r="E205" s="218">
        <v>48</v>
      </c>
      <c r="F205" s="225">
        <v>1.63</v>
      </c>
      <c r="G205" s="226">
        <v>478</v>
      </c>
      <c r="H205" s="218">
        <v>31</v>
      </c>
      <c r="I205" s="225">
        <v>1.51</v>
      </c>
      <c r="J205" s="263">
        <v>298</v>
      </c>
      <c r="K205" s="255"/>
    </row>
    <row r="206" spans="1:11" s="206" customFormat="1">
      <c r="A206" s="219" t="s">
        <v>27</v>
      </c>
      <c r="B206" s="224">
        <v>21</v>
      </c>
      <c r="C206" s="221">
        <v>1.67</v>
      </c>
      <c r="D206" s="222">
        <v>131</v>
      </c>
      <c r="E206" s="224">
        <v>37</v>
      </c>
      <c r="F206" s="221">
        <v>1.98</v>
      </c>
      <c r="G206" s="222">
        <v>231</v>
      </c>
      <c r="H206" s="224">
        <v>42</v>
      </c>
      <c r="I206" s="221">
        <v>2.0299999999999998</v>
      </c>
      <c r="J206" s="262">
        <v>251</v>
      </c>
      <c r="K206" s="255"/>
    </row>
    <row r="207" spans="1:11" s="206" customFormat="1">
      <c r="A207" s="213" t="s">
        <v>28</v>
      </c>
      <c r="B207" s="218">
        <v>13</v>
      </c>
      <c r="C207" s="225">
        <v>0.91</v>
      </c>
      <c r="D207" s="226">
        <v>184</v>
      </c>
      <c r="E207" s="218">
        <v>62</v>
      </c>
      <c r="F207" s="225">
        <v>1.32</v>
      </c>
      <c r="G207" s="226">
        <v>860</v>
      </c>
      <c r="H207" s="218">
        <v>25</v>
      </c>
      <c r="I207" s="225">
        <v>1.18</v>
      </c>
      <c r="J207" s="263">
        <v>347</v>
      </c>
      <c r="K207" s="255"/>
    </row>
    <row r="208" spans="1:11" s="206" customFormat="1">
      <c r="A208" s="219" t="s">
        <v>29</v>
      </c>
      <c r="B208" s="224">
        <v>17</v>
      </c>
      <c r="C208" s="221">
        <v>0.74</v>
      </c>
      <c r="D208" s="222">
        <v>435</v>
      </c>
      <c r="E208" s="224">
        <v>63</v>
      </c>
      <c r="F208" s="221">
        <v>0.96</v>
      </c>
      <c r="G208" s="222">
        <v>1614</v>
      </c>
      <c r="H208" s="224">
        <v>20</v>
      </c>
      <c r="I208" s="221">
        <v>0.8</v>
      </c>
      <c r="J208" s="262">
        <v>533</v>
      </c>
      <c r="K208" s="255"/>
    </row>
    <row r="209" spans="1:11" s="206" customFormat="1">
      <c r="A209" s="213" t="s">
        <v>30</v>
      </c>
      <c r="B209" s="218">
        <v>14</v>
      </c>
      <c r="C209" s="225">
        <v>1.31</v>
      </c>
      <c r="D209" s="226">
        <v>111</v>
      </c>
      <c r="E209" s="218">
        <v>67</v>
      </c>
      <c r="F209" s="225">
        <v>1.78</v>
      </c>
      <c r="G209" s="226">
        <v>520</v>
      </c>
      <c r="H209" s="218">
        <v>19</v>
      </c>
      <c r="I209" s="225">
        <v>1.49</v>
      </c>
      <c r="J209" s="263">
        <v>146</v>
      </c>
      <c r="K209" s="255"/>
    </row>
    <row r="210" spans="1:11" s="206" customFormat="1">
      <c r="A210" s="219" t="s">
        <v>31</v>
      </c>
      <c r="B210" s="224">
        <v>12</v>
      </c>
      <c r="C210" s="221">
        <v>1.47</v>
      </c>
      <c r="D210" s="222">
        <v>66</v>
      </c>
      <c r="E210" s="224">
        <v>69</v>
      </c>
      <c r="F210" s="221">
        <v>2.14</v>
      </c>
      <c r="G210" s="222">
        <v>348</v>
      </c>
      <c r="H210" s="224">
        <v>19</v>
      </c>
      <c r="I210" s="221">
        <v>1.84</v>
      </c>
      <c r="J210" s="262">
        <v>97</v>
      </c>
      <c r="K210" s="255"/>
    </row>
    <row r="211" spans="1:11" s="206" customFormat="1">
      <c r="A211" s="213" t="s">
        <v>32</v>
      </c>
      <c r="B211" s="218">
        <v>24</v>
      </c>
      <c r="C211" s="225">
        <v>1.52</v>
      </c>
      <c r="D211" s="226">
        <v>230</v>
      </c>
      <c r="E211" s="218">
        <v>31</v>
      </c>
      <c r="F211" s="225">
        <v>1.66</v>
      </c>
      <c r="G211" s="226">
        <v>292</v>
      </c>
      <c r="H211" s="218">
        <v>44</v>
      </c>
      <c r="I211" s="225">
        <v>1.77</v>
      </c>
      <c r="J211" s="263">
        <v>397</v>
      </c>
      <c r="K211" s="255"/>
    </row>
    <row r="212" spans="1:11" s="206" customFormat="1">
      <c r="A212" s="219" t="s">
        <v>33</v>
      </c>
      <c r="B212" s="224">
        <v>15</v>
      </c>
      <c r="C212" s="221">
        <v>1.56</v>
      </c>
      <c r="D212" s="222">
        <v>81</v>
      </c>
      <c r="E212" s="224">
        <v>45</v>
      </c>
      <c r="F212" s="221">
        <v>2.21</v>
      </c>
      <c r="G212" s="222">
        <v>251</v>
      </c>
      <c r="H212" s="224">
        <v>40</v>
      </c>
      <c r="I212" s="221">
        <v>2.1800000000000002</v>
      </c>
      <c r="J212" s="262">
        <v>220</v>
      </c>
      <c r="K212" s="255"/>
    </row>
    <row r="213" spans="1:11" s="206" customFormat="1">
      <c r="A213" s="213" t="s">
        <v>34</v>
      </c>
      <c r="B213" s="218">
        <v>18</v>
      </c>
      <c r="C213" s="225">
        <v>1.66</v>
      </c>
      <c r="D213" s="226">
        <v>102</v>
      </c>
      <c r="E213" s="218">
        <v>55</v>
      </c>
      <c r="F213" s="225">
        <v>2.12</v>
      </c>
      <c r="G213" s="226">
        <v>316</v>
      </c>
      <c r="H213" s="218">
        <v>26</v>
      </c>
      <c r="I213" s="225">
        <v>1.87</v>
      </c>
      <c r="J213" s="263">
        <v>155</v>
      </c>
      <c r="K213" s="255"/>
    </row>
    <row r="214" spans="1:11" s="206" customFormat="1" ht="15" thickBot="1">
      <c r="A214" s="219" t="s">
        <v>35</v>
      </c>
      <c r="B214" s="224">
        <v>17</v>
      </c>
      <c r="C214" s="221">
        <v>1.67</v>
      </c>
      <c r="D214" s="222">
        <v>109</v>
      </c>
      <c r="E214" s="224">
        <v>42</v>
      </c>
      <c r="F214" s="221">
        <v>2.21</v>
      </c>
      <c r="G214" s="222">
        <v>265</v>
      </c>
      <c r="H214" s="224">
        <v>41</v>
      </c>
      <c r="I214" s="221">
        <v>2.21</v>
      </c>
      <c r="J214" s="262">
        <v>248</v>
      </c>
      <c r="K214" s="255"/>
    </row>
    <row r="215" spans="1:11" s="206" customFormat="1">
      <c r="A215" s="231" t="s">
        <v>36</v>
      </c>
      <c r="B215" s="235">
        <v>16</v>
      </c>
      <c r="C215" s="233">
        <v>0.35</v>
      </c>
      <c r="D215" s="234">
        <v>2079</v>
      </c>
      <c r="E215" s="235">
        <v>60</v>
      </c>
      <c r="F215" s="233">
        <v>0.46</v>
      </c>
      <c r="G215" s="234">
        <v>7507</v>
      </c>
      <c r="H215" s="235">
        <v>24</v>
      </c>
      <c r="I215" s="233">
        <v>0.4</v>
      </c>
      <c r="J215" s="265">
        <v>2949</v>
      </c>
      <c r="K215" s="255"/>
    </row>
    <row r="216" spans="1:11" s="206" customFormat="1">
      <c r="A216" s="236" t="s">
        <v>37</v>
      </c>
      <c r="B216" s="240">
        <v>20</v>
      </c>
      <c r="C216" s="238">
        <v>0.68</v>
      </c>
      <c r="D216" s="239">
        <v>803</v>
      </c>
      <c r="E216" s="240">
        <v>39</v>
      </c>
      <c r="F216" s="238">
        <v>0.83</v>
      </c>
      <c r="G216" s="239">
        <v>1588</v>
      </c>
      <c r="H216" s="240">
        <v>41</v>
      </c>
      <c r="I216" s="238">
        <v>0.84</v>
      </c>
      <c r="J216" s="266">
        <v>1638</v>
      </c>
      <c r="K216" s="255"/>
    </row>
    <row r="217" spans="1:11" s="206" customFormat="1" ht="15" thickBot="1">
      <c r="A217" s="251" t="s">
        <v>38</v>
      </c>
      <c r="B217" s="267">
        <v>17</v>
      </c>
      <c r="C217" s="252">
        <v>0.31</v>
      </c>
      <c r="D217" s="253">
        <v>2882</v>
      </c>
      <c r="E217" s="267">
        <v>56</v>
      </c>
      <c r="F217" s="252">
        <v>0.41</v>
      </c>
      <c r="G217" s="253">
        <v>9095</v>
      </c>
      <c r="H217" s="267">
        <v>27</v>
      </c>
      <c r="I217" s="252">
        <v>0.36</v>
      </c>
      <c r="J217" s="268">
        <v>4587</v>
      </c>
      <c r="K217" s="255"/>
    </row>
    <row r="218" spans="1:11" s="206" customFormat="1" ht="15" thickBot="1">
      <c r="A218" s="585" t="s">
        <v>159</v>
      </c>
      <c r="B218" s="586"/>
      <c r="C218" s="587"/>
      <c r="D218" s="587"/>
      <c r="E218" s="586"/>
      <c r="F218" s="587"/>
      <c r="G218" s="587"/>
      <c r="H218" s="586"/>
      <c r="I218" s="587"/>
      <c r="J218" s="588"/>
      <c r="K218" s="255"/>
    </row>
    <row r="219" spans="1:11" s="206" customFormat="1">
      <c r="A219" s="213" t="s">
        <v>20</v>
      </c>
      <c r="B219" s="259">
        <v>15</v>
      </c>
      <c r="C219" s="215">
        <v>0.8</v>
      </c>
      <c r="D219" s="216">
        <v>306</v>
      </c>
      <c r="E219" s="218">
        <v>67</v>
      </c>
      <c r="F219" s="215">
        <v>1.06</v>
      </c>
      <c r="G219" s="216">
        <v>1377</v>
      </c>
      <c r="H219" s="218">
        <v>18</v>
      </c>
      <c r="I219" s="215">
        <v>0.86</v>
      </c>
      <c r="J219" s="260">
        <v>369</v>
      </c>
      <c r="K219" s="255"/>
    </row>
    <row r="220" spans="1:11" s="206" customFormat="1">
      <c r="A220" s="219" t="s">
        <v>21</v>
      </c>
      <c r="B220" s="261">
        <v>18</v>
      </c>
      <c r="C220" s="221">
        <v>0.76</v>
      </c>
      <c r="D220" s="222">
        <v>476</v>
      </c>
      <c r="E220" s="224">
        <v>56</v>
      </c>
      <c r="F220" s="221">
        <v>1</v>
      </c>
      <c r="G220" s="222">
        <v>1451</v>
      </c>
      <c r="H220" s="224">
        <v>26</v>
      </c>
      <c r="I220" s="221">
        <v>0.88</v>
      </c>
      <c r="J220" s="262">
        <v>691</v>
      </c>
      <c r="K220" s="255"/>
    </row>
    <row r="221" spans="1:11" s="206" customFormat="1">
      <c r="A221" s="213" t="s">
        <v>22</v>
      </c>
      <c r="B221" s="218">
        <v>31</v>
      </c>
      <c r="C221" s="225">
        <v>1.79</v>
      </c>
      <c r="D221" s="226">
        <v>216</v>
      </c>
      <c r="E221" s="218">
        <v>30</v>
      </c>
      <c r="F221" s="225">
        <v>1.76</v>
      </c>
      <c r="G221" s="226">
        <v>207</v>
      </c>
      <c r="H221" s="218">
        <v>39</v>
      </c>
      <c r="I221" s="225">
        <v>1.88</v>
      </c>
      <c r="J221" s="263">
        <v>275</v>
      </c>
      <c r="K221" s="255"/>
    </row>
    <row r="222" spans="1:11" s="206" customFormat="1">
      <c r="A222" s="227" t="s">
        <v>23</v>
      </c>
      <c r="B222" s="224">
        <v>15</v>
      </c>
      <c r="C222" s="228">
        <v>1</v>
      </c>
      <c r="D222" s="229">
        <v>88</v>
      </c>
      <c r="E222" s="224">
        <v>46</v>
      </c>
      <c r="F222" s="228">
        <v>2</v>
      </c>
      <c r="G222" s="229">
        <v>291</v>
      </c>
      <c r="H222" s="224">
        <v>39</v>
      </c>
      <c r="I222" s="228">
        <v>2</v>
      </c>
      <c r="J222" s="264">
        <v>246</v>
      </c>
      <c r="K222" s="255"/>
    </row>
    <row r="223" spans="1:11" s="206" customFormat="1">
      <c r="A223" s="213" t="s">
        <v>24</v>
      </c>
      <c r="B223" s="218">
        <v>27</v>
      </c>
      <c r="C223" s="225">
        <v>2.2000000000000002</v>
      </c>
      <c r="D223" s="226">
        <v>118</v>
      </c>
      <c r="E223" s="218">
        <v>57</v>
      </c>
      <c r="F223" s="225">
        <v>2.44</v>
      </c>
      <c r="G223" s="226">
        <v>244</v>
      </c>
      <c r="H223" s="218">
        <v>16</v>
      </c>
      <c r="I223" s="225">
        <v>1.78</v>
      </c>
      <c r="J223" s="263">
        <v>69</v>
      </c>
      <c r="K223" s="255"/>
    </row>
    <row r="224" spans="1:11" s="206" customFormat="1">
      <c r="A224" s="219" t="s">
        <v>25</v>
      </c>
      <c r="B224" s="224">
        <v>26</v>
      </c>
      <c r="C224" s="221">
        <v>1.81</v>
      </c>
      <c r="D224" s="222">
        <v>162</v>
      </c>
      <c r="E224" s="224">
        <v>33</v>
      </c>
      <c r="F224" s="221">
        <v>1.93</v>
      </c>
      <c r="G224" s="222">
        <v>212</v>
      </c>
      <c r="H224" s="224">
        <v>40</v>
      </c>
      <c r="I224" s="221">
        <v>2.02</v>
      </c>
      <c r="J224" s="262">
        <v>243</v>
      </c>
      <c r="K224" s="255"/>
    </row>
    <row r="225" spans="1:13" s="206" customFormat="1">
      <c r="A225" s="213" t="s">
        <v>26</v>
      </c>
      <c r="B225" s="218">
        <v>29</v>
      </c>
      <c r="C225" s="225">
        <v>1.48</v>
      </c>
      <c r="D225" s="226">
        <v>288</v>
      </c>
      <c r="E225" s="218">
        <v>40</v>
      </c>
      <c r="F225" s="225">
        <v>1.6</v>
      </c>
      <c r="G225" s="226">
        <v>398</v>
      </c>
      <c r="H225" s="218">
        <v>31</v>
      </c>
      <c r="I225" s="225">
        <v>1.51</v>
      </c>
      <c r="J225" s="263">
        <v>297</v>
      </c>
      <c r="K225" s="255"/>
    </row>
    <row r="226" spans="1:13" s="206" customFormat="1">
      <c r="A226" s="219" t="s">
        <v>27</v>
      </c>
      <c r="B226" s="224">
        <v>9</v>
      </c>
      <c r="C226" s="221">
        <v>1.2</v>
      </c>
      <c r="D226" s="222">
        <v>56</v>
      </c>
      <c r="E226" s="224">
        <v>49</v>
      </c>
      <c r="F226" s="221">
        <v>2.0499999999999998</v>
      </c>
      <c r="G226" s="222">
        <v>306</v>
      </c>
      <c r="H226" s="224">
        <v>42</v>
      </c>
      <c r="I226" s="221">
        <v>2.0299999999999998</v>
      </c>
      <c r="J226" s="262">
        <v>251</v>
      </c>
      <c r="K226" s="255"/>
    </row>
    <row r="227" spans="1:13" s="206" customFormat="1">
      <c r="A227" s="213" t="s">
        <v>28</v>
      </c>
      <c r="B227" s="218">
        <v>23</v>
      </c>
      <c r="C227" s="225">
        <v>1.1399999999999999</v>
      </c>
      <c r="D227" s="226">
        <v>318</v>
      </c>
      <c r="E227" s="218">
        <v>52</v>
      </c>
      <c r="F227" s="225">
        <v>1.37</v>
      </c>
      <c r="G227" s="226">
        <v>727</v>
      </c>
      <c r="H227" s="218">
        <v>25</v>
      </c>
      <c r="I227" s="225">
        <v>1.18</v>
      </c>
      <c r="J227" s="263">
        <v>346</v>
      </c>
      <c r="K227" s="255"/>
    </row>
    <row r="228" spans="1:13" s="206" customFormat="1">
      <c r="A228" s="219" t="s">
        <v>29</v>
      </c>
      <c r="B228" s="224">
        <v>25</v>
      </c>
      <c r="C228" s="221">
        <v>0.87</v>
      </c>
      <c r="D228" s="222">
        <v>653</v>
      </c>
      <c r="E228" s="224">
        <v>54</v>
      </c>
      <c r="F228" s="221">
        <v>0.99</v>
      </c>
      <c r="G228" s="222">
        <v>1396</v>
      </c>
      <c r="H228" s="224">
        <v>20</v>
      </c>
      <c r="I228" s="221">
        <v>0.8</v>
      </c>
      <c r="J228" s="262">
        <v>533</v>
      </c>
      <c r="K228" s="255"/>
    </row>
    <row r="229" spans="1:13" s="206" customFormat="1">
      <c r="A229" s="213" t="s">
        <v>30</v>
      </c>
      <c r="B229" s="218">
        <v>9</v>
      </c>
      <c r="C229" s="225">
        <v>1.04</v>
      </c>
      <c r="D229" s="226">
        <v>76</v>
      </c>
      <c r="E229" s="218">
        <v>72</v>
      </c>
      <c r="F229" s="225">
        <v>1.69</v>
      </c>
      <c r="G229" s="226">
        <v>555</v>
      </c>
      <c r="H229" s="218">
        <v>19</v>
      </c>
      <c r="I229" s="225">
        <v>1.49</v>
      </c>
      <c r="J229" s="263">
        <v>146</v>
      </c>
      <c r="K229" s="255"/>
    </row>
    <row r="230" spans="1:13" s="206" customFormat="1">
      <c r="A230" s="219" t="s">
        <v>31</v>
      </c>
      <c r="B230" s="224">
        <v>12</v>
      </c>
      <c r="C230" s="221">
        <v>1.45</v>
      </c>
      <c r="D230" s="222">
        <v>64</v>
      </c>
      <c r="E230" s="224">
        <v>69</v>
      </c>
      <c r="F230" s="221">
        <v>2.13</v>
      </c>
      <c r="G230" s="222">
        <v>350</v>
      </c>
      <c r="H230" s="224">
        <v>19</v>
      </c>
      <c r="I230" s="221">
        <v>1.84</v>
      </c>
      <c r="J230" s="262">
        <v>97</v>
      </c>
      <c r="K230" s="255"/>
    </row>
    <row r="231" spans="1:13" s="206" customFormat="1">
      <c r="A231" s="213" t="s">
        <v>32</v>
      </c>
      <c r="B231" s="218">
        <v>12</v>
      </c>
      <c r="C231" s="225">
        <v>1.1599999999999999</v>
      </c>
      <c r="D231" s="226">
        <v>115</v>
      </c>
      <c r="E231" s="218">
        <v>44</v>
      </c>
      <c r="F231" s="225">
        <v>1.77</v>
      </c>
      <c r="G231" s="226">
        <v>407</v>
      </c>
      <c r="H231" s="218">
        <v>44</v>
      </c>
      <c r="I231" s="225">
        <v>1.77</v>
      </c>
      <c r="J231" s="263">
        <v>397</v>
      </c>
      <c r="K231" s="255"/>
    </row>
    <row r="232" spans="1:13" s="206" customFormat="1">
      <c r="A232" s="219" t="s">
        <v>33</v>
      </c>
      <c r="B232" s="224">
        <v>20</v>
      </c>
      <c r="C232" s="221">
        <v>1.77</v>
      </c>
      <c r="D232" s="222">
        <v>113</v>
      </c>
      <c r="E232" s="224">
        <v>40</v>
      </c>
      <c r="F232" s="221">
        <v>2.1800000000000002</v>
      </c>
      <c r="G232" s="222">
        <v>219</v>
      </c>
      <c r="H232" s="224">
        <v>40</v>
      </c>
      <c r="I232" s="221">
        <v>2.1800000000000002</v>
      </c>
      <c r="J232" s="262">
        <v>220</v>
      </c>
      <c r="K232" s="255"/>
    </row>
    <row r="233" spans="1:13" s="206" customFormat="1">
      <c r="A233" s="213" t="s">
        <v>34</v>
      </c>
      <c r="B233" s="218">
        <v>17</v>
      </c>
      <c r="C233" s="225">
        <v>1.62</v>
      </c>
      <c r="D233" s="226">
        <v>100</v>
      </c>
      <c r="E233" s="218">
        <v>56</v>
      </c>
      <c r="F233" s="225">
        <v>2.11</v>
      </c>
      <c r="G233" s="226">
        <v>319</v>
      </c>
      <c r="H233" s="218">
        <v>26</v>
      </c>
      <c r="I233" s="225">
        <v>1.87</v>
      </c>
      <c r="J233" s="263">
        <v>154</v>
      </c>
      <c r="K233" s="255"/>
    </row>
    <row r="234" spans="1:13" s="206" customFormat="1" ht="15" thickBot="1">
      <c r="A234" s="219" t="s">
        <v>35</v>
      </c>
      <c r="B234" s="224">
        <v>24</v>
      </c>
      <c r="C234" s="221">
        <v>1.93</v>
      </c>
      <c r="D234" s="222">
        <v>151</v>
      </c>
      <c r="E234" s="224">
        <v>35</v>
      </c>
      <c r="F234" s="221">
        <v>2.13</v>
      </c>
      <c r="G234" s="222">
        <v>224</v>
      </c>
      <c r="H234" s="224">
        <v>41</v>
      </c>
      <c r="I234" s="221">
        <v>2.2000000000000002</v>
      </c>
      <c r="J234" s="262">
        <v>247</v>
      </c>
      <c r="K234" s="255"/>
    </row>
    <row r="235" spans="1:13" s="206" customFormat="1">
      <c r="A235" s="231" t="s">
        <v>36</v>
      </c>
      <c r="B235" s="235">
        <v>21</v>
      </c>
      <c r="C235" s="233">
        <v>0.38</v>
      </c>
      <c r="D235" s="234">
        <v>2561</v>
      </c>
      <c r="E235" s="235">
        <v>56</v>
      </c>
      <c r="F235" s="233">
        <v>0.46</v>
      </c>
      <c r="G235" s="234">
        <v>7029</v>
      </c>
      <c r="H235" s="235">
        <v>23</v>
      </c>
      <c r="I235" s="233">
        <v>0.4</v>
      </c>
      <c r="J235" s="265">
        <v>2945</v>
      </c>
      <c r="K235" s="255"/>
    </row>
    <row r="236" spans="1:13" s="206" customFormat="1">
      <c r="A236" s="236" t="s">
        <v>37</v>
      </c>
      <c r="B236" s="240">
        <v>20</v>
      </c>
      <c r="C236" s="238">
        <v>0.69</v>
      </c>
      <c r="D236" s="239">
        <v>739</v>
      </c>
      <c r="E236" s="240">
        <v>40</v>
      </c>
      <c r="F236" s="238">
        <v>0.83</v>
      </c>
      <c r="G236" s="239">
        <v>1654</v>
      </c>
      <c r="H236" s="240">
        <v>41</v>
      </c>
      <c r="I236" s="238">
        <v>0.84</v>
      </c>
      <c r="J236" s="266">
        <v>1636</v>
      </c>
      <c r="K236" s="255"/>
    </row>
    <row r="237" spans="1:13" s="206" customFormat="1">
      <c r="A237" s="251" t="s">
        <v>38</v>
      </c>
      <c r="B237" s="267">
        <v>20</v>
      </c>
      <c r="C237" s="252">
        <v>0.33</v>
      </c>
      <c r="D237" s="253">
        <v>3300</v>
      </c>
      <c r="E237" s="267">
        <v>53</v>
      </c>
      <c r="F237" s="252">
        <v>0.41</v>
      </c>
      <c r="G237" s="253">
        <v>8683</v>
      </c>
      <c r="H237" s="267">
        <v>27</v>
      </c>
      <c r="I237" s="252">
        <v>0.36</v>
      </c>
      <c r="J237" s="268">
        <v>4581</v>
      </c>
      <c r="K237" s="255"/>
    </row>
    <row r="238" spans="1:13" s="206" customFormat="1">
      <c r="A238" s="569" t="s">
        <v>160</v>
      </c>
      <c r="B238" s="570"/>
      <c r="C238" s="571"/>
      <c r="D238" s="571"/>
      <c r="E238" s="570"/>
      <c r="F238" s="571"/>
      <c r="G238" s="571"/>
      <c r="H238" s="570"/>
      <c r="I238" s="571"/>
      <c r="J238" s="571"/>
      <c r="K238" s="570"/>
      <c r="L238" s="571"/>
      <c r="M238" s="571"/>
    </row>
    <row r="239" spans="1:13" s="206" customFormat="1" ht="26.65" customHeight="1">
      <c r="A239" s="572" t="s">
        <v>161</v>
      </c>
      <c r="B239" s="573"/>
      <c r="C239" s="572"/>
      <c r="D239" s="572"/>
      <c r="E239" s="573"/>
      <c r="F239" s="572"/>
      <c r="G239" s="572"/>
      <c r="H239" s="573"/>
      <c r="I239" s="572"/>
      <c r="J239" s="572"/>
      <c r="K239" s="573"/>
      <c r="L239" s="572"/>
      <c r="M239" s="572"/>
    </row>
    <row r="240" spans="1:13" s="206" customFormat="1">
      <c r="A240" s="574" t="s">
        <v>152</v>
      </c>
      <c r="B240" s="575"/>
      <c r="C240" s="576"/>
      <c r="D240" s="576"/>
      <c r="E240" s="575"/>
      <c r="F240" s="576"/>
      <c r="G240" s="576"/>
      <c r="H240" s="575"/>
      <c r="I240" s="576"/>
      <c r="J240" s="576"/>
      <c r="K240" s="575"/>
      <c r="L240" s="576"/>
      <c r="M240" s="576"/>
    </row>
    <row r="243" spans="1:16" ht="23.5">
      <c r="A243" s="541">
        <v>2024</v>
      </c>
      <c r="B243" s="541"/>
      <c r="C243" s="541"/>
      <c r="D243" s="541"/>
      <c r="E243" s="541"/>
      <c r="F243" s="541"/>
      <c r="G243" s="541"/>
      <c r="H243" s="541"/>
      <c r="I243" s="541"/>
      <c r="J243" s="541"/>
      <c r="K243" s="541"/>
      <c r="L243" s="541"/>
      <c r="M243" s="541"/>
      <c r="N243" s="541"/>
      <c r="O243" s="541"/>
      <c r="P243" s="541"/>
    </row>
    <row r="245" spans="1:16" s="205" customFormat="1">
      <c r="A245" s="542" t="s">
        <v>162</v>
      </c>
      <c r="B245" s="542"/>
      <c r="C245" s="542"/>
      <c r="D245" s="542"/>
      <c r="E245" s="542"/>
      <c r="F245" s="542"/>
      <c r="G245" s="542"/>
      <c r="H245" s="542"/>
      <c r="I245" s="542"/>
      <c r="J245" s="542"/>
      <c r="K245" s="542"/>
      <c r="L245" s="542"/>
      <c r="M245" s="542"/>
      <c r="N245" s="542"/>
      <c r="O245" s="542"/>
      <c r="P245" s="542"/>
    </row>
    <row r="246" spans="1:16" s="205" customFormat="1" ht="35.15" customHeight="1">
      <c r="A246" s="553" t="s">
        <v>16</v>
      </c>
      <c r="B246" s="581" t="s">
        <v>133</v>
      </c>
      <c r="C246" s="557"/>
      <c r="D246" s="558"/>
      <c r="E246" s="581" t="s">
        <v>134</v>
      </c>
      <c r="F246" s="557"/>
      <c r="G246" s="558"/>
      <c r="H246" s="581" t="s">
        <v>135</v>
      </c>
      <c r="I246" s="557"/>
      <c r="J246" s="558"/>
      <c r="K246" s="581" t="s">
        <v>136</v>
      </c>
      <c r="L246" s="557"/>
      <c r="M246" s="558"/>
      <c r="N246" s="581" t="s">
        <v>163</v>
      </c>
      <c r="O246" s="557"/>
      <c r="P246" s="559"/>
    </row>
    <row r="247" spans="1:16" s="205" customFormat="1" ht="15" thickBot="1">
      <c r="A247" s="554"/>
      <c r="B247" s="207" t="s">
        <v>137</v>
      </c>
      <c r="C247" s="208" t="s">
        <v>138</v>
      </c>
      <c r="D247" s="209" t="s">
        <v>139</v>
      </c>
      <c r="E247" s="210" t="s">
        <v>137</v>
      </c>
      <c r="F247" s="208" t="s">
        <v>138</v>
      </c>
      <c r="G247" s="209" t="s">
        <v>139</v>
      </c>
      <c r="H247" s="210" t="s">
        <v>137</v>
      </c>
      <c r="I247" s="211" t="s">
        <v>138</v>
      </c>
      <c r="J247" s="212" t="s">
        <v>139</v>
      </c>
      <c r="K247" s="210" t="s">
        <v>137</v>
      </c>
      <c r="L247" s="208" t="s">
        <v>138</v>
      </c>
      <c r="M247" s="209" t="s">
        <v>139</v>
      </c>
      <c r="N247" s="269" t="s">
        <v>137</v>
      </c>
      <c r="O247" s="270" t="s">
        <v>138</v>
      </c>
      <c r="P247" s="269" t="s">
        <v>139</v>
      </c>
    </row>
    <row r="248" spans="1:16" s="205" customFormat="1" ht="15" thickBot="1">
      <c r="A248" s="580"/>
      <c r="B248" s="582" t="s">
        <v>140</v>
      </c>
      <c r="C248" s="583"/>
      <c r="D248" s="583"/>
      <c r="E248" s="583"/>
      <c r="F248" s="583"/>
      <c r="G248" s="583"/>
      <c r="H248" s="583"/>
      <c r="I248" s="583"/>
      <c r="J248" s="583"/>
      <c r="K248" s="583"/>
      <c r="L248" s="583"/>
      <c r="M248" s="583"/>
      <c r="N248" s="583"/>
      <c r="O248" s="583"/>
      <c r="P248" s="584"/>
    </row>
    <row r="249" spans="1:16" s="205" customFormat="1" ht="15" thickBot="1">
      <c r="A249" s="585" t="s">
        <v>141</v>
      </c>
      <c r="B249" s="587"/>
      <c r="C249" s="587"/>
      <c r="D249" s="587"/>
      <c r="E249" s="587"/>
      <c r="F249" s="587"/>
      <c r="G249" s="587"/>
      <c r="H249" s="587"/>
      <c r="I249" s="587"/>
      <c r="J249" s="587"/>
      <c r="K249" s="587"/>
      <c r="L249" s="587"/>
      <c r="M249" s="587"/>
      <c r="N249" s="587"/>
      <c r="O249" s="587"/>
      <c r="P249" s="588"/>
    </row>
    <row r="250" spans="1:16" s="205" customFormat="1" ht="12">
      <c r="A250" s="213" t="s">
        <v>20</v>
      </c>
      <c r="B250" s="214">
        <v>63</v>
      </c>
      <c r="C250" s="215">
        <v>1.1200000000000001</v>
      </c>
      <c r="D250" s="216">
        <v>1233</v>
      </c>
      <c r="E250" s="217">
        <v>33</v>
      </c>
      <c r="F250" s="215">
        <v>1.0900000000000001</v>
      </c>
      <c r="G250" s="216">
        <v>634</v>
      </c>
      <c r="H250" s="218">
        <v>2</v>
      </c>
      <c r="I250" s="215">
        <v>0.33</v>
      </c>
      <c r="J250" s="216">
        <v>42</v>
      </c>
      <c r="K250" s="218">
        <v>2</v>
      </c>
      <c r="L250" s="215">
        <v>0.34</v>
      </c>
      <c r="M250" s="216">
        <v>46</v>
      </c>
      <c r="N250" s="244" t="s">
        <v>104</v>
      </c>
      <c r="O250" s="215" t="s">
        <v>104</v>
      </c>
      <c r="P250" s="215" t="s">
        <v>104</v>
      </c>
    </row>
    <row r="251" spans="1:16" s="205" customFormat="1" ht="12">
      <c r="A251" s="219" t="s">
        <v>21</v>
      </c>
      <c r="B251" s="220">
        <v>67</v>
      </c>
      <c r="C251" s="221">
        <v>0.99</v>
      </c>
      <c r="D251" s="222">
        <v>1593</v>
      </c>
      <c r="E251" s="243">
        <v>28</v>
      </c>
      <c r="F251" s="221">
        <v>0.95</v>
      </c>
      <c r="G251" s="222">
        <v>650</v>
      </c>
      <c r="H251" s="224">
        <v>3</v>
      </c>
      <c r="I251" s="221">
        <v>0.35</v>
      </c>
      <c r="J251" s="222">
        <v>63</v>
      </c>
      <c r="K251" s="223">
        <v>2</v>
      </c>
      <c r="L251" s="221">
        <v>0.28000000000000003</v>
      </c>
      <c r="M251" s="222">
        <v>51</v>
      </c>
      <c r="N251" s="271" t="s">
        <v>104</v>
      </c>
      <c r="O251" s="221" t="s">
        <v>104</v>
      </c>
      <c r="P251" s="221" t="s">
        <v>104</v>
      </c>
    </row>
    <row r="252" spans="1:16" s="205" customFormat="1" ht="12">
      <c r="A252" s="213" t="s">
        <v>22</v>
      </c>
      <c r="B252" s="217">
        <v>54</v>
      </c>
      <c r="C252" s="225">
        <v>1.98</v>
      </c>
      <c r="D252" s="226">
        <v>361</v>
      </c>
      <c r="E252" s="217">
        <v>41</v>
      </c>
      <c r="F252" s="225">
        <v>1.96</v>
      </c>
      <c r="G252" s="226">
        <v>275</v>
      </c>
      <c r="H252" s="218">
        <v>3</v>
      </c>
      <c r="I252" s="225">
        <v>0.66</v>
      </c>
      <c r="J252" s="226">
        <v>21</v>
      </c>
      <c r="K252" s="218">
        <v>2</v>
      </c>
      <c r="L252" s="225">
        <v>0.57999999999999996</v>
      </c>
      <c r="M252" s="226">
        <v>16</v>
      </c>
      <c r="N252" s="244" t="s">
        <v>104</v>
      </c>
      <c r="O252" s="225" t="s">
        <v>104</v>
      </c>
      <c r="P252" s="225" t="s">
        <v>104</v>
      </c>
    </row>
    <row r="253" spans="1:16" s="272" customFormat="1" ht="12">
      <c r="A253" s="227" t="s">
        <v>23</v>
      </c>
      <c r="B253" s="223">
        <v>53</v>
      </c>
      <c r="C253" s="228">
        <v>2</v>
      </c>
      <c r="D253" s="229">
        <v>377</v>
      </c>
      <c r="E253" s="223">
        <v>39</v>
      </c>
      <c r="F253" s="228">
        <v>2</v>
      </c>
      <c r="G253" s="229">
        <v>273</v>
      </c>
      <c r="H253" s="224">
        <v>3</v>
      </c>
      <c r="I253" s="228">
        <v>1</v>
      </c>
      <c r="J253" s="229">
        <v>22</v>
      </c>
      <c r="K253" s="224">
        <v>5</v>
      </c>
      <c r="L253" s="228">
        <v>1</v>
      </c>
      <c r="M253" s="229">
        <v>33</v>
      </c>
      <c r="N253" s="224" t="s">
        <v>104</v>
      </c>
      <c r="O253" s="228" t="s">
        <v>104</v>
      </c>
      <c r="P253" s="228" t="s">
        <v>104</v>
      </c>
    </row>
    <row r="254" spans="1:16" s="205" customFormat="1" ht="12">
      <c r="A254" s="213" t="s">
        <v>24</v>
      </c>
      <c r="B254" s="218">
        <v>66</v>
      </c>
      <c r="C254" s="225">
        <v>2.6</v>
      </c>
      <c r="D254" s="226">
        <v>236</v>
      </c>
      <c r="E254" s="218">
        <v>31</v>
      </c>
      <c r="F254" s="225">
        <v>2.54</v>
      </c>
      <c r="G254" s="226">
        <v>112</v>
      </c>
      <c r="H254" s="218">
        <v>1</v>
      </c>
      <c r="I254" s="225">
        <v>0.69</v>
      </c>
      <c r="J254" s="226">
        <v>4</v>
      </c>
      <c r="K254" s="218">
        <v>1</v>
      </c>
      <c r="L254" s="225">
        <v>0.6</v>
      </c>
      <c r="M254" s="226">
        <v>5</v>
      </c>
      <c r="N254" s="244" t="s">
        <v>104</v>
      </c>
      <c r="O254" s="225" t="s">
        <v>104</v>
      </c>
      <c r="P254" s="225" t="s">
        <v>104</v>
      </c>
    </row>
    <row r="255" spans="1:16" s="205" customFormat="1" ht="12">
      <c r="A255" s="219" t="s">
        <v>25</v>
      </c>
      <c r="B255" s="224">
        <v>59</v>
      </c>
      <c r="C255" s="221">
        <v>2.0699999999999998</v>
      </c>
      <c r="D255" s="222">
        <v>340</v>
      </c>
      <c r="E255" s="224">
        <v>36</v>
      </c>
      <c r="F255" s="221">
        <v>2.02</v>
      </c>
      <c r="G255" s="222">
        <v>210</v>
      </c>
      <c r="H255" s="224">
        <v>2</v>
      </c>
      <c r="I255" s="221">
        <v>0.62</v>
      </c>
      <c r="J255" s="222">
        <v>13</v>
      </c>
      <c r="K255" s="224">
        <v>3</v>
      </c>
      <c r="L255" s="221">
        <v>0.73</v>
      </c>
      <c r="M255" s="222">
        <v>18</v>
      </c>
      <c r="N255" s="271" t="s">
        <v>104</v>
      </c>
      <c r="O255" s="221" t="s">
        <v>104</v>
      </c>
      <c r="P255" s="221" t="s">
        <v>104</v>
      </c>
    </row>
    <row r="256" spans="1:16" s="205" customFormat="1" ht="12">
      <c r="A256" s="213" t="s">
        <v>26</v>
      </c>
      <c r="B256" s="246">
        <v>51</v>
      </c>
      <c r="C256" s="225">
        <v>1.7</v>
      </c>
      <c r="D256" s="226">
        <v>474</v>
      </c>
      <c r="E256" s="246">
        <v>41</v>
      </c>
      <c r="F256" s="225">
        <v>1.68</v>
      </c>
      <c r="G256" s="226">
        <v>365</v>
      </c>
      <c r="H256" s="218">
        <v>4</v>
      </c>
      <c r="I256" s="225">
        <v>0.67</v>
      </c>
      <c r="J256" s="226">
        <v>35</v>
      </c>
      <c r="K256" s="218">
        <v>4</v>
      </c>
      <c r="L256" s="225">
        <v>0.62</v>
      </c>
      <c r="M256" s="226">
        <v>37</v>
      </c>
      <c r="N256" s="244" t="s">
        <v>104</v>
      </c>
      <c r="O256" s="225" t="s">
        <v>104</v>
      </c>
      <c r="P256" s="225" t="s">
        <v>104</v>
      </c>
    </row>
    <row r="257" spans="1:16" s="205" customFormat="1" ht="12">
      <c r="A257" s="219" t="s">
        <v>27</v>
      </c>
      <c r="B257" s="223">
        <v>53</v>
      </c>
      <c r="C257" s="221">
        <v>2.06</v>
      </c>
      <c r="D257" s="222">
        <v>318</v>
      </c>
      <c r="E257" s="223">
        <v>40</v>
      </c>
      <c r="F257" s="221">
        <v>2.02</v>
      </c>
      <c r="G257" s="222">
        <v>236</v>
      </c>
      <c r="H257" s="224">
        <v>4</v>
      </c>
      <c r="I257" s="221">
        <v>0.77</v>
      </c>
      <c r="J257" s="222">
        <v>22</v>
      </c>
      <c r="K257" s="224">
        <v>3</v>
      </c>
      <c r="L257" s="221">
        <v>0.75</v>
      </c>
      <c r="M257" s="222">
        <v>21</v>
      </c>
      <c r="N257" s="271" t="s">
        <v>104</v>
      </c>
      <c r="O257" s="221" t="s">
        <v>104</v>
      </c>
      <c r="P257" s="221" t="s">
        <v>104</v>
      </c>
    </row>
    <row r="258" spans="1:16" s="205" customFormat="1" ht="12">
      <c r="A258" s="213" t="s">
        <v>28</v>
      </c>
      <c r="B258" s="246">
        <v>58</v>
      </c>
      <c r="C258" s="225">
        <v>1.45</v>
      </c>
      <c r="D258" s="226">
        <v>703</v>
      </c>
      <c r="E258" s="246">
        <v>36</v>
      </c>
      <c r="F258" s="225">
        <v>1.41</v>
      </c>
      <c r="G258" s="226">
        <v>445</v>
      </c>
      <c r="H258" s="218">
        <v>4</v>
      </c>
      <c r="I258" s="225">
        <v>0.55000000000000004</v>
      </c>
      <c r="J258" s="226">
        <v>43</v>
      </c>
      <c r="K258" s="218">
        <v>2</v>
      </c>
      <c r="L258" s="225">
        <v>0.43</v>
      </c>
      <c r="M258" s="226">
        <v>28</v>
      </c>
      <c r="N258" s="244" t="s">
        <v>104</v>
      </c>
      <c r="O258" s="225" t="s">
        <v>104</v>
      </c>
      <c r="P258" s="225" t="s">
        <v>104</v>
      </c>
    </row>
    <row r="259" spans="1:16" s="205" customFormat="1" ht="12">
      <c r="A259" s="219" t="s">
        <v>29</v>
      </c>
      <c r="B259" s="223">
        <v>64</v>
      </c>
      <c r="C259" s="221">
        <v>0.99</v>
      </c>
      <c r="D259" s="222">
        <v>1574</v>
      </c>
      <c r="E259" s="223">
        <v>31</v>
      </c>
      <c r="F259" s="221">
        <v>0.96</v>
      </c>
      <c r="G259" s="222">
        <v>774</v>
      </c>
      <c r="H259" s="223">
        <v>2</v>
      </c>
      <c r="I259" s="221">
        <v>0.32</v>
      </c>
      <c r="J259" s="222">
        <v>60</v>
      </c>
      <c r="K259" s="224">
        <v>2</v>
      </c>
      <c r="L259" s="221">
        <v>0.28000000000000003</v>
      </c>
      <c r="M259" s="222">
        <v>41</v>
      </c>
      <c r="N259" s="271" t="s">
        <v>104</v>
      </c>
      <c r="O259" s="221" t="s">
        <v>104</v>
      </c>
      <c r="P259" s="221" t="s">
        <v>104</v>
      </c>
    </row>
    <row r="260" spans="1:16" s="205" customFormat="1" ht="12">
      <c r="A260" s="213" t="s">
        <v>30</v>
      </c>
      <c r="B260" s="246">
        <v>55</v>
      </c>
      <c r="C260" s="225">
        <v>1.94</v>
      </c>
      <c r="D260" s="226">
        <v>397</v>
      </c>
      <c r="E260" s="246">
        <v>40</v>
      </c>
      <c r="F260" s="225">
        <v>1.91</v>
      </c>
      <c r="G260" s="226">
        <v>270</v>
      </c>
      <c r="H260" s="218">
        <v>3</v>
      </c>
      <c r="I260" s="225">
        <v>0.64</v>
      </c>
      <c r="J260" s="226">
        <v>20</v>
      </c>
      <c r="K260" s="218">
        <v>2</v>
      </c>
      <c r="L260" s="225">
        <v>0.5</v>
      </c>
      <c r="M260" s="226">
        <v>17</v>
      </c>
      <c r="N260" s="244" t="s">
        <v>104</v>
      </c>
      <c r="O260" s="225" t="s">
        <v>104</v>
      </c>
      <c r="P260" s="225" t="s">
        <v>104</v>
      </c>
    </row>
    <row r="261" spans="1:16" s="205" customFormat="1" ht="12">
      <c r="A261" s="219" t="s">
        <v>31</v>
      </c>
      <c r="B261" s="223">
        <v>56</v>
      </c>
      <c r="C261" s="221">
        <v>2.4300000000000002</v>
      </c>
      <c r="D261" s="222">
        <v>267</v>
      </c>
      <c r="E261" s="223">
        <v>40</v>
      </c>
      <c r="F261" s="221">
        <v>2.41</v>
      </c>
      <c r="G261" s="222">
        <v>180</v>
      </c>
      <c r="H261" s="224">
        <v>1</v>
      </c>
      <c r="I261" s="221">
        <v>0.57999999999999996</v>
      </c>
      <c r="J261" s="222">
        <v>7</v>
      </c>
      <c r="K261" s="224">
        <v>2</v>
      </c>
      <c r="L261" s="221">
        <v>0.68</v>
      </c>
      <c r="M261" s="222">
        <v>11</v>
      </c>
      <c r="N261" s="271" t="s">
        <v>104</v>
      </c>
      <c r="O261" s="221" t="s">
        <v>104</v>
      </c>
      <c r="P261" s="221" t="s">
        <v>104</v>
      </c>
    </row>
    <row r="262" spans="1:16" s="205" customFormat="1" ht="12">
      <c r="A262" s="213" t="s">
        <v>32</v>
      </c>
      <c r="B262" s="218">
        <v>55</v>
      </c>
      <c r="C262" s="225">
        <v>1.77</v>
      </c>
      <c r="D262" s="226">
        <v>474</v>
      </c>
      <c r="E262" s="218">
        <v>39</v>
      </c>
      <c r="F262" s="225">
        <v>1.75</v>
      </c>
      <c r="G262" s="226">
        <v>341</v>
      </c>
      <c r="H262" s="218">
        <v>2</v>
      </c>
      <c r="I262" s="225">
        <v>0.5</v>
      </c>
      <c r="J262" s="226">
        <v>21</v>
      </c>
      <c r="K262" s="218">
        <v>3</v>
      </c>
      <c r="L262" s="225">
        <v>0.56000000000000005</v>
      </c>
      <c r="M262" s="226">
        <v>27</v>
      </c>
      <c r="N262" s="244" t="s">
        <v>104</v>
      </c>
      <c r="O262" s="225" t="s">
        <v>104</v>
      </c>
      <c r="P262" s="225" t="s">
        <v>104</v>
      </c>
    </row>
    <row r="263" spans="1:16" s="205" customFormat="1" ht="12">
      <c r="A263" s="219" t="s">
        <v>33</v>
      </c>
      <c r="B263" s="224">
        <v>56</v>
      </c>
      <c r="C263" s="221">
        <v>2.15</v>
      </c>
      <c r="D263" s="222">
        <v>310</v>
      </c>
      <c r="E263" s="224">
        <v>39</v>
      </c>
      <c r="F263" s="221">
        <v>2.11</v>
      </c>
      <c r="G263" s="222">
        <v>215</v>
      </c>
      <c r="H263" s="224">
        <v>4</v>
      </c>
      <c r="I263" s="221">
        <v>0.8</v>
      </c>
      <c r="J263" s="222">
        <v>19</v>
      </c>
      <c r="K263" s="224">
        <v>2</v>
      </c>
      <c r="L263" s="221">
        <v>0.56999999999999995</v>
      </c>
      <c r="M263" s="222">
        <v>11</v>
      </c>
      <c r="N263" s="271" t="s">
        <v>104</v>
      </c>
      <c r="O263" s="221" t="s">
        <v>104</v>
      </c>
      <c r="P263" s="221" t="s">
        <v>104</v>
      </c>
    </row>
    <row r="264" spans="1:16" s="205" customFormat="1" ht="12">
      <c r="A264" s="213" t="s">
        <v>34</v>
      </c>
      <c r="B264" s="246">
        <v>54</v>
      </c>
      <c r="C264" s="225">
        <v>2.27</v>
      </c>
      <c r="D264" s="226">
        <v>285</v>
      </c>
      <c r="E264" s="246">
        <v>41</v>
      </c>
      <c r="F264" s="225">
        <v>2.2400000000000002</v>
      </c>
      <c r="G264" s="226">
        <v>216</v>
      </c>
      <c r="H264" s="218">
        <v>3</v>
      </c>
      <c r="I264" s="225">
        <v>0.81</v>
      </c>
      <c r="J264" s="226">
        <v>17</v>
      </c>
      <c r="K264" s="218">
        <v>2</v>
      </c>
      <c r="L264" s="225">
        <v>0.63</v>
      </c>
      <c r="M264" s="226">
        <v>11</v>
      </c>
      <c r="N264" s="244" t="s">
        <v>104</v>
      </c>
      <c r="O264" s="225" t="s">
        <v>104</v>
      </c>
      <c r="P264" s="225" t="s">
        <v>104</v>
      </c>
    </row>
    <row r="265" spans="1:16" s="205" customFormat="1" ht="12.5" thickBot="1">
      <c r="A265" s="219" t="s">
        <v>35</v>
      </c>
      <c r="B265" s="224">
        <v>59</v>
      </c>
      <c r="C265" s="221">
        <v>2.2799999999999998</v>
      </c>
      <c r="D265" s="222">
        <v>317</v>
      </c>
      <c r="E265" s="224">
        <v>34</v>
      </c>
      <c r="F265" s="221">
        <v>2.2000000000000002</v>
      </c>
      <c r="G265" s="222">
        <v>183</v>
      </c>
      <c r="H265" s="224">
        <v>4</v>
      </c>
      <c r="I265" s="221">
        <v>0.89</v>
      </c>
      <c r="J265" s="222">
        <v>19</v>
      </c>
      <c r="K265" s="224">
        <v>4</v>
      </c>
      <c r="L265" s="221">
        <v>0.87</v>
      </c>
      <c r="M265" s="222">
        <v>21</v>
      </c>
      <c r="N265" s="271" t="s">
        <v>104</v>
      </c>
      <c r="O265" s="221" t="s">
        <v>104</v>
      </c>
      <c r="P265" s="221" t="s">
        <v>104</v>
      </c>
    </row>
    <row r="266" spans="1:16" s="205" customFormat="1" ht="12">
      <c r="A266" s="273" t="s">
        <v>36</v>
      </c>
      <c r="B266" s="274">
        <v>61</v>
      </c>
      <c r="C266" s="275">
        <v>0.48</v>
      </c>
      <c r="D266" s="276">
        <v>7102</v>
      </c>
      <c r="E266" s="274">
        <v>34</v>
      </c>
      <c r="F266" s="275">
        <v>0.46</v>
      </c>
      <c r="G266" s="276">
        <v>3856</v>
      </c>
      <c r="H266" s="277">
        <v>3</v>
      </c>
      <c r="I266" s="275">
        <v>0.16</v>
      </c>
      <c r="J266" s="276">
        <v>304</v>
      </c>
      <c r="K266" s="278">
        <v>2</v>
      </c>
      <c r="L266" s="275">
        <v>0.14000000000000001</v>
      </c>
      <c r="M266" s="276">
        <v>265</v>
      </c>
      <c r="N266" s="279" t="s">
        <v>104</v>
      </c>
      <c r="O266" s="275" t="s">
        <v>104</v>
      </c>
      <c r="P266" s="275" t="s">
        <v>104</v>
      </c>
    </row>
    <row r="267" spans="1:16" s="205" customFormat="1" ht="12">
      <c r="A267" s="280" t="s">
        <v>37</v>
      </c>
      <c r="B267" s="281">
        <v>55</v>
      </c>
      <c r="C267" s="282">
        <v>0.85</v>
      </c>
      <c r="D267" s="283">
        <v>2157</v>
      </c>
      <c r="E267" s="281">
        <v>39</v>
      </c>
      <c r="F267" s="282">
        <v>0.83</v>
      </c>
      <c r="G267" s="283">
        <v>1523</v>
      </c>
      <c r="H267" s="284">
        <v>3</v>
      </c>
      <c r="I267" s="282">
        <v>0.28999999999999998</v>
      </c>
      <c r="J267" s="283">
        <v>124</v>
      </c>
      <c r="K267" s="284">
        <v>3</v>
      </c>
      <c r="L267" s="282">
        <v>0.28000000000000003</v>
      </c>
      <c r="M267" s="283">
        <v>129</v>
      </c>
      <c r="N267" s="285" t="s">
        <v>104</v>
      </c>
      <c r="O267" s="282" t="s">
        <v>104</v>
      </c>
      <c r="P267" s="282" t="s">
        <v>104</v>
      </c>
    </row>
    <row r="268" spans="1:16" s="205" customFormat="1" ht="12.5" thickBot="1">
      <c r="A268" s="280" t="s">
        <v>38</v>
      </c>
      <c r="B268" s="286">
        <v>60</v>
      </c>
      <c r="C268" s="287">
        <v>0.42</v>
      </c>
      <c r="D268" s="288">
        <v>9259</v>
      </c>
      <c r="E268" s="286">
        <v>35</v>
      </c>
      <c r="F268" s="287">
        <v>0.41</v>
      </c>
      <c r="G268" s="288">
        <v>5379</v>
      </c>
      <c r="H268" s="281">
        <v>3</v>
      </c>
      <c r="I268" s="287">
        <v>0.14000000000000001</v>
      </c>
      <c r="J268" s="288">
        <v>428</v>
      </c>
      <c r="K268" s="289">
        <v>2</v>
      </c>
      <c r="L268" s="287">
        <v>0.13</v>
      </c>
      <c r="M268" s="288">
        <v>394</v>
      </c>
      <c r="N268" s="290" t="s">
        <v>104</v>
      </c>
      <c r="O268" s="291" t="s">
        <v>104</v>
      </c>
      <c r="P268" s="291" t="s">
        <v>104</v>
      </c>
    </row>
    <row r="269" spans="1:16" s="205" customFormat="1" ht="15" thickBot="1">
      <c r="A269" s="585" t="s">
        <v>142</v>
      </c>
      <c r="B269" s="587"/>
      <c r="C269" s="587"/>
      <c r="D269" s="587"/>
      <c r="E269" s="587"/>
      <c r="F269" s="587"/>
      <c r="G269" s="587"/>
      <c r="H269" s="587"/>
      <c r="I269" s="587"/>
      <c r="J269" s="587"/>
      <c r="K269" s="587"/>
      <c r="L269" s="587"/>
      <c r="M269" s="587"/>
      <c r="N269" s="587"/>
      <c r="O269" s="587"/>
      <c r="P269" s="588"/>
    </row>
    <row r="270" spans="1:16" s="205" customFormat="1" ht="12">
      <c r="A270" s="213" t="s">
        <v>20</v>
      </c>
      <c r="B270" s="246">
        <v>70</v>
      </c>
      <c r="C270" s="215">
        <v>1.07</v>
      </c>
      <c r="D270" s="216">
        <v>1365</v>
      </c>
      <c r="E270" s="217">
        <v>24</v>
      </c>
      <c r="F270" s="215">
        <v>0.98</v>
      </c>
      <c r="G270" s="216">
        <v>463</v>
      </c>
      <c r="H270" s="230">
        <v>6</v>
      </c>
      <c r="I270" s="215">
        <v>0.56000000000000005</v>
      </c>
      <c r="J270" s="216">
        <v>115</v>
      </c>
      <c r="K270" s="218">
        <v>1</v>
      </c>
      <c r="L270" s="215">
        <v>0.19</v>
      </c>
      <c r="M270" s="216">
        <v>12</v>
      </c>
      <c r="N270" s="244" t="s">
        <v>104</v>
      </c>
      <c r="O270" s="215" t="s">
        <v>104</v>
      </c>
      <c r="P270" s="215" t="s">
        <v>104</v>
      </c>
    </row>
    <row r="271" spans="1:16" s="205" customFormat="1" ht="12">
      <c r="A271" s="219" t="s">
        <v>21</v>
      </c>
      <c r="B271" s="223">
        <v>76</v>
      </c>
      <c r="C271" s="221">
        <v>0.9</v>
      </c>
      <c r="D271" s="222">
        <v>1795</v>
      </c>
      <c r="E271" s="223">
        <v>20</v>
      </c>
      <c r="F271" s="221">
        <v>0.85</v>
      </c>
      <c r="G271" s="222">
        <v>466</v>
      </c>
      <c r="H271" s="224">
        <v>4</v>
      </c>
      <c r="I271" s="221">
        <v>0.4</v>
      </c>
      <c r="J271" s="222">
        <v>86</v>
      </c>
      <c r="K271" s="224">
        <v>0</v>
      </c>
      <c r="L271" s="221">
        <v>0.13</v>
      </c>
      <c r="M271" s="222">
        <v>10</v>
      </c>
      <c r="N271" s="271" t="s">
        <v>104</v>
      </c>
      <c r="O271" s="221" t="s">
        <v>104</v>
      </c>
      <c r="P271" s="221" t="s">
        <v>104</v>
      </c>
    </row>
    <row r="272" spans="1:16" s="205" customFormat="1" ht="12">
      <c r="A272" s="213" t="s">
        <v>22</v>
      </c>
      <c r="B272" s="218">
        <v>67</v>
      </c>
      <c r="C272" s="225">
        <v>1.88</v>
      </c>
      <c r="D272" s="226">
        <v>455</v>
      </c>
      <c r="E272" s="218">
        <v>27</v>
      </c>
      <c r="F272" s="225">
        <v>1.79</v>
      </c>
      <c r="G272" s="226">
        <v>182</v>
      </c>
      <c r="H272" s="218">
        <v>5</v>
      </c>
      <c r="I272" s="225">
        <v>0.86</v>
      </c>
      <c r="J272" s="226">
        <v>34</v>
      </c>
      <c r="K272" s="218">
        <v>1</v>
      </c>
      <c r="L272" s="225">
        <v>0.31</v>
      </c>
      <c r="M272" s="226">
        <v>4</v>
      </c>
      <c r="N272" s="244" t="s">
        <v>104</v>
      </c>
      <c r="O272" s="225" t="s">
        <v>104</v>
      </c>
      <c r="P272" s="225" t="s">
        <v>104</v>
      </c>
    </row>
    <row r="273" spans="1:16" s="205" customFormat="1" ht="12">
      <c r="A273" s="219" t="s">
        <v>23</v>
      </c>
      <c r="B273" s="243">
        <v>67</v>
      </c>
      <c r="C273" s="221">
        <v>1.81</v>
      </c>
      <c r="D273" s="222">
        <v>474</v>
      </c>
      <c r="E273" s="223">
        <v>29</v>
      </c>
      <c r="F273" s="221">
        <v>1.75</v>
      </c>
      <c r="G273" s="222">
        <v>199</v>
      </c>
      <c r="H273" s="224">
        <v>4</v>
      </c>
      <c r="I273" s="221">
        <v>0.73</v>
      </c>
      <c r="J273" s="222">
        <v>29</v>
      </c>
      <c r="K273" s="224">
        <v>0</v>
      </c>
      <c r="L273" s="221">
        <v>0.21</v>
      </c>
      <c r="M273" s="222">
        <v>2</v>
      </c>
      <c r="N273" s="271" t="s">
        <v>104</v>
      </c>
      <c r="O273" s="221" t="s">
        <v>104</v>
      </c>
      <c r="P273" s="221" t="s">
        <v>104</v>
      </c>
    </row>
    <row r="274" spans="1:16" s="205" customFormat="1" ht="12">
      <c r="A274" s="213" t="s">
        <v>24</v>
      </c>
      <c r="B274" s="218">
        <v>72</v>
      </c>
      <c r="C274" s="225">
        <v>2.5</v>
      </c>
      <c r="D274" s="226">
        <v>260</v>
      </c>
      <c r="E274" s="218">
        <v>25</v>
      </c>
      <c r="F274" s="225">
        <v>2.39</v>
      </c>
      <c r="G274" s="226">
        <v>85</v>
      </c>
      <c r="H274" s="218">
        <v>3</v>
      </c>
      <c r="I274" s="225">
        <v>1.05</v>
      </c>
      <c r="J274" s="226">
        <v>10</v>
      </c>
      <c r="K274" s="218">
        <v>0</v>
      </c>
      <c r="L274" s="225">
        <v>0.33</v>
      </c>
      <c r="M274" s="226">
        <v>1</v>
      </c>
      <c r="N274" s="244" t="s">
        <v>104</v>
      </c>
      <c r="O274" s="225" t="s">
        <v>104</v>
      </c>
      <c r="P274" s="225" t="s">
        <v>104</v>
      </c>
    </row>
    <row r="275" spans="1:16" s="205" customFormat="1" ht="12">
      <c r="A275" s="219" t="s">
        <v>25</v>
      </c>
      <c r="B275" s="223">
        <v>72</v>
      </c>
      <c r="C275" s="221">
        <v>1.89</v>
      </c>
      <c r="D275" s="222">
        <v>418</v>
      </c>
      <c r="E275" s="223">
        <v>23</v>
      </c>
      <c r="F275" s="221">
        <v>1.77</v>
      </c>
      <c r="G275" s="222">
        <v>130</v>
      </c>
      <c r="H275" s="224">
        <v>5</v>
      </c>
      <c r="I275" s="221">
        <v>0.86</v>
      </c>
      <c r="J275" s="222">
        <v>29</v>
      </c>
      <c r="K275" s="224">
        <v>1</v>
      </c>
      <c r="L275" s="221">
        <v>0.31</v>
      </c>
      <c r="M275" s="222">
        <v>4</v>
      </c>
      <c r="N275" s="271" t="s">
        <v>104</v>
      </c>
      <c r="O275" s="221" t="s">
        <v>104</v>
      </c>
      <c r="P275" s="221" t="s">
        <v>104</v>
      </c>
    </row>
    <row r="276" spans="1:16" s="205" customFormat="1" ht="12">
      <c r="A276" s="213" t="s">
        <v>26</v>
      </c>
      <c r="B276" s="217">
        <v>67</v>
      </c>
      <c r="C276" s="225">
        <v>1.63</v>
      </c>
      <c r="D276" s="226">
        <v>626</v>
      </c>
      <c r="E276" s="217">
        <v>28</v>
      </c>
      <c r="F276" s="225">
        <v>1.56</v>
      </c>
      <c r="G276" s="226">
        <v>234</v>
      </c>
      <c r="H276" s="218">
        <v>5</v>
      </c>
      <c r="I276" s="225">
        <v>0.74</v>
      </c>
      <c r="J276" s="226">
        <v>42</v>
      </c>
      <c r="K276" s="218">
        <v>1</v>
      </c>
      <c r="L276" s="225">
        <v>0.28999999999999998</v>
      </c>
      <c r="M276" s="226">
        <v>9</v>
      </c>
      <c r="N276" s="244" t="s">
        <v>104</v>
      </c>
      <c r="O276" s="225" t="s">
        <v>104</v>
      </c>
      <c r="P276" s="225" t="s">
        <v>104</v>
      </c>
    </row>
    <row r="277" spans="1:16" s="205" customFormat="1" ht="12">
      <c r="A277" s="219" t="s">
        <v>27</v>
      </c>
      <c r="B277" s="224">
        <v>71</v>
      </c>
      <c r="C277" s="221">
        <v>1.87</v>
      </c>
      <c r="D277" s="222">
        <v>427</v>
      </c>
      <c r="E277" s="224">
        <v>23</v>
      </c>
      <c r="F277" s="221">
        <v>1.75</v>
      </c>
      <c r="G277" s="222">
        <v>139</v>
      </c>
      <c r="H277" s="224">
        <v>5</v>
      </c>
      <c r="I277" s="221">
        <v>0.89</v>
      </c>
      <c r="J277" s="222">
        <v>29</v>
      </c>
      <c r="K277" s="224">
        <v>1</v>
      </c>
      <c r="L277" s="221">
        <v>0.31</v>
      </c>
      <c r="M277" s="222">
        <v>3</v>
      </c>
      <c r="N277" s="271" t="s">
        <v>104</v>
      </c>
      <c r="O277" s="221" t="s">
        <v>104</v>
      </c>
      <c r="P277" s="221" t="s">
        <v>104</v>
      </c>
    </row>
    <row r="278" spans="1:16" s="205" customFormat="1" ht="12">
      <c r="A278" s="213" t="s">
        <v>28</v>
      </c>
      <c r="B278" s="246">
        <v>70</v>
      </c>
      <c r="C278" s="225">
        <v>1.34</v>
      </c>
      <c r="D278" s="226">
        <v>856</v>
      </c>
      <c r="E278" s="217">
        <v>24</v>
      </c>
      <c r="F278" s="225">
        <v>1.26</v>
      </c>
      <c r="G278" s="226">
        <v>300</v>
      </c>
      <c r="H278" s="217">
        <v>5</v>
      </c>
      <c r="I278" s="225">
        <v>0.64</v>
      </c>
      <c r="J278" s="226">
        <v>59</v>
      </c>
      <c r="K278" s="218">
        <v>0</v>
      </c>
      <c r="L278" s="225">
        <v>0.18</v>
      </c>
      <c r="M278" s="226">
        <v>5</v>
      </c>
      <c r="N278" s="244" t="s">
        <v>104</v>
      </c>
      <c r="O278" s="225" t="s">
        <v>104</v>
      </c>
      <c r="P278" s="225" t="s">
        <v>104</v>
      </c>
    </row>
    <row r="279" spans="1:16" s="205" customFormat="1" ht="12">
      <c r="A279" s="219" t="s">
        <v>29</v>
      </c>
      <c r="B279" s="223">
        <v>72</v>
      </c>
      <c r="C279" s="221">
        <v>0.93</v>
      </c>
      <c r="D279" s="222">
        <v>1772</v>
      </c>
      <c r="E279" s="223">
        <v>23</v>
      </c>
      <c r="F279" s="221">
        <v>0.88</v>
      </c>
      <c r="G279" s="222">
        <v>572</v>
      </c>
      <c r="H279" s="224">
        <v>4</v>
      </c>
      <c r="I279" s="221">
        <v>0.4</v>
      </c>
      <c r="J279" s="222">
        <v>98</v>
      </c>
      <c r="K279" s="224">
        <v>0</v>
      </c>
      <c r="L279" s="221">
        <v>0.13</v>
      </c>
      <c r="M279" s="222">
        <v>8</v>
      </c>
      <c r="N279" s="271" t="s">
        <v>104</v>
      </c>
      <c r="O279" s="221" t="s">
        <v>104</v>
      </c>
      <c r="P279" s="221" t="s">
        <v>104</v>
      </c>
    </row>
    <row r="280" spans="1:16" s="205" customFormat="1" ht="12">
      <c r="A280" s="213" t="s">
        <v>30</v>
      </c>
      <c r="B280" s="217">
        <v>69</v>
      </c>
      <c r="C280" s="225">
        <v>1.8</v>
      </c>
      <c r="D280" s="226">
        <v>491</v>
      </c>
      <c r="E280" s="217">
        <v>26</v>
      </c>
      <c r="F280" s="225">
        <v>1.71</v>
      </c>
      <c r="G280" s="226">
        <v>178</v>
      </c>
      <c r="H280" s="218">
        <v>5</v>
      </c>
      <c r="I280" s="225">
        <v>0.85</v>
      </c>
      <c r="J280" s="226">
        <v>36</v>
      </c>
      <c r="K280" s="218">
        <v>0</v>
      </c>
      <c r="L280" s="225">
        <v>0.12</v>
      </c>
      <c r="M280" s="226">
        <v>1</v>
      </c>
      <c r="N280" s="244" t="s">
        <v>104</v>
      </c>
      <c r="O280" s="225" t="s">
        <v>104</v>
      </c>
      <c r="P280" s="225" t="s">
        <v>104</v>
      </c>
    </row>
    <row r="281" spans="1:16" s="205" customFormat="1" ht="12">
      <c r="A281" s="219" t="s">
        <v>31</v>
      </c>
      <c r="B281" s="223">
        <v>69</v>
      </c>
      <c r="C281" s="221">
        <v>2.2999999999999998</v>
      </c>
      <c r="D281" s="222">
        <v>326</v>
      </c>
      <c r="E281" s="223">
        <v>26</v>
      </c>
      <c r="F281" s="221">
        <v>2.17</v>
      </c>
      <c r="G281" s="222">
        <v>115</v>
      </c>
      <c r="H281" s="223">
        <v>5</v>
      </c>
      <c r="I281" s="221">
        <v>1.1200000000000001</v>
      </c>
      <c r="J281" s="222">
        <v>23</v>
      </c>
      <c r="K281" s="224">
        <v>0</v>
      </c>
      <c r="L281" s="221">
        <v>0.32</v>
      </c>
      <c r="M281" s="222">
        <v>1</v>
      </c>
      <c r="N281" s="271" t="s">
        <v>104</v>
      </c>
      <c r="O281" s="221" t="s">
        <v>104</v>
      </c>
      <c r="P281" s="221" t="s">
        <v>104</v>
      </c>
    </row>
    <row r="282" spans="1:16" s="205" customFormat="1" ht="12">
      <c r="A282" s="213" t="s">
        <v>32</v>
      </c>
      <c r="B282" s="218">
        <v>70</v>
      </c>
      <c r="C282" s="225">
        <v>1.64</v>
      </c>
      <c r="D282" s="226">
        <v>600</v>
      </c>
      <c r="E282" s="218">
        <v>27</v>
      </c>
      <c r="F282" s="225">
        <v>1.59</v>
      </c>
      <c r="G282" s="226">
        <v>232</v>
      </c>
      <c r="H282" s="218">
        <v>3</v>
      </c>
      <c r="I282" s="225">
        <v>0.54</v>
      </c>
      <c r="J282" s="226">
        <v>28</v>
      </c>
      <c r="K282" s="218">
        <v>1</v>
      </c>
      <c r="L282" s="225">
        <v>0.28000000000000003</v>
      </c>
      <c r="M282" s="226">
        <v>4</v>
      </c>
      <c r="N282" s="244" t="s">
        <v>104</v>
      </c>
      <c r="O282" s="225" t="s">
        <v>104</v>
      </c>
      <c r="P282" s="225" t="s">
        <v>104</v>
      </c>
    </row>
    <row r="283" spans="1:16" s="205" customFormat="1" ht="12">
      <c r="A283" s="219" t="s">
        <v>33</v>
      </c>
      <c r="B283" s="224">
        <v>71</v>
      </c>
      <c r="C283" s="221">
        <v>1.97</v>
      </c>
      <c r="D283" s="222">
        <v>391</v>
      </c>
      <c r="E283" s="224">
        <v>26</v>
      </c>
      <c r="F283" s="221">
        <v>1.89</v>
      </c>
      <c r="G283" s="222">
        <v>146</v>
      </c>
      <c r="H283" s="224">
        <v>3</v>
      </c>
      <c r="I283" s="221">
        <v>0.82</v>
      </c>
      <c r="J283" s="222">
        <v>18</v>
      </c>
      <c r="K283" s="271">
        <v>0</v>
      </c>
      <c r="L283" s="221"/>
      <c r="M283" s="222">
        <v>2</v>
      </c>
      <c r="N283" s="271" t="s">
        <v>104</v>
      </c>
      <c r="O283" s="221" t="s">
        <v>104</v>
      </c>
      <c r="P283" s="221" t="s">
        <v>104</v>
      </c>
    </row>
    <row r="284" spans="1:16" s="205" customFormat="1" ht="12">
      <c r="A284" s="213" t="s">
        <v>34</v>
      </c>
      <c r="B284" s="217">
        <v>72</v>
      </c>
      <c r="C284" s="225">
        <v>2.04</v>
      </c>
      <c r="D284" s="226">
        <v>380</v>
      </c>
      <c r="E284" s="217">
        <v>24</v>
      </c>
      <c r="F284" s="225">
        <v>1.96</v>
      </c>
      <c r="G284" s="226">
        <v>127</v>
      </c>
      <c r="H284" s="218">
        <v>3</v>
      </c>
      <c r="I284" s="225">
        <v>0.74</v>
      </c>
      <c r="J284" s="226">
        <v>19</v>
      </c>
      <c r="K284" s="218">
        <v>0</v>
      </c>
      <c r="L284" s="225">
        <v>0.32</v>
      </c>
      <c r="M284" s="226">
        <v>2</v>
      </c>
      <c r="N284" s="244" t="s">
        <v>104</v>
      </c>
      <c r="O284" s="225" t="s">
        <v>104</v>
      </c>
      <c r="P284" s="225" t="s">
        <v>104</v>
      </c>
    </row>
    <row r="285" spans="1:16" s="205" customFormat="1" ht="12.5" thickBot="1">
      <c r="A285" s="219" t="s">
        <v>35</v>
      </c>
      <c r="B285" s="224">
        <v>70</v>
      </c>
      <c r="C285" s="221">
        <v>2.14</v>
      </c>
      <c r="D285" s="222">
        <v>377</v>
      </c>
      <c r="E285" s="224">
        <v>26</v>
      </c>
      <c r="F285" s="221">
        <v>2.0499999999999998</v>
      </c>
      <c r="G285" s="222">
        <v>139</v>
      </c>
      <c r="H285" s="224">
        <v>4</v>
      </c>
      <c r="I285" s="221">
        <v>0.9</v>
      </c>
      <c r="J285" s="222">
        <v>22</v>
      </c>
      <c r="K285" s="224">
        <v>0</v>
      </c>
      <c r="L285" s="221">
        <v>0.27</v>
      </c>
      <c r="M285" s="222">
        <v>68</v>
      </c>
      <c r="N285" s="271" t="s">
        <v>104</v>
      </c>
      <c r="O285" s="221" t="s">
        <v>104</v>
      </c>
      <c r="P285" s="221" t="s">
        <v>104</v>
      </c>
    </row>
    <row r="286" spans="1:16" s="205" customFormat="1" ht="12">
      <c r="A286" s="273" t="s">
        <v>36</v>
      </c>
      <c r="B286" s="274">
        <v>71</v>
      </c>
      <c r="C286" s="275">
        <v>0.44</v>
      </c>
      <c r="D286" s="276">
        <v>8289</v>
      </c>
      <c r="E286" s="274">
        <v>24</v>
      </c>
      <c r="F286" s="275">
        <v>0.42</v>
      </c>
      <c r="G286" s="276">
        <v>2670</v>
      </c>
      <c r="H286" s="278">
        <v>5</v>
      </c>
      <c r="I286" s="275">
        <v>0.2</v>
      </c>
      <c r="J286" s="276">
        <v>517</v>
      </c>
      <c r="K286" s="292">
        <v>0</v>
      </c>
      <c r="L286" s="275">
        <v>7.0000000000000007E-2</v>
      </c>
      <c r="M286" s="276">
        <v>53</v>
      </c>
      <c r="N286" s="279" t="s">
        <v>104</v>
      </c>
      <c r="O286" s="275" t="s">
        <v>104</v>
      </c>
      <c r="P286" s="275" t="s">
        <v>104</v>
      </c>
    </row>
    <row r="287" spans="1:16" s="205" customFormat="1" ht="12">
      <c r="A287" s="280" t="s">
        <v>37</v>
      </c>
      <c r="B287" s="286">
        <v>69</v>
      </c>
      <c r="C287" s="282">
        <v>0.79</v>
      </c>
      <c r="D287" s="283">
        <v>2724</v>
      </c>
      <c r="E287" s="281">
        <v>27</v>
      </c>
      <c r="F287" s="282">
        <v>0.76</v>
      </c>
      <c r="G287" s="283">
        <v>1037</v>
      </c>
      <c r="H287" s="281">
        <v>4</v>
      </c>
      <c r="I287" s="282">
        <v>0.33</v>
      </c>
      <c r="J287" s="283">
        <v>160</v>
      </c>
      <c r="K287" s="281">
        <v>0</v>
      </c>
      <c r="L287" s="282">
        <v>0.12</v>
      </c>
      <c r="M287" s="283">
        <v>15</v>
      </c>
      <c r="N287" s="285" t="s">
        <v>104</v>
      </c>
      <c r="O287" s="282" t="s">
        <v>104</v>
      </c>
      <c r="P287" s="282" t="s">
        <v>104</v>
      </c>
    </row>
    <row r="288" spans="1:16" s="205" customFormat="1" ht="12.5" thickBot="1">
      <c r="A288" s="280" t="s">
        <v>38</v>
      </c>
      <c r="B288" s="286">
        <v>71</v>
      </c>
      <c r="C288" s="287">
        <v>0.39</v>
      </c>
      <c r="D288" s="288">
        <v>11013</v>
      </c>
      <c r="E288" s="286">
        <v>24</v>
      </c>
      <c r="F288" s="287">
        <v>0.37</v>
      </c>
      <c r="G288" s="288">
        <v>3707</v>
      </c>
      <c r="H288" s="289">
        <v>4</v>
      </c>
      <c r="I288" s="287">
        <v>0.18</v>
      </c>
      <c r="J288" s="288">
        <v>677</v>
      </c>
      <c r="K288" s="281">
        <v>0</v>
      </c>
      <c r="L288" s="287">
        <v>0.06</v>
      </c>
      <c r="M288" s="288">
        <v>68</v>
      </c>
      <c r="N288" s="290" t="s">
        <v>104</v>
      </c>
      <c r="O288" s="291" t="s">
        <v>104</v>
      </c>
      <c r="P288" s="291" t="s">
        <v>104</v>
      </c>
    </row>
    <row r="289" spans="1:16" s="205" customFormat="1" ht="15" thickBot="1">
      <c r="A289" s="585" t="s">
        <v>144</v>
      </c>
      <c r="B289" s="587"/>
      <c r="C289" s="587"/>
      <c r="D289" s="587"/>
      <c r="E289" s="587"/>
      <c r="F289" s="587"/>
      <c r="G289" s="587"/>
      <c r="H289" s="587"/>
      <c r="I289" s="587"/>
      <c r="J289" s="587"/>
      <c r="K289" s="587"/>
      <c r="L289" s="587"/>
      <c r="M289" s="587"/>
      <c r="N289" s="587"/>
      <c r="O289" s="587"/>
      <c r="P289" s="588"/>
    </row>
    <row r="290" spans="1:16" s="205" customFormat="1" ht="12">
      <c r="A290" s="213" t="s">
        <v>20</v>
      </c>
      <c r="B290" s="218">
        <v>76</v>
      </c>
      <c r="C290" s="215">
        <v>0.99</v>
      </c>
      <c r="D290" s="216">
        <v>1473</v>
      </c>
      <c r="E290" s="218">
        <v>20</v>
      </c>
      <c r="F290" s="215">
        <v>0.92</v>
      </c>
      <c r="G290" s="216">
        <v>389</v>
      </c>
      <c r="H290" s="218">
        <v>3</v>
      </c>
      <c r="I290" s="215">
        <v>0.39</v>
      </c>
      <c r="J290" s="216">
        <v>58</v>
      </c>
      <c r="K290" s="218">
        <v>2</v>
      </c>
      <c r="L290" s="215">
        <v>0.28999999999999998</v>
      </c>
      <c r="M290" s="216">
        <v>37</v>
      </c>
      <c r="N290" s="244" t="s">
        <v>104</v>
      </c>
      <c r="O290" s="215" t="s">
        <v>104</v>
      </c>
      <c r="P290" s="215" t="s">
        <v>104</v>
      </c>
    </row>
    <row r="291" spans="1:16" s="205" customFormat="1" ht="12">
      <c r="A291" s="219" t="s">
        <v>21</v>
      </c>
      <c r="B291" s="223">
        <v>70</v>
      </c>
      <c r="C291" s="221">
        <v>0.96</v>
      </c>
      <c r="D291" s="222">
        <v>1654</v>
      </c>
      <c r="E291" s="223">
        <v>20</v>
      </c>
      <c r="F291" s="221">
        <v>0.85</v>
      </c>
      <c r="G291" s="222">
        <v>462</v>
      </c>
      <c r="H291" s="223">
        <v>8</v>
      </c>
      <c r="I291" s="221">
        <v>0.56999999999999995</v>
      </c>
      <c r="J291" s="222">
        <v>190</v>
      </c>
      <c r="K291" s="224">
        <v>2</v>
      </c>
      <c r="L291" s="221">
        <v>0.27</v>
      </c>
      <c r="M291" s="222">
        <v>45</v>
      </c>
      <c r="N291" s="271" t="s">
        <v>104</v>
      </c>
      <c r="O291" s="221" t="s">
        <v>104</v>
      </c>
      <c r="P291" s="221" t="s">
        <v>104</v>
      </c>
    </row>
    <row r="292" spans="1:16" s="205" customFormat="1" ht="12">
      <c r="A292" s="213" t="s">
        <v>22</v>
      </c>
      <c r="B292" s="217">
        <v>70</v>
      </c>
      <c r="C292" s="225">
        <v>1.82</v>
      </c>
      <c r="D292" s="226">
        <v>474</v>
      </c>
      <c r="E292" s="217">
        <v>26</v>
      </c>
      <c r="F292" s="225">
        <v>1.76</v>
      </c>
      <c r="G292" s="226">
        <v>176</v>
      </c>
      <c r="H292" s="218">
        <v>2</v>
      </c>
      <c r="I292" s="225">
        <v>0.59</v>
      </c>
      <c r="J292" s="226">
        <v>15</v>
      </c>
      <c r="K292" s="218">
        <v>1</v>
      </c>
      <c r="L292" s="225">
        <v>0.37</v>
      </c>
      <c r="M292" s="226">
        <v>10</v>
      </c>
      <c r="N292" s="244" t="s">
        <v>104</v>
      </c>
      <c r="O292" s="225" t="s">
        <v>104</v>
      </c>
      <c r="P292" s="225" t="s">
        <v>104</v>
      </c>
    </row>
    <row r="293" spans="1:16" s="205" customFormat="1" ht="12">
      <c r="A293" s="219" t="s">
        <v>23</v>
      </c>
      <c r="B293" s="223">
        <v>64</v>
      </c>
      <c r="C293" s="221">
        <v>1.85</v>
      </c>
      <c r="D293" s="222">
        <v>454</v>
      </c>
      <c r="E293" s="243">
        <v>30</v>
      </c>
      <c r="F293" s="221">
        <v>1.77</v>
      </c>
      <c r="G293" s="222">
        <v>210</v>
      </c>
      <c r="H293" s="224">
        <v>4</v>
      </c>
      <c r="I293" s="221">
        <v>0.75</v>
      </c>
      <c r="J293" s="222">
        <v>27</v>
      </c>
      <c r="K293" s="245">
        <v>2</v>
      </c>
      <c r="L293" s="221">
        <v>0.5</v>
      </c>
      <c r="M293" s="222">
        <v>11</v>
      </c>
      <c r="N293" s="271" t="s">
        <v>104</v>
      </c>
      <c r="O293" s="221" t="s">
        <v>104</v>
      </c>
      <c r="P293" s="221" t="s">
        <v>104</v>
      </c>
    </row>
    <row r="294" spans="1:16" s="205" customFormat="1" ht="12">
      <c r="A294" s="213" t="s">
        <v>24</v>
      </c>
      <c r="B294" s="218">
        <v>76</v>
      </c>
      <c r="C294" s="225">
        <v>2.35</v>
      </c>
      <c r="D294" s="226">
        <v>270</v>
      </c>
      <c r="E294" s="218">
        <v>21</v>
      </c>
      <c r="F294" s="225">
        <v>2.2400000000000002</v>
      </c>
      <c r="G294" s="226">
        <v>74</v>
      </c>
      <c r="H294" s="218">
        <v>2</v>
      </c>
      <c r="I294" s="225">
        <v>0.74</v>
      </c>
      <c r="J294" s="226">
        <v>8</v>
      </c>
      <c r="K294" s="218">
        <v>1</v>
      </c>
      <c r="L294" s="225">
        <v>0.57999999999999996</v>
      </c>
      <c r="M294" s="226">
        <v>4</v>
      </c>
      <c r="N294" s="244" t="s">
        <v>104</v>
      </c>
      <c r="O294" s="225" t="s">
        <v>104</v>
      </c>
      <c r="P294" s="225" t="s">
        <v>104</v>
      </c>
    </row>
    <row r="295" spans="1:16" s="205" customFormat="1" ht="12">
      <c r="A295" s="219" t="s">
        <v>25</v>
      </c>
      <c r="B295" s="224">
        <v>83</v>
      </c>
      <c r="C295" s="221">
        <v>1.58</v>
      </c>
      <c r="D295" s="222">
        <v>484</v>
      </c>
      <c r="E295" s="224">
        <v>14</v>
      </c>
      <c r="F295" s="221">
        <v>1.48</v>
      </c>
      <c r="G295" s="222">
        <v>81</v>
      </c>
      <c r="H295" s="224">
        <v>1</v>
      </c>
      <c r="I295" s="221">
        <v>0.42</v>
      </c>
      <c r="J295" s="222">
        <v>5</v>
      </c>
      <c r="K295" s="224">
        <v>2</v>
      </c>
      <c r="L295" s="221">
        <v>0.53</v>
      </c>
      <c r="M295" s="222">
        <v>11</v>
      </c>
      <c r="N295" s="271" t="s">
        <v>104</v>
      </c>
      <c r="O295" s="221" t="s">
        <v>104</v>
      </c>
      <c r="P295" s="221" t="s">
        <v>104</v>
      </c>
    </row>
    <row r="296" spans="1:16" s="205" customFormat="1" ht="12">
      <c r="A296" s="213" t="s">
        <v>26</v>
      </c>
      <c r="B296" s="217">
        <v>67</v>
      </c>
      <c r="C296" s="225">
        <v>1.61</v>
      </c>
      <c r="D296" s="226">
        <v>608</v>
      </c>
      <c r="E296" s="218">
        <v>24</v>
      </c>
      <c r="F296" s="225">
        <v>1.47</v>
      </c>
      <c r="G296" s="226">
        <v>215</v>
      </c>
      <c r="H296" s="218">
        <v>6</v>
      </c>
      <c r="I296" s="225">
        <v>0.8</v>
      </c>
      <c r="J296" s="226">
        <v>53</v>
      </c>
      <c r="K296" s="218">
        <v>3</v>
      </c>
      <c r="L296" s="225">
        <v>0.55000000000000004</v>
      </c>
      <c r="M296" s="226">
        <v>34</v>
      </c>
      <c r="N296" s="244" t="s">
        <v>104</v>
      </c>
      <c r="O296" s="225" t="s">
        <v>104</v>
      </c>
      <c r="P296" s="225" t="s">
        <v>104</v>
      </c>
    </row>
    <row r="297" spans="1:16" s="205" customFormat="1" ht="12">
      <c r="A297" s="219" t="s">
        <v>27</v>
      </c>
      <c r="B297" s="224">
        <v>68</v>
      </c>
      <c r="C297" s="221">
        <v>1.93</v>
      </c>
      <c r="D297" s="222">
        <v>405</v>
      </c>
      <c r="E297" s="224">
        <v>27</v>
      </c>
      <c r="F297" s="221">
        <v>1.84</v>
      </c>
      <c r="G297" s="222">
        <v>162</v>
      </c>
      <c r="H297" s="224">
        <v>2</v>
      </c>
      <c r="I297" s="221">
        <v>0.63</v>
      </c>
      <c r="J297" s="222">
        <v>14</v>
      </c>
      <c r="K297" s="224">
        <v>3</v>
      </c>
      <c r="L297" s="221">
        <v>0.68</v>
      </c>
      <c r="M297" s="222">
        <v>17</v>
      </c>
      <c r="N297" s="271" t="s">
        <v>104</v>
      </c>
      <c r="O297" s="221" t="s">
        <v>104</v>
      </c>
      <c r="P297" s="221" t="s">
        <v>104</v>
      </c>
    </row>
    <row r="298" spans="1:16" s="205" customFormat="1" ht="12">
      <c r="A298" s="213" t="s">
        <v>28</v>
      </c>
      <c r="B298" s="217">
        <v>71</v>
      </c>
      <c r="C298" s="225">
        <v>1.34</v>
      </c>
      <c r="D298" s="226">
        <v>867</v>
      </c>
      <c r="E298" s="217">
        <v>25</v>
      </c>
      <c r="F298" s="225">
        <v>1.28</v>
      </c>
      <c r="G298" s="226">
        <v>298</v>
      </c>
      <c r="H298" s="230">
        <v>3</v>
      </c>
      <c r="I298" s="225">
        <v>0.49</v>
      </c>
      <c r="J298" s="226">
        <v>36</v>
      </c>
      <c r="K298" s="218">
        <v>1</v>
      </c>
      <c r="L298" s="225">
        <v>0.33</v>
      </c>
      <c r="M298" s="226">
        <v>18</v>
      </c>
      <c r="N298" s="244" t="s">
        <v>104</v>
      </c>
      <c r="O298" s="225" t="s">
        <v>104</v>
      </c>
      <c r="P298" s="225" t="s">
        <v>104</v>
      </c>
    </row>
    <row r="299" spans="1:16" s="205" customFormat="1" ht="12">
      <c r="A299" s="219" t="s">
        <v>29</v>
      </c>
      <c r="B299" s="223">
        <v>64</v>
      </c>
      <c r="C299" s="221">
        <v>0.99</v>
      </c>
      <c r="D299" s="222">
        <v>1561</v>
      </c>
      <c r="E299" s="223">
        <v>24</v>
      </c>
      <c r="F299" s="221">
        <v>0.88</v>
      </c>
      <c r="G299" s="222">
        <v>590</v>
      </c>
      <c r="H299" s="223">
        <v>10</v>
      </c>
      <c r="I299" s="221">
        <v>0.63</v>
      </c>
      <c r="J299" s="222">
        <v>252</v>
      </c>
      <c r="K299" s="224">
        <v>2</v>
      </c>
      <c r="L299" s="221">
        <v>0.28000000000000003</v>
      </c>
      <c r="M299" s="222">
        <v>47</v>
      </c>
      <c r="N299" s="271" t="s">
        <v>104</v>
      </c>
      <c r="O299" s="221" t="s">
        <v>104</v>
      </c>
      <c r="P299" s="221" t="s">
        <v>104</v>
      </c>
    </row>
    <row r="300" spans="1:16" s="205" customFormat="1" ht="12">
      <c r="A300" s="213" t="s">
        <v>30</v>
      </c>
      <c r="B300" s="230">
        <v>58</v>
      </c>
      <c r="C300" s="225">
        <v>1.92</v>
      </c>
      <c r="D300" s="226">
        <v>410</v>
      </c>
      <c r="E300" s="218">
        <v>25</v>
      </c>
      <c r="F300" s="225">
        <v>1.67</v>
      </c>
      <c r="G300" s="226">
        <v>176</v>
      </c>
      <c r="H300" s="230">
        <v>11</v>
      </c>
      <c r="I300" s="225">
        <v>1.25</v>
      </c>
      <c r="J300" s="226">
        <v>76</v>
      </c>
      <c r="K300" s="217">
        <v>6</v>
      </c>
      <c r="L300" s="225">
        <v>0.89</v>
      </c>
      <c r="M300" s="226">
        <v>42</v>
      </c>
      <c r="N300" s="244" t="s">
        <v>104</v>
      </c>
      <c r="O300" s="225" t="s">
        <v>104</v>
      </c>
      <c r="P300" s="225" t="s">
        <v>104</v>
      </c>
    </row>
    <row r="301" spans="1:16" s="205" customFormat="1" ht="12">
      <c r="A301" s="219" t="s">
        <v>31</v>
      </c>
      <c r="B301" s="223">
        <v>42</v>
      </c>
      <c r="C301" s="221">
        <v>2.42</v>
      </c>
      <c r="D301" s="222">
        <v>198</v>
      </c>
      <c r="E301" s="224">
        <v>30</v>
      </c>
      <c r="F301" s="221">
        <v>2.27</v>
      </c>
      <c r="G301" s="222">
        <v>132</v>
      </c>
      <c r="H301" s="223">
        <v>21</v>
      </c>
      <c r="I301" s="221">
        <v>1.98</v>
      </c>
      <c r="J301" s="222">
        <v>96</v>
      </c>
      <c r="K301" s="223">
        <v>7</v>
      </c>
      <c r="L301" s="221">
        <v>1.22</v>
      </c>
      <c r="M301" s="222">
        <v>36</v>
      </c>
      <c r="N301" s="271" t="s">
        <v>104</v>
      </c>
      <c r="O301" s="221" t="s">
        <v>104</v>
      </c>
      <c r="P301" s="221" t="s">
        <v>104</v>
      </c>
    </row>
    <row r="302" spans="1:16" s="205" customFormat="1" ht="12">
      <c r="A302" s="213" t="s">
        <v>32</v>
      </c>
      <c r="B302" s="218">
        <v>70</v>
      </c>
      <c r="C302" s="225">
        <v>1.62</v>
      </c>
      <c r="D302" s="226">
        <v>599</v>
      </c>
      <c r="E302" s="218">
        <v>24</v>
      </c>
      <c r="F302" s="225">
        <v>1.52</v>
      </c>
      <c r="G302" s="226">
        <v>207</v>
      </c>
      <c r="H302" s="218">
        <v>4</v>
      </c>
      <c r="I302" s="225">
        <v>0.64</v>
      </c>
      <c r="J302" s="226">
        <v>35</v>
      </c>
      <c r="K302" s="218">
        <v>2</v>
      </c>
      <c r="L302" s="225">
        <v>0.5</v>
      </c>
      <c r="M302" s="226">
        <v>22</v>
      </c>
      <c r="N302" s="244" t="s">
        <v>104</v>
      </c>
      <c r="O302" s="225" t="s">
        <v>104</v>
      </c>
      <c r="P302" s="225" t="s">
        <v>104</v>
      </c>
    </row>
    <row r="303" spans="1:16" s="205" customFormat="1" ht="12">
      <c r="A303" s="219" t="s">
        <v>33</v>
      </c>
      <c r="B303" s="224">
        <v>65</v>
      </c>
      <c r="C303" s="221">
        <v>2.06</v>
      </c>
      <c r="D303" s="222">
        <v>364</v>
      </c>
      <c r="E303" s="224">
        <v>30</v>
      </c>
      <c r="F303" s="221">
        <v>1.99</v>
      </c>
      <c r="G303" s="222">
        <v>164</v>
      </c>
      <c r="H303" s="245">
        <v>3</v>
      </c>
      <c r="I303" s="221">
        <v>0.76</v>
      </c>
      <c r="J303" s="222">
        <v>17</v>
      </c>
      <c r="K303" s="224">
        <v>1</v>
      </c>
      <c r="L303" s="221">
        <v>0.48</v>
      </c>
      <c r="M303" s="222">
        <v>9</v>
      </c>
      <c r="N303" s="271" t="s">
        <v>104</v>
      </c>
      <c r="O303" s="221" t="s">
        <v>104</v>
      </c>
      <c r="P303" s="221" t="s">
        <v>104</v>
      </c>
    </row>
    <row r="304" spans="1:16" s="205" customFormat="1" ht="12">
      <c r="A304" s="213" t="s">
        <v>34</v>
      </c>
      <c r="B304" s="217">
        <v>75</v>
      </c>
      <c r="C304" s="225">
        <v>1.97</v>
      </c>
      <c r="D304" s="226">
        <v>396</v>
      </c>
      <c r="E304" s="246">
        <v>23</v>
      </c>
      <c r="F304" s="225">
        <v>1.92</v>
      </c>
      <c r="G304" s="226">
        <v>121</v>
      </c>
      <c r="H304" s="218">
        <v>2</v>
      </c>
      <c r="I304" s="225">
        <v>0.55000000000000004</v>
      </c>
      <c r="J304" s="226">
        <v>9</v>
      </c>
      <c r="K304" s="218">
        <v>0</v>
      </c>
      <c r="L304" s="225">
        <v>0.27</v>
      </c>
      <c r="M304" s="226">
        <v>3</v>
      </c>
      <c r="N304" s="244" t="s">
        <v>104</v>
      </c>
      <c r="O304" s="225" t="s">
        <v>104</v>
      </c>
      <c r="P304" s="225" t="s">
        <v>104</v>
      </c>
    </row>
    <row r="305" spans="1:16" s="205" customFormat="1" ht="12.5" thickBot="1">
      <c r="A305" s="219" t="s">
        <v>35</v>
      </c>
      <c r="B305" s="224">
        <v>71</v>
      </c>
      <c r="C305" s="221">
        <v>2.11</v>
      </c>
      <c r="D305" s="222">
        <v>382</v>
      </c>
      <c r="E305" s="224">
        <v>26</v>
      </c>
      <c r="F305" s="221">
        <v>2.0499999999999998</v>
      </c>
      <c r="G305" s="222">
        <v>139</v>
      </c>
      <c r="H305" s="224">
        <v>1</v>
      </c>
      <c r="I305" s="221">
        <v>0.48</v>
      </c>
      <c r="J305" s="222">
        <v>7</v>
      </c>
      <c r="K305" s="224">
        <v>2</v>
      </c>
      <c r="L305" s="221">
        <v>0.57999999999999996</v>
      </c>
      <c r="M305" s="222">
        <v>12</v>
      </c>
      <c r="N305" s="271" t="s">
        <v>104</v>
      </c>
      <c r="O305" s="221" t="s">
        <v>104</v>
      </c>
      <c r="P305" s="221" t="s">
        <v>104</v>
      </c>
    </row>
    <row r="306" spans="1:16" s="205" customFormat="1" ht="12">
      <c r="A306" s="273" t="s">
        <v>36</v>
      </c>
      <c r="B306" s="277">
        <v>69</v>
      </c>
      <c r="C306" s="275">
        <v>0.45</v>
      </c>
      <c r="D306" s="276">
        <v>7921</v>
      </c>
      <c r="E306" s="274">
        <v>22</v>
      </c>
      <c r="F306" s="275">
        <v>0.41</v>
      </c>
      <c r="G306" s="276">
        <v>2538</v>
      </c>
      <c r="H306" s="277">
        <v>7</v>
      </c>
      <c r="I306" s="275">
        <v>0.24</v>
      </c>
      <c r="J306" s="276">
        <v>783</v>
      </c>
      <c r="K306" s="277">
        <v>2</v>
      </c>
      <c r="L306" s="275">
        <v>0.14000000000000001</v>
      </c>
      <c r="M306" s="276">
        <v>277</v>
      </c>
      <c r="N306" s="279" t="s">
        <v>104</v>
      </c>
      <c r="O306" s="275" t="s">
        <v>104</v>
      </c>
      <c r="P306" s="275" t="s">
        <v>104</v>
      </c>
    </row>
    <row r="307" spans="1:16" s="205" customFormat="1" ht="12">
      <c r="A307" s="280" t="s">
        <v>37</v>
      </c>
      <c r="B307" s="281">
        <v>68</v>
      </c>
      <c r="C307" s="282">
        <v>0.79</v>
      </c>
      <c r="D307" s="283">
        <v>2678</v>
      </c>
      <c r="E307" s="286">
        <v>27</v>
      </c>
      <c r="F307" s="282">
        <v>0.76</v>
      </c>
      <c r="G307" s="283">
        <v>1058</v>
      </c>
      <c r="H307" s="289">
        <v>3</v>
      </c>
      <c r="I307" s="282">
        <v>0.28000000000000003</v>
      </c>
      <c r="J307" s="283">
        <v>115</v>
      </c>
      <c r="K307" s="289">
        <v>2</v>
      </c>
      <c r="L307" s="282">
        <v>0.21</v>
      </c>
      <c r="M307" s="283">
        <v>81</v>
      </c>
      <c r="N307" s="285" t="s">
        <v>104</v>
      </c>
      <c r="O307" s="282" t="s">
        <v>104</v>
      </c>
      <c r="P307" s="282" t="s">
        <v>104</v>
      </c>
    </row>
    <row r="308" spans="1:16" s="205" customFormat="1" ht="12.5" thickBot="1">
      <c r="A308" s="280" t="s">
        <v>38</v>
      </c>
      <c r="B308" s="281">
        <v>69</v>
      </c>
      <c r="C308" s="287">
        <v>0.39</v>
      </c>
      <c r="D308" s="288">
        <v>10599</v>
      </c>
      <c r="E308" s="286">
        <v>23</v>
      </c>
      <c r="F308" s="287">
        <v>0.36</v>
      </c>
      <c r="G308" s="288">
        <v>3596</v>
      </c>
      <c r="H308" s="286">
        <v>6</v>
      </c>
      <c r="I308" s="287">
        <v>0.2</v>
      </c>
      <c r="J308" s="288">
        <v>898</v>
      </c>
      <c r="K308" s="286">
        <v>2</v>
      </c>
      <c r="L308" s="287">
        <v>0.12</v>
      </c>
      <c r="M308" s="288">
        <v>358</v>
      </c>
      <c r="N308" s="290" t="s">
        <v>104</v>
      </c>
      <c r="O308" s="291" t="s">
        <v>104</v>
      </c>
      <c r="P308" s="291" t="s">
        <v>104</v>
      </c>
    </row>
    <row r="309" spans="1:16" s="205" customFormat="1" ht="15" thickBot="1">
      <c r="A309" s="585" t="s">
        <v>145</v>
      </c>
      <c r="B309" s="587"/>
      <c r="C309" s="587"/>
      <c r="D309" s="587"/>
      <c r="E309" s="587"/>
      <c r="F309" s="587"/>
      <c r="G309" s="587"/>
      <c r="H309" s="587"/>
      <c r="I309" s="587"/>
      <c r="J309" s="587"/>
      <c r="K309" s="587"/>
      <c r="L309" s="587"/>
      <c r="M309" s="587"/>
      <c r="N309" s="587"/>
      <c r="O309" s="587"/>
      <c r="P309" s="588"/>
    </row>
    <row r="310" spans="1:16" s="205" customFormat="1" ht="12">
      <c r="A310" s="213" t="s">
        <v>20</v>
      </c>
      <c r="B310" s="217">
        <v>75</v>
      </c>
      <c r="C310" s="215">
        <v>1</v>
      </c>
      <c r="D310" s="216">
        <v>1474</v>
      </c>
      <c r="E310" s="218">
        <v>13</v>
      </c>
      <c r="F310" s="215">
        <v>0.78</v>
      </c>
      <c r="G310" s="216">
        <v>249</v>
      </c>
      <c r="H310" s="217">
        <v>9</v>
      </c>
      <c r="I310" s="215">
        <v>0.66</v>
      </c>
      <c r="J310" s="216">
        <v>181</v>
      </c>
      <c r="K310" s="217">
        <v>3</v>
      </c>
      <c r="L310" s="215">
        <v>0.36</v>
      </c>
      <c r="M310" s="216">
        <v>52</v>
      </c>
      <c r="N310" s="244" t="s">
        <v>104</v>
      </c>
      <c r="O310" s="215" t="s">
        <v>104</v>
      </c>
      <c r="P310" s="215" t="s">
        <v>104</v>
      </c>
    </row>
    <row r="311" spans="1:16" s="205" customFormat="1" ht="12">
      <c r="A311" s="219" t="s">
        <v>21</v>
      </c>
      <c r="B311" s="243">
        <v>76</v>
      </c>
      <c r="C311" s="221">
        <v>0.89</v>
      </c>
      <c r="D311" s="222">
        <v>1804</v>
      </c>
      <c r="E311" s="223">
        <v>12</v>
      </c>
      <c r="F311" s="221">
        <v>0.69</v>
      </c>
      <c r="G311" s="222">
        <v>292</v>
      </c>
      <c r="H311" s="243">
        <v>9</v>
      </c>
      <c r="I311" s="221">
        <v>0.61</v>
      </c>
      <c r="J311" s="222">
        <v>217</v>
      </c>
      <c r="K311" s="224">
        <v>2</v>
      </c>
      <c r="L311" s="221">
        <v>0.27</v>
      </c>
      <c r="M311" s="222">
        <v>43</v>
      </c>
      <c r="N311" s="271" t="s">
        <v>104</v>
      </c>
      <c r="O311" s="221" t="s">
        <v>104</v>
      </c>
      <c r="P311" s="221" t="s">
        <v>104</v>
      </c>
    </row>
    <row r="312" spans="1:16" s="205" customFormat="1" ht="12">
      <c r="A312" s="213" t="s">
        <v>22</v>
      </c>
      <c r="B312" s="218">
        <v>45</v>
      </c>
      <c r="C312" s="225">
        <v>1.98</v>
      </c>
      <c r="D312" s="226">
        <v>299</v>
      </c>
      <c r="E312" s="218">
        <v>15</v>
      </c>
      <c r="F312" s="225">
        <v>1.42</v>
      </c>
      <c r="G312" s="226">
        <v>98</v>
      </c>
      <c r="H312" s="218">
        <v>35</v>
      </c>
      <c r="I312" s="225">
        <v>1.9</v>
      </c>
      <c r="J312" s="226">
        <v>234</v>
      </c>
      <c r="K312" s="218">
        <v>6</v>
      </c>
      <c r="L312" s="225">
        <v>0.88</v>
      </c>
      <c r="M312" s="226">
        <v>42</v>
      </c>
      <c r="N312" s="244" t="s">
        <v>104</v>
      </c>
      <c r="O312" s="225" t="s">
        <v>104</v>
      </c>
      <c r="P312" s="225" t="s">
        <v>104</v>
      </c>
    </row>
    <row r="313" spans="1:16" s="205" customFormat="1" ht="12">
      <c r="A313" s="219" t="s">
        <v>23</v>
      </c>
      <c r="B313" s="224">
        <v>48</v>
      </c>
      <c r="C313" s="221">
        <v>1.92</v>
      </c>
      <c r="D313" s="222">
        <v>338</v>
      </c>
      <c r="E313" s="223">
        <v>18</v>
      </c>
      <c r="F313" s="221">
        <v>1.47</v>
      </c>
      <c r="G313" s="222">
        <v>127</v>
      </c>
      <c r="H313" s="223">
        <v>27</v>
      </c>
      <c r="I313" s="221">
        <v>1.71</v>
      </c>
      <c r="J313" s="222">
        <v>187</v>
      </c>
      <c r="K313" s="224">
        <v>8</v>
      </c>
      <c r="L313" s="221">
        <v>1.03</v>
      </c>
      <c r="M313" s="222">
        <v>51</v>
      </c>
      <c r="N313" s="271" t="s">
        <v>104</v>
      </c>
      <c r="O313" s="221" t="s">
        <v>104</v>
      </c>
      <c r="P313" s="221" t="s">
        <v>104</v>
      </c>
    </row>
    <row r="314" spans="1:16" s="205" customFormat="1" ht="12">
      <c r="A314" s="213" t="s">
        <v>24</v>
      </c>
      <c r="B314" s="218">
        <v>61</v>
      </c>
      <c r="C314" s="225">
        <v>2.66</v>
      </c>
      <c r="D314" s="226">
        <v>212</v>
      </c>
      <c r="E314" s="230">
        <v>19</v>
      </c>
      <c r="F314" s="225">
        <v>2.16</v>
      </c>
      <c r="G314" s="226">
        <v>67</v>
      </c>
      <c r="H314" s="218">
        <v>17</v>
      </c>
      <c r="I314" s="225">
        <v>2.0299999999999998</v>
      </c>
      <c r="J314" s="226">
        <v>65</v>
      </c>
      <c r="K314" s="218">
        <v>3</v>
      </c>
      <c r="L314" s="225">
        <v>0.87</v>
      </c>
      <c r="M314" s="226">
        <v>12</v>
      </c>
      <c r="N314" s="244" t="s">
        <v>104</v>
      </c>
      <c r="O314" s="225" t="s">
        <v>104</v>
      </c>
      <c r="P314" s="225" t="s">
        <v>104</v>
      </c>
    </row>
    <row r="315" spans="1:16" s="205" customFormat="1" ht="12">
      <c r="A315" s="219" t="s">
        <v>25</v>
      </c>
      <c r="B315" s="223">
        <v>64</v>
      </c>
      <c r="C315" s="221">
        <v>2.04</v>
      </c>
      <c r="D315" s="222">
        <v>373</v>
      </c>
      <c r="E315" s="224">
        <v>16</v>
      </c>
      <c r="F315" s="221">
        <v>1.53</v>
      </c>
      <c r="G315" s="222">
        <v>90</v>
      </c>
      <c r="H315" s="223">
        <v>18</v>
      </c>
      <c r="I315" s="221">
        <v>1.62</v>
      </c>
      <c r="J315" s="222">
        <v>98</v>
      </c>
      <c r="K315" s="224">
        <v>3</v>
      </c>
      <c r="L315" s="221">
        <v>0.76</v>
      </c>
      <c r="M315" s="222">
        <v>19</v>
      </c>
      <c r="N315" s="271" t="s">
        <v>104</v>
      </c>
      <c r="O315" s="221" t="s">
        <v>104</v>
      </c>
      <c r="P315" s="221" t="s">
        <v>104</v>
      </c>
    </row>
    <row r="316" spans="1:16" s="205" customFormat="1" ht="12">
      <c r="A316" s="213" t="s">
        <v>26</v>
      </c>
      <c r="B316" s="217">
        <v>64</v>
      </c>
      <c r="C316" s="225">
        <v>1.64</v>
      </c>
      <c r="D316" s="226">
        <v>587</v>
      </c>
      <c r="E316" s="218">
        <v>18</v>
      </c>
      <c r="F316" s="225">
        <v>1.32</v>
      </c>
      <c r="G316" s="226">
        <v>154</v>
      </c>
      <c r="H316" s="246">
        <v>15</v>
      </c>
      <c r="I316" s="225">
        <v>1.21</v>
      </c>
      <c r="J316" s="226">
        <v>133</v>
      </c>
      <c r="K316" s="218">
        <v>3</v>
      </c>
      <c r="L316" s="225">
        <v>0.55000000000000004</v>
      </c>
      <c r="M316" s="226">
        <v>34</v>
      </c>
      <c r="N316" s="244" t="s">
        <v>104</v>
      </c>
      <c r="O316" s="225" t="s">
        <v>104</v>
      </c>
      <c r="P316" s="225" t="s">
        <v>104</v>
      </c>
    </row>
    <row r="317" spans="1:16" s="205" customFormat="1" ht="12">
      <c r="A317" s="219" t="s">
        <v>27</v>
      </c>
      <c r="B317" s="224">
        <v>48</v>
      </c>
      <c r="C317" s="221">
        <v>2.0699999999999998</v>
      </c>
      <c r="D317" s="222">
        <v>284</v>
      </c>
      <c r="E317" s="224">
        <v>17</v>
      </c>
      <c r="F317" s="221">
        <v>1.55</v>
      </c>
      <c r="G317" s="222">
        <v>103</v>
      </c>
      <c r="H317" s="223">
        <v>28</v>
      </c>
      <c r="I317" s="221">
        <v>1.86</v>
      </c>
      <c r="J317" s="222">
        <v>165</v>
      </c>
      <c r="K317" s="224">
        <v>7</v>
      </c>
      <c r="L317" s="221">
        <v>1.05</v>
      </c>
      <c r="M317" s="222">
        <v>45</v>
      </c>
      <c r="N317" s="271" t="s">
        <v>104</v>
      </c>
      <c r="O317" s="221" t="s">
        <v>104</v>
      </c>
      <c r="P317" s="221" t="s">
        <v>104</v>
      </c>
    </row>
    <row r="318" spans="1:16" s="205" customFormat="1" ht="12">
      <c r="A318" s="213" t="s">
        <v>28</v>
      </c>
      <c r="B318" s="217">
        <v>66</v>
      </c>
      <c r="C318" s="225">
        <v>1.38</v>
      </c>
      <c r="D318" s="226">
        <v>807</v>
      </c>
      <c r="E318" s="218">
        <v>15</v>
      </c>
      <c r="F318" s="225">
        <v>1.04</v>
      </c>
      <c r="G318" s="226">
        <v>185</v>
      </c>
      <c r="H318" s="217">
        <v>15</v>
      </c>
      <c r="I318" s="225">
        <v>1.05</v>
      </c>
      <c r="J318" s="226">
        <v>185</v>
      </c>
      <c r="K318" s="218">
        <v>3</v>
      </c>
      <c r="L318" s="225">
        <v>0.53</v>
      </c>
      <c r="M318" s="226">
        <v>43</v>
      </c>
      <c r="N318" s="244" t="s">
        <v>104</v>
      </c>
      <c r="O318" s="225" t="s">
        <v>104</v>
      </c>
      <c r="P318" s="225" t="s">
        <v>104</v>
      </c>
    </row>
    <row r="319" spans="1:16" s="205" customFormat="1" ht="12">
      <c r="A319" s="219" t="s">
        <v>29</v>
      </c>
      <c r="B319" s="223">
        <v>70</v>
      </c>
      <c r="C319" s="221">
        <v>0.94</v>
      </c>
      <c r="D319" s="222">
        <v>1709</v>
      </c>
      <c r="E319" s="224">
        <v>16</v>
      </c>
      <c r="F319" s="221">
        <v>0.75</v>
      </c>
      <c r="G319" s="222">
        <v>391</v>
      </c>
      <c r="H319" s="223">
        <v>12</v>
      </c>
      <c r="I319" s="221">
        <v>0.65</v>
      </c>
      <c r="J319" s="222">
        <v>292</v>
      </c>
      <c r="K319" s="224">
        <v>2</v>
      </c>
      <c r="L319" s="221">
        <v>0.31</v>
      </c>
      <c r="M319" s="222">
        <v>56</v>
      </c>
      <c r="N319" s="271" t="s">
        <v>104</v>
      </c>
      <c r="O319" s="221" t="s">
        <v>104</v>
      </c>
      <c r="P319" s="221" t="s">
        <v>104</v>
      </c>
    </row>
    <row r="320" spans="1:16" s="205" customFormat="1" ht="12">
      <c r="A320" s="213" t="s">
        <v>30</v>
      </c>
      <c r="B320" s="218">
        <v>75</v>
      </c>
      <c r="C320" s="225">
        <v>1.69</v>
      </c>
      <c r="D320" s="226">
        <v>530</v>
      </c>
      <c r="E320" s="218">
        <v>14</v>
      </c>
      <c r="F320" s="225">
        <v>1.34</v>
      </c>
      <c r="G320" s="226">
        <v>95</v>
      </c>
      <c r="H320" s="218">
        <v>9</v>
      </c>
      <c r="I320" s="225">
        <v>1.1200000000000001</v>
      </c>
      <c r="J320" s="226">
        <v>61</v>
      </c>
      <c r="K320" s="218">
        <v>3</v>
      </c>
      <c r="L320" s="225">
        <v>0.61</v>
      </c>
      <c r="M320" s="226">
        <v>20</v>
      </c>
      <c r="N320" s="244" t="s">
        <v>104</v>
      </c>
      <c r="O320" s="225" t="s">
        <v>104</v>
      </c>
      <c r="P320" s="225" t="s">
        <v>104</v>
      </c>
    </row>
    <row r="321" spans="1:16" s="205" customFormat="1" ht="12">
      <c r="A321" s="219" t="s">
        <v>31</v>
      </c>
      <c r="B321" s="223">
        <v>64</v>
      </c>
      <c r="C321" s="221">
        <v>2.36</v>
      </c>
      <c r="D321" s="222">
        <v>298</v>
      </c>
      <c r="E321" s="224">
        <v>20</v>
      </c>
      <c r="F321" s="221">
        <v>2</v>
      </c>
      <c r="G321" s="222">
        <v>90</v>
      </c>
      <c r="H321" s="224">
        <v>12</v>
      </c>
      <c r="I321" s="221">
        <v>1.57</v>
      </c>
      <c r="J321" s="222">
        <v>57</v>
      </c>
      <c r="K321" s="224">
        <v>4</v>
      </c>
      <c r="L321" s="221">
        <v>0.96</v>
      </c>
      <c r="M321" s="222">
        <v>19</v>
      </c>
      <c r="N321" s="271" t="s">
        <v>104</v>
      </c>
      <c r="O321" s="221" t="s">
        <v>104</v>
      </c>
      <c r="P321" s="221" t="s">
        <v>104</v>
      </c>
    </row>
    <row r="322" spans="1:16" s="205" customFormat="1" ht="12">
      <c r="A322" s="213" t="s">
        <v>32</v>
      </c>
      <c r="B322" s="217">
        <v>56</v>
      </c>
      <c r="C322" s="225">
        <v>1.77</v>
      </c>
      <c r="D322" s="226">
        <v>485</v>
      </c>
      <c r="E322" s="218">
        <v>18</v>
      </c>
      <c r="F322" s="225">
        <v>1.37</v>
      </c>
      <c r="G322" s="226">
        <v>151</v>
      </c>
      <c r="H322" s="218">
        <v>22</v>
      </c>
      <c r="I322" s="225">
        <v>1.47</v>
      </c>
      <c r="J322" s="226">
        <v>185</v>
      </c>
      <c r="K322" s="218">
        <v>5</v>
      </c>
      <c r="L322" s="225">
        <v>0.71</v>
      </c>
      <c r="M322" s="226">
        <v>42</v>
      </c>
      <c r="N322" s="244" t="s">
        <v>104</v>
      </c>
      <c r="O322" s="225" t="s">
        <v>104</v>
      </c>
      <c r="P322" s="225" t="s">
        <v>104</v>
      </c>
    </row>
    <row r="323" spans="1:16" s="205" customFormat="1" ht="12">
      <c r="A323" s="219" t="s">
        <v>33</v>
      </c>
      <c r="B323" s="224">
        <v>46</v>
      </c>
      <c r="C323" s="221">
        <v>2.16</v>
      </c>
      <c r="D323" s="222">
        <v>251</v>
      </c>
      <c r="E323" s="224">
        <v>17</v>
      </c>
      <c r="F323" s="221">
        <v>1.65</v>
      </c>
      <c r="G323" s="222">
        <v>98</v>
      </c>
      <c r="H323" s="245">
        <v>32</v>
      </c>
      <c r="I323" s="221">
        <v>2.0099999999999998</v>
      </c>
      <c r="J323" s="222">
        <v>180</v>
      </c>
      <c r="K323" s="223">
        <v>5</v>
      </c>
      <c r="L323" s="221">
        <v>0.95</v>
      </c>
      <c r="M323" s="222">
        <v>26</v>
      </c>
      <c r="N323" s="271" t="s">
        <v>104</v>
      </c>
      <c r="O323" s="221" t="s">
        <v>104</v>
      </c>
      <c r="P323" s="221" t="s">
        <v>104</v>
      </c>
    </row>
    <row r="324" spans="1:16" s="205" customFormat="1" ht="12">
      <c r="A324" s="213" t="s">
        <v>34</v>
      </c>
      <c r="B324" s="246">
        <v>59</v>
      </c>
      <c r="C324" s="225">
        <v>2.23</v>
      </c>
      <c r="D324" s="226">
        <v>317</v>
      </c>
      <c r="E324" s="230">
        <v>18</v>
      </c>
      <c r="F324" s="225">
        <v>1.74</v>
      </c>
      <c r="G324" s="226">
        <v>97</v>
      </c>
      <c r="H324" s="217">
        <v>19</v>
      </c>
      <c r="I324" s="225">
        <v>1.76</v>
      </c>
      <c r="J324" s="226">
        <v>97</v>
      </c>
      <c r="K324" s="218">
        <v>4</v>
      </c>
      <c r="L324" s="225">
        <v>0.92</v>
      </c>
      <c r="M324" s="226">
        <v>19</v>
      </c>
      <c r="N324" s="244" t="s">
        <v>104</v>
      </c>
      <c r="O324" s="225" t="s">
        <v>104</v>
      </c>
      <c r="P324" s="225" t="s">
        <v>104</v>
      </c>
    </row>
    <row r="325" spans="1:16" s="205" customFormat="1" ht="12.5" thickBot="1">
      <c r="A325" s="219" t="s">
        <v>35</v>
      </c>
      <c r="B325" s="224">
        <v>52</v>
      </c>
      <c r="C325" s="221">
        <v>2.31</v>
      </c>
      <c r="D325" s="222">
        <v>276</v>
      </c>
      <c r="E325" s="224">
        <v>20</v>
      </c>
      <c r="F325" s="221">
        <v>1.86</v>
      </c>
      <c r="G325" s="222">
        <v>105</v>
      </c>
      <c r="H325" s="224">
        <v>22</v>
      </c>
      <c r="I325" s="221">
        <v>1.89</v>
      </c>
      <c r="J325" s="222">
        <v>124</v>
      </c>
      <c r="K325" s="224">
        <v>6</v>
      </c>
      <c r="L325" s="221">
        <v>1.08</v>
      </c>
      <c r="M325" s="222">
        <v>34</v>
      </c>
      <c r="N325" s="271" t="s">
        <v>104</v>
      </c>
      <c r="O325" s="221" t="s">
        <v>104</v>
      </c>
      <c r="P325" s="221" t="s">
        <v>104</v>
      </c>
    </row>
    <row r="326" spans="1:16" s="205" customFormat="1" ht="12">
      <c r="A326" s="273" t="s">
        <v>36</v>
      </c>
      <c r="B326" s="274">
        <v>71</v>
      </c>
      <c r="C326" s="275">
        <v>0.44</v>
      </c>
      <c r="D326" s="276">
        <v>8111</v>
      </c>
      <c r="E326" s="277">
        <v>15</v>
      </c>
      <c r="F326" s="275">
        <v>0.35</v>
      </c>
      <c r="G326" s="276">
        <v>1710</v>
      </c>
      <c r="H326" s="274">
        <v>12</v>
      </c>
      <c r="I326" s="275">
        <v>0.31</v>
      </c>
      <c r="J326" s="276">
        <v>1386</v>
      </c>
      <c r="K326" s="277">
        <v>3</v>
      </c>
      <c r="L326" s="275">
        <v>0.15</v>
      </c>
      <c r="M326" s="276">
        <v>317</v>
      </c>
      <c r="N326" s="279" t="s">
        <v>104</v>
      </c>
      <c r="O326" s="275" t="s">
        <v>104</v>
      </c>
      <c r="P326" s="275" t="s">
        <v>104</v>
      </c>
    </row>
    <row r="327" spans="1:16" s="205" customFormat="1" ht="12">
      <c r="A327" s="280" t="s">
        <v>37</v>
      </c>
      <c r="B327" s="281">
        <v>49</v>
      </c>
      <c r="C327" s="282">
        <v>0.85</v>
      </c>
      <c r="D327" s="283">
        <v>1933</v>
      </c>
      <c r="E327" s="284">
        <v>17</v>
      </c>
      <c r="F327" s="282">
        <v>0.64</v>
      </c>
      <c r="G327" s="283">
        <v>682</v>
      </c>
      <c r="H327" s="284">
        <v>28</v>
      </c>
      <c r="I327" s="282">
        <v>0.77</v>
      </c>
      <c r="J327" s="283">
        <v>1075</v>
      </c>
      <c r="K327" s="284">
        <v>6</v>
      </c>
      <c r="L327" s="282">
        <v>0.38</v>
      </c>
      <c r="M327" s="283">
        <v>240</v>
      </c>
      <c r="N327" s="285" t="s">
        <v>104</v>
      </c>
      <c r="O327" s="282" t="s">
        <v>104</v>
      </c>
      <c r="P327" s="282" t="s">
        <v>104</v>
      </c>
    </row>
    <row r="328" spans="1:16" s="205" customFormat="1" ht="12.5" thickBot="1">
      <c r="A328" s="280" t="s">
        <v>38</v>
      </c>
      <c r="B328" s="286">
        <v>66</v>
      </c>
      <c r="C328" s="287">
        <v>0.4</v>
      </c>
      <c r="D328" s="288">
        <v>10044</v>
      </c>
      <c r="E328" s="281">
        <v>15</v>
      </c>
      <c r="F328" s="287">
        <v>0.31</v>
      </c>
      <c r="G328" s="288">
        <v>2392</v>
      </c>
      <c r="H328" s="286">
        <v>15</v>
      </c>
      <c r="I328" s="287">
        <v>0.3</v>
      </c>
      <c r="J328" s="288">
        <v>2461</v>
      </c>
      <c r="K328" s="284">
        <v>3</v>
      </c>
      <c r="L328" s="287">
        <v>0.15</v>
      </c>
      <c r="M328" s="288">
        <v>557</v>
      </c>
      <c r="N328" s="290" t="s">
        <v>104</v>
      </c>
      <c r="O328" s="291" t="s">
        <v>104</v>
      </c>
      <c r="P328" s="291" t="s">
        <v>104</v>
      </c>
    </row>
    <row r="329" spans="1:16" s="205" customFormat="1" ht="15" thickBot="1">
      <c r="A329" s="585" t="s">
        <v>146</v>
      </c>
      <c r="B329" s="587"/>
      <c r="C329" s="587"/>
      <c r="D329" s="587"/>
      <c r="E329" s="587"/>
      <c r="F329" s="587"/>
      <c r="G329" s="587"/>
      <c r="H329" s="587"/>
      <c r="I329" s="587"/>
      <c r="J329" s="587"/>
      <c r="K329" s="587"/>
      <c r="L329" s="587"/>
      <c r="M329" s="587"/>
      <c r="N329" s="587"/>
      <c r="O329" s="587"/>
      <c r="P329" s="588"/>
    </row>
    <row r="330" spans="1:16" s="205" customFormat="1" ht="12">
      <c r="A330" s="213" t="s">
        <v>20</v>
      </c>
      <c r="B330" s="217">
        <v>31</v>
      </c>
      <c r="C330" s="215">
        <v>1.07</v>
      </c>
      <c r="D330" s="216">
        <v>616</v>
      </c>
      <c r="E330" s="217">
        <v>15</v>
      </c>
      <c r="F330" s="215">
        <v>0.83</v>
      </c>
      <c r="G330" s="216">
        <v>294</v>
      </c>
      <c r="H330" s="218">
        <v>40</v>
      </c>
      <c r="I330" s="215">
        <v>1.1299999999999999</v>
      </c>
      <c r="J330" s="216">
        <v>771</v>
      </c>
      <c r="K330" s="217">
        <v>14</v>
      </c>
      <c r="L330" s="215">
        <v>0.8</v>
      </c>
      <c r="M330" s="216">
        <v>271</v>
      </c>
      <c r="N330" s="244" t="s">
        <v>104</v>
      </c>
      <c r="O330" s="215" t="s">
        <v>104</v>
      </c>
      <c r="P330" s="215" t="s">
        <v>104</v>
      </c>
    </row>
    <row r="331" spans="1:16" s="205" customFormat="1" ht="12">
      <c r="A331" s="219" t="s">
        <v>21</v>
      </c>
      <c r="B331" s="223">
        <v>39</v>
      </c>
      <c r="C331" s="221">
        <v>1.03</v>
      </c>
      <c r="D331" s="222">
        <v>924</v>
      </c>
      <c r="E331" s="223">
        <v>16</v>
      </c>
      <c r="F331" s="221">
        <v>0.76</v>
      </c>
      <c r="G331" s="222">
        <v>372</v>
      </c>
      <c r="H331" s="224">
        <v>32</v>
      </c>
      <c r="I331" s="221">
        <v>0.98</v>
      </c>
      <c r="J331" s="222">
        <v>752</v>
      </c>
      <c r="K331" s="243">
        <v>13</v>
      </c>
      <c r="L331" s="221">
        <v>0.71</v>
      </c>
      <c r="M331" s="222">
        <v>305</v>
      </c>
      <c r="N331" s="271" t="s">
        <v>104</v>
      </c>
      <c r="O331" s="221" t="s">
        <v>104</v>
      </c>
      <c r="P331" s="221" t="s">
        <v>104</v>
      </c>
    </row>
    <row r="332" spans="1:16" s="205" customFormat="1" ht="12">
      <c r="A332" s="213" t="s">
        <v>22</v>
      </c>
      <c r="B332" s="218">
        <v>24</v>
      </c>
      <c r="C332" s="225">
        <v>1.7</v>
      </c>
      <c r="D332" s="226">
        <v>167</v>
      </c>
      <c r="E332" s="218">
        <v>17</v>
      </c>
      <c r="F332" s="225">
        <v>1.5</v>
      </c>
      <c r="G332" s="226">
        <v>110</v>
      </c>
      <c r="H332" s="218">
        <v>41</v>
      </c>
      <c r="I332" s="225">
        <v>1.96</v>
      </c>
      <c r="J332" s="226">
        <v>282</v>
      </c>
      <c r="K332" s="218">
        <v>18</v>
      </c>
      <c r="L332" s="225">
        <v>1.52</v>
      </c>
      <c r="M332" s="226">
        <v>116</v>
      </c>
      <c r="N332" s="244" t="s">
        <v>104</v>
      </c>
      <c r="O332" s="225" t="s">
        <v>104</v>
      </c>
      <c r="P332" s="225" t="s">
        <v>104</v>
      </c>
    </row>
    <row r="333" spans="1:16" s="205" customFormat="1" ht="12">
      <c r="A333" s="219" t="s">
        <v>23</v>
      </c>
      <c r="B333" s="223">
        <v>24</v>
      </c>
      <c r="C333" s="221">
        <v>1.64</v>
      </c>
      <c r="D333" s="222">
        <v>164</v>
      </c>
      <c r="E333" s="245">
        <v>20</v>
      </c>
      <c r="F333" s="221">
        <v>1.52</v>
      </c>
      <c r="G333" s="222">
        <v>140</v>
      </c>
      <c r="H333" s="224">
        <v>41</v>
      </c>
      <c r="I333" s="221">
        <v>1.89</v>
      </c>
      <c r="J333" s="222">
        <v>291</v>
      </c>
      <c r="K333" s="224">
        <v>16</v>
      </c>
      <c r="L333" s="221">
        <v>1.4</v>
      </c>
      <c r="M333" s="222">
        <v>108</v>
      </c>
      <c r="N333" s="271" t="s">
        <v>104</v>
      </c>
      <c r="O333" s="221" t="s">
        <v>104</v>
      </c>
      <c r="P333" s="221" t="s">
        <v>104</v>
      </c>
    </row>
    <row r="334" spans="1:16" s="205" customFormat="1" ht="12">
      <c r="A334" s="213" t="s">
        <v>24</v>
      </c>
      <c r="B334" s="246">
        <v>29</v>
      </c>
      <c r="C334" s="225">
        <v>2.54</v>
      </c>
      <c r="D334" s="226">
        <v>99</v>
      </c>
      <c r="E334" s="218">
        <v>17</v>
      </c>
      <c r="F334" s="225">
        <v>2.06</v>
      </c>
      <c r="G334" s="226">
        <v>62</v>
      </c>
      <c r="H334" s="230">
        <v>35</v>
      </c>
      <c r="I334" s="225">
        <v>2.59</v>
      </c>
      <c r="J334" s="226">
        <v>125</v>
      </c>
      <c r="K334" s="218">
        <v>19</v>
      </c>
      <c r="L334" s="225">
        <v>2.09</v>
      </c>
      <c r="M334" s="226">
        <v>69</v>
      </c>
      <c r="N334" s="244" t="s">
        <v>104</v>
      </c>
      <c r="O334" s="225" t="s">
        <v>104</v>
      </c>
      <c r="P334" s="225" t="s">
        <v>104</v>
      </c>
    </row>
    <row r="335" spans="1:16" s="205" customFormat="1" ht="12">
      <c r="A335" s="219" t="s">
        <v>25</v>
      </c>
      <c r="B335" s="223">
        <v>33</v>
      </c>
      <c r="C335" s="221">
        <v>1.99</v>
      </c>
      <c r="D335" s="222">
        <v>193</v>
      </c>
      <c r="E335" s="223">
        <v>18</v>
      </c>
      <c r="F335" s="221">
        <v>1.61</v>
      </c>
      <c r="G335" s="222">
        <v>106</v>
      </c>
      <c r="H335" s="224">
        <v>28</v>
      </c>
      <c r="I335" s="221">
        <v>1.91</v>
      </c>
      <c r="J335" s="222">
        <v>161</v>
      </c>
      <c r="K335" s="224">
        <v>21</v>
      </c>
      <c r="L335" s="221">
        <v>1.73</v>
      </c>
      <c r="M335" s="222">
        <v>118</v>
      </c>
      <c r="N335" s="271" t="s">
        <v>104</v>
      </c>
      <c r="O335" s="221" t="s">
        <v>104</v>
      </c>
      <c r="P335" s="221" t="s">
        <v>104</v>
      </c>
    </row>
    <row r="336" spans="1:16" s="205" customFormat="1" ht="12">
      <c r="A336" s="213" t="s">
        <v>26</v>
      </c>
      <c r="B336" s="217">
        <v>23</v>
      </c>
      <c r="C336" s="225">
        <v>1.43</v>
      </c>
      <c r="D336" s="226">
        <v>213</v>
      </c>
      <c r="E336" s="218">
        <v>15</v>
      </c>
      <c r="F336" s="225">
        <v>1.19</v>
      </c>
      <c r="G336" s="226">
        <v>138</v>
      </c>
      <c r="H336" s="218">
        <v>46</v>
      </c>
      <c r="I336" s="225">
        <v>1.7</v>
      </c>
      <c r="J336" s="226">
        <v>415</v>
      </c>
      <c r="K336" s="217">
        <v>16</v>
      </c>
      <c r="L336" s="225">
        <v>1.26</v>
      </c>
      <c r="M336" s="226">
        <v>143</v>
      </c>
      <c r="N336" s="244" t="s">
        <v>104</v>
      </c>
      <c r="O336" s="225" t="s">
        <v>104</v>
      </c>
      <c r="P336" s="225" t="s">
        <v>104</v>
      </c>
    </row>
    <row r="337" spans="1:16" s="205" customFormat="1" ht="12">
      <c r="A337" s="219" t="s">
        <v>27</v>
      </c>
      <c r="B337" s="223">
        <v>22</v>
      </c>
      <c r="C337" s="221">
        <v>1.72</v>
      </c>
      <c r="D337" s="222">
        <v>133</v>
      </c>
      <c r="E337" s="223">
        <v>17</v>
      </c>
      <c r="F337" s="221">
        <v>1.53</v>
      </c>
      <c r="G337" s="222">
        <v>104</v>
      </c>
      <c r="H337" s="224">
        <v>43</v>
      </c>
      <c r="I337" s="221">
        <v>2.0499999999999998</v>
      </c>
      <c r="J337" s="222">
        <v>254</v>
      </c>
      <c r="K337" s="224">
        <v>18</v>
      </c>
      <c r="L337" s="221">
        <v>1.56</v>
      </c>
      <c r="M337" s="222">
        <v>106</v>
      </c>
      <c r="N337" s="271" t="s">
        <v>104</v>
      </c>
      <c r="O337" s="221" t="s">
        <v>104</v>
      </c>
      <c r="P337" s="221" t="s">
        <v>104</v>
      </c>
    </row>
    <row r="338" spans="1:16" s="205" customFormat="1" ht="12">
      <c r="A338" s="213" t="s">
        <v>28</v>
      </c>
      <c r="B338" s="217">
        <v>29</v>
      </c>
      <c r="C338" s="225">
        <v>1.33</v>
      </c>
      <c r="D338" s="226">
        <v>349</v>
      </c>
      <c r="E338" s="218">
        <v>13</v>
      </c>
      <c r="F338" s="225">
        <v>0.97</v>
      </c>
      <c r="G338" s="226">
        <v>160</v>
      </c>
      <c r="H338" s="217">
        <v>41</v>
      </c>
      <c r="I338" s="225">
        <v>1.44</v>
      </c>
      <c r="J338" s="226">
        <v>488</v>
      </c>
      <c r="K338" s="217">
        <v>18</v>
      </c>
      <c r="L338" s="225">
        <v>1.1200000000000001</v>
      </c>
      <c r="M338" s="226">
        <v>222</v>
      </c>
      <c r="N338" s="244" t="s">
        <v>104</v>
      </c>
      <c r="O338" s="225" t="s">
        <v>104</v>
      </c>
      <c r="P338" s="225" t="s">
        <v>104</v>
      </c>
    </row>
    <row r="339" spans="1:16" s="205" customFormat="1" ht="12">
      <c r="A339" s="219" t="s">
        <v>29</v>
      </c>
      <c r="B339" s="223">
        <v>33</v>
      </c>
      <c r="C339" s="221">
        <v>0.98</v>
      </c>
      <c r="D339" s="222">
        <v>807</v>
      </c>
      <c r="E339" s="224">
        <v>15</v>
      </c>
      <c r="F339" s="221">
        <v>0.73</v>
      </c>
      <c r="G339" s="222">
        <v>361</v>
      </c>
      <c r="H339" s="224">
        <v>35</v>
      </c>
      <c r="I339" s="221">
        <v>0.99</v>
      </c>
      <c r="J339" s="222">
        <v>878</v>
      </c>
      <c r="K339" s="223">
        <v>17</v>
      </c>
      <c r="L339" s="221">
        <v>0.78</v>
      </c>
      <c r="M339" s="222">
        <v>395</v>
      </c>
      <c r="N339" s="271" t="s">
        <v>104</v>
      </c>
      <c r="O339" s="221" t="s">
        <v>104</v>
      </c>
      <c r="P339" s="221" t="s">
        <v>104</v>
      </c>
    </row>
    <row r="340" spans="1:16" s="205" customFormat="1" ht="12">
      <c r="A340" s="213" t="s">
        <v>30</v>
      </c>
      <c r="B340" s="217">
        <v>29</v>
      </c>
      <c r="C340" s="225">
        <v>1.76</v>
      </c>
      <c r="D340" s="226">
        <v>211</v>
      </c>
      <c r="E340" s="217">
        <v>13</v>
      </c>
      <c r="F340" s="225">
        <v>1.29</v>
      </c>
      <c r="G340" s="226">
        <v>88</v>
      </c>
      <c r="H340" s="218">
        <v>42</v>
      </c>
      <c r="I340" s="225">
        <v>1.92</v>
      </c>
      <c r="J340" s="226">
        <v>294</v>
      </c>
      <c r="K340" s="218">
        <v>16</v>
      </c>
      <c r="L340" s="225">
        <v>1.42</v>
      </c>
      <c r="M340" s="226">
        <v>110</v>
      </c>
      <c r="N340" s="244" t="s">
        <v>104</v>
      </c>
      <c r="O340" s="225" t="s">
        <v>104</v>
      </c>
      <c r="P340" s="225" t="s">
        <v>104</v>
      </c>
    </row>
    <row r="341" spans="1:16" s="205" customFormat="1" ht="12">
      <c r="A341" s="219" t="s">
        <v>31</v>
      </c>
      <c r="B341" s="223">
        <v>29</v>
      </c>
      <c r="C341" s="221">
        <v>2.2000000000000002</v>
      </c>
      <c r="D341" s="222">
        <v>136</v>
      </c>
      <c r="E341" s="224">
        <v>14</v>
      </c>
      <c r="F341" s="221">
        <v>1.72</v>
      </c>
      <c r="G341" s="222">
        <v>60</v>
      </c>
      <c r="H341" s="224">
        <v>41</v>
      </c>
      <c r="I341" s="221">
        <v>2.41</v>
      </c>
      <c r="J341" s="222">
        <v>187</v>
      </c>
      <c r="K341" s="223">
        <v>17</v>
      </c>
      <c r="L341" s="221">
        <v>1.81</v>
      </c>
      <c r="M341" s="222">
        <v>80</v>
      </c>
      <c r="N341" s="271" t="s">
        <v>104</v>
      </c>
      <c r="O341" s="221" t="s">
        <v>104</v>
      </c>
      <c r="P341" s="221" t="s">
        <v>104</v>
      </c>
    </row>
    <row r="342" spans="1:16" s="205" customFormat="1" ht="12">
      <c r="A342" s="213" t="s">
        <v>32</v>
      </c>
      <c r="B342" s="217">
        <v>28</v>
      </c>
      <c r="C342" s="225">
        <v>1.59</v>
      </c>
      <c r="D342" s="226">
        <v>241</v>
      </c>
      <c r="E342" s="218">
        <v>15</v>
      </c>
      <c r="F342" s="225">
        <v>1.29</v>
      </c>
      <c r="G342" s="226">
        <v>135</v>
      </c>
      <c r="H342" s="218">
        <v>40</v>
      </c>
      <c r="I342" s="225">
        <v>1.75</v>
      </c>
      <c r="J342" s="226">
        <v>338</v>
      </c>
      <c r="K342" s="218">
        <v>17</v>
      </c>
      <c r="L342" s="225">
        <v>1.37</v>
      </c>
      <c r="M342" s="226">
        <v>146</v>
      </c>
      <c r="N342" s="244" t="s">
        <v>104</v>
      </c>
      <c r="O342" s="225" t="s">
        <v>104</v>
      </c>
      <c r="P342" s="225" t="s">
        <v>104</v>
      </c>
    </row>
    <row r="343" spans="1:16" s="205" customFormat="1" ht="12">
      <c r="A343" s="219" t="s">
        <v>33</v>
      </c>
      <c r="B343" s="223">
        <v>22</v>
      </c>
      <c r="C343" s="221">
        <v>1.81</v>
      </c>
      <c r="D343" s="222">
        <v>122</v>
      </c>
      <c r="E343" s="224">
        <v>15</v>
      </c>
      <c r="F343" s="221">
        <v>1.53</v>
      </c>
      <c r="G343" s="222">
        <v>84</v>
      </c>
      <c r="H343" s="224">
        <v>51</v>
      </c>
      <c r="I343" s="221">
        <v>2.17</v>
      </c>
      <c r="J343" s="222">
        <v>278</v>
      </c>
      <c r="K343" s="223">
        <v>13</v>
      </c>
      <c r="L343" s="221">
        <v>1.42</v>
      </c>
      <c r="M343" s="222">
        <v>70</v>
      </c>
      <c r="N343" s="271" t="s">
        <v>104</v>
      </c>
      <c r="O343" s="221" t="s">
        <v>104</v>
      </c>
      <c r="P343" s="221" t="s">
        <v>104</v>
      </c>
    </row>
    <row r="344" spans="1:16" s="205" customFormat="1" ht="12">
      <c r="A344" s="213" t="s">
        <v>34</v>
      </c>
      <c r="B344" s="218">
        <v>22</v>
      </c>
      <c r="C344" s="225">
        <v>1.88</v>
      </c>
      <c r="D344" s="226">
        <v>116</v>
      </c>
      <c r="E344" s="230">
        <v>16</v>
      </c>
      <c r="F344" s="225">
        <v>1.66</v>
      </c>
      <c r="G344" s="226">
        <v>81</v>
      </c>
      <c r="H344" s="218">
        <v>40</v>
      </c>
      <c r="I344" s="225">
        <v>2.2200000000000002</v>
      </c>
      <c r="J344" s="226">
        <v>218</v>
      </c>
      <c r="K344" s="218">
        <v>22</v>
      </c>
      <c r="L344" s="225">
        <v>1.9</v>
      </c>
      <c r="M344" s="226">
        <v>114</v>
      </c>
      <c r="N344" s="244" t="s">
        <v>104</v>
      </c>
      <c r="O344" s="225" t="s">
        <v>104</v>
      </c>
      <c r="P344" s="225" t="s">
        <v>104</v>
      </c>
    </row>
    <row r="345" spans="1:16" s="205" customFormat="1" ht="12.5" thickBot="1">
      <c r="A345" s="219" t="s">
        <v>35</v>
      </c>
      <c r="B345" s="224">
        <v>23</v>
      </c>
      <c r="C345" s="221">
        <v>1.92</v>
      </c>
      <c r="D345" s="222">
        <v>129</v>
      </c>
      <c r="E345" s="224">
        <v>13</v>
      </c>
      <c r="F345" s="221">
        <v>1.58</v>
      </c>
      <c r="G345" s="222">
        <v>67</v>
      </c>
      <c r="H345" s="224">
        <v>47</v>
      </c>
      <c r="I345" s="221">
        <v>2.31</v>
      </c>
      <c r="J345" s="222">
        <v>253</v>
      </c>
      <c r="K345" s="224">
        <v>17</v>
      </c>
      <c r="L345" s="221">
        <v>1.76</v>
      </c>
      <c r="M345" s="222">
        <v>89</v>
      </c>
      <c r="N345" s="271" t="s">
        <v>104</v>
      </c>
      <c r="O345" s="221" t="s">
        <v>104</v>
      </c>
      <c r="P345" s="221" t="s">
        <v>104</v>
      </c>
    </row>
    <row r="346" spans="1:16" s="205" customFormat="1" ht="12">
      <c r="A346" s="273" t="s">
        <v>36</v>
      </c>
      <c r="B346" s="277">
        <v>32</v>
      </c>
      <c r="C346" s="275">
        <v>0.45</v>
      </c>
      <c r="D346" s="276">
        <v>3664</v>
      </c>
      <c r="E346" s="277">
        <v>15</v>
      </c>
      <c r="F346" s="275">
        <v>0.34</v>
      </c>
      <c r="G346" s="276">
        <v>1722</v>
      </c>
      <c r="H346" s="292">
        <v>38</v>
      </c>
      <c r="I346" s="275">
        <v>0.47</v>
      </c>
      <c r="J346" s="276">
        <v>4289</v>
      </c>
      <c r="K346" s="274">
        <v>16</v>
      </c>
      <c r="L346" s="275">
        <v>0.36</v>
      </c>
      <c r="M346" s="276">
        <v>1827</v>
      </c>
      <c r="N346" s="279" t="s">
        <v>104</v>
      </c>
      <c r="O346" s="275" t="s">
        <v>104</v>
      </c>
      <c r="P346" s="275" t="s">
        <v>104</v>
      </c>
    </row>
    <row r="347" spans="1:16" s="205" customFormat="1" ht="12">
      <c r="A347" s="280" t="s">
        <v>37</v>
      </c>
      <c r="B347" s="281">
        <v>24</v>
      </c>
      <c r="C347" s="282">
        <v>0.73</v>
      </c>
      <c r="D347" s="283">
        <v>956</v>
      </c>
      <c r="E347" s="281">
        <v>16</v>
      </c>
      <c r="F347" s="282">
        <v>0.63</v>
      </c>
      <c r="G347" s="283">
        <v>640</v>
      </c>
      <c r="H347" s="284">
        <v>43</v>
      </c>
      <c r="I347" s="282">
        <v>0.84</v>
      </c>
      <c r="J347" s="283">
        <v>1696</v>
      </c>
      <c r="K347" s="281">
        <v>17</v>
      </c>
      <c r="L347" s="282">
        <v>0.64</v>
      </c>
      <c r="M347" s="283">
        <v>635</v>
      </c>
      <c r="N347" s="285" t="s">
        <v>104</v>
      </c>
      <c r="O347" s="282" t="s">
        <v>104</v>
      </c>
      <c r="P347" s="282" t="s">
        <v>104</v>
      </c>
    </row>
    <row r="348" spans="1:16" s="205" customFormat="1" ht="12.5" thickBot="1">
      <c r="A348" s="280" t="s">
        <v>38</v>
      </c>
      <c r="B348" s="281">
        <v>30</v>
      </c>
      <c r="C348" s="287">
        <v>0.39</v>
      </c>
      <c r="D348" s="288">
        <v>4620</v>
      </c>
      <c r="E348" s="281">
        <v>15</v>
      </c>
      <c r="F348" s="287">
        <v>0.3</v>
      </c>
      <c r="G348" s="288">
        <v>2362</v>
      </c>
      <c r="H348" s="284">
        <v>39</v>
      </c>
      <c r="I348" s="287">
        <v>0.42</v>
      </c>
      <c r="J348" s="288">
        <v>5985</v>
      </c>
      <c r="K348" s="286">
        <v>16</v>
      </c>
      <c r="L348" s="287">
        <v>0.31</v>
      </c>
      <c r="M348" s="288">
        <v>2462</v>
      </c>
      <c r="N348" s="285" t="s">
        <v>104</v>
      </c>
      <c r="O348" s="287" t="s">
        <v>104</v>
      </c>
      <c r="P348" s="287" t="s">
        <v>104</v>
      </c>
    </row>
    <row r="349" spans="1:16" s="205" customFormat="1" ht="15" thickBot="1">
      <c r="A349" s="585" t="s">
        <v>147</v>
      </c>
      <c r="B349" s="587"/>
      <c r="C349" s="587"/>
      <c r="D349" s="587"/>
      <c r="E349" s="587"/>
      <c r="F349" s="587"/>
      <c r="G349" s="587"/>
      <c r="H349" s="587"/>
      <c r="I349" s="587"/>
      <c r="J349" s="587"/>
      <c r="K349" s="587"/>
      <c r="L349" s="587"/>
      <c r="M349" s="587"/>
      <c r="N349" s="587"/>
      <c r="O349" s="587"/>
      <c r="P349" s="588"/>
    </row>
    <row r="350" spans="1:16" s="205" customFormat="1" ht="12">
      <c r="A350" s="213" t="s">
        <v>20</v>
      </c>
      <c r="B350" s="217">
        <v>63</v>
      </c>
      <c r="C350" s="215">
        <v>1.1200000000000001</v>
      </c>
      <c r="D350" s="216">
        <v>1224</v>
      </c>
      <c r="E350" s="218">
        <v>22</v>
      </c>
      <c r="F350" s="215">
        <v>0.96</v>
      </c>
      <c r="G350" s="216">
        <v>433</v>
      </c>
      <c r="H350" s="218">
        <v>14</v>
      </c>
      <c r="I350" s="215">
        <v>0.8</v>
      </c>
      <c r="J350" s="216">
        <v>271</v>
      </c>
      <c r="K350" s="218">
        <v>1</v>
      </c>
      <c r="L350" s="215">
        <v>0.28000000000000003</v>
      </c>
      <c r="M350" s="216">
        <v>29</v>
      </c>
      <c r="N350" s="244" t="s">
        <v>104</v>
      </c>
      <c r="O350" s="215" t="s">
        <v>104</v>
      </c>
      <c r="P350" s="215" t="s">
        <v>104</v>
      </c>
    </row>
    <row r="351" spans="1:16" s="205" customFormat="1" ht="12">
      <c r="A351" s="219" t="s">
        <v>21</v>
      </c>
      <c r="B351" s="243">
        <v>75</v>
      </c>
      <c r="C351" s="221">
        <v>0.92</v>
      </c>
      <c r="D351" s="222">
        <v>1763</v>
      </c>
      <c r="E351" s="243">
        <v>19</v>
      </c>
      <c r="F351" s="221">
        <v>0.83</v>
      </c>
      <c r="G351" s="222">
        <v>445</v>
      </c>
      <c r="H351" s="224">
        <v>6</v>
      </c>
      <c r="I351" s="221">
        <v>0.48</v>
      </c>
      <c r="J351" s="222">
        <v>129</v>
      </c>
      <c r="K351" s="224">
        <v>1</v>
      </c>
      <c r="L351" s="221">
        <v>0.18</v>
      </c>
      <c r="M351" s="222">
        <v>21</v>
      </c>
      <c r="N351" s="271" t="s">
        <v>104</v>
      </c>
      <c r="O351" s="221" t="s">
        <v>104</v>
      </c>
      <c r="P351" s="221" t="s">
        <v>104</v>
      </c>
    </row>
    <row r="352" spans="1:16" s="205" customFormat="1" ht="12">
      <c r="A352" s="213" t="s">
        <v>22</v>
      </c>
      <c r="B352" s="218">
        <v>68</v>
      </c>
      <c r="C352" s="225">
        <v>1.87</v>
      </c>
      <c r="D352" s="226">
        <v>460</v>
      </c>
      <c r="E352" s="218">
        <v>26</v>
      </c>
      <c r="F352" s="225">
        <v>1.75</v>
      </c>
      <c r="G352" s="226">
        <v>168</v>
      </c>
      <c r="H352" s="218">
        <v>5</v>
      </c>
      <c r="I352" s="225">
        <v>0.85</v>
      </c>
      <c r="J352" s="226">
        <v>37</v>
      </c>
      <c r="K352" s="218">
        <v>2</v>
      </c>
      <c r="L352" s="225">
        <v>0.52</v>
      </c>
      <c r="M352" s="226">
        <v>10</v>
      </c>
      <c r="N352" s="244" t="s">
        <v>104</v>
      </c>
      <c r="O352" s="225" t="s">
        <v>104</v>
      </c>
      <c r="P352" s="225" t="s">
        <v>104</v>
      </c>
    </row>
    <row r="353" spans="1:16" s="205" customFormat="1" ht="12">
      <c r="A353" s="219" t="s">
        <v>23</v>
      </c>
      <c r="B353" s="224">
        <v>67</v>
      </c>
      <c r="C353" s="221">
        <v>1.81</v>
      </c>
      <c r="D353" s="222">
        <v>471</v>
      </c>
      <c r="E353" s="224">
        <v>26</v>
      </c>
      <c r="F353" s="221">
        <v>1.68</v>
      </c>
      <c r="G353" s="222">
        <v>181</v>
      </c>
      <c r="H353" s="243">
        <v>6</v>
      </c>
      <c r="I353" s="221">
        <v>0.94</v>
      </c>
      <c r="J353" s="222">
        <v>45</v>
      </c>
      <c r="K353" s="224">
        <v>1</v>
      </c>
      <c r="L353" s="221">
        <v>0.39</v>
      </c>
      <c r="M353" s="222">
        <v>7</v>
      </c>
      <c r="N353" s="271" t="s">
        <v>104</v>
      </c>
      <c r="O353" s="221" t="s">
        <v>104</v>
      </c>
      <c r="P353" s="221" t="s">
        <v>104</v>
      </c>
    </row>
    <row r="354" spans="1:16" s="205" customFormat="1" ht="12">
      <c r="A354" s="213" t="s">
        <v>24</v>
      </c>
      <c r="B354" s="218">
        <v>64</v>
      </c>
      <c r="C354" s="225">
        <v>2.62</v>
      </c>
      <c r="D354" s="226">
        <v>226</v>
      </c>
      <c r="E354" s="218">
        <v>25</v>
      </c>
      <c r="F354" s="225">
        <v>2.36</v>
      </c>
      <c r="G354" s="226">
        <v>90</v>
      </c>
      <c r="H354" s="218">
        <v>10</v>
      </c>
      <c r="I354" s="225">
        <v>1.61</v>
      </c>
      <c r="J354" s="226">
        <v>34</v>
      </c>
      <c r="K354" s="218">
        <v>2</v>
      </c>
      <c r="L354" s="225">
        <v>0.65</v>
      </c>
      <c r="M354" s="226">
        <v>6</v>
      </c>
      <c r="N354" s="244" t="s">
        <v>104</v>
      </c>
      <c r="O354" s="225" t="s">
        <v>104</v>
      </c>
      <c r="P354" s="225" t="s">
        <v>104</v>
      </c>
    </row>
    <row r="355" spans="1:16" s="205" customFormat="1" ht="12">
      <c r="A355" s="219" t="s">
        <v>25</v>
      </c>
      <c r="B355" s="223">
        <v>67</v>
      </c>
      <c r="C355" s="221">
        <v>1.98</v>
      </c>
      <c r="D355" s="222">
        <v>388</v>
      </c>
      <c r="E355" s="224">
        <v>23</v>
      </c>
      <c r="F355" s="221">
        <v>1.79</v>
      </c>
      <c r="G355" s="222">
        <v>134</v>
      </c>
      <c r="H355" s="224">
        <v>8</v>
      </c>
      <c r="I355" s="221">
        <v>1.1000000000000001</v>
      </c>
      <c r="J355" s="222">
        <v>48</v>
      </c>
      <c r="K355" s="224">
        <v>2</v>
      </c>
      <c r="L355" s="221">
        <v>0.52</v>
      </c>
      <c r="M355" s="222">
        <v>10</v>
      </c>
      <c r="N355" s="271" t="s">
        <v>104</v>
      </c>
      <c r="O355" s="221" t="s">
        <v>104</v>
      </c>
      <c r="P355" s="221" t="s">
        <v>104</v>
      </c>
    </row>
    <row r="356" spans="1:16" s="205" customFormat="1" ht="12">
      <c r="A356" s="213" t="s">
        <v>26</v>
      </c>
      <c r="B356" s="217">
        <v>58</v>
      </c>
      <c r="C356" s="225">
        <v>1.68</v>
      </c>
      <c r="D356" s="226">
        <v>534</v>
      </c>
      <c r="E356" s="218">
        <v>27</v>
      </c>
      <c r="F356" s="225">
        <v>1.51</v>
      </c>
      <c r="G356" s="226">
        <v>242</v>
      </c>
      <c r="H356" s="218">
        <v>14</v>
      </c>
      <c r="I356" s="225">
        <v>1.18</v>
      </c>
      <c r="J356" s="226">
        <v>122</v>
      </c>
      <c r="K356" s="218">
        <v>1</v>
      </c>
      <c r="L356" s="225">
        <v>0.4</v>
      </c>
      <c r="M356" s="226">
        <v>13</v>
      </c>
      <c r="N356" s="244" t="s">
        <v>104</v>
      </c>
      <c r="O356" s="225" t="s">
        <v>104</v>
      </c>
      <c r="P356" s="225" t="s">
        <v>104</v>
      </c>
    </row>
    <row r="357" spans="1:16" s="205" customFormat="1" ht="12">
      <c r="A357" s="219" t="s">
        <v>27</v>
      </c>
      <c r="B357" s="224">
        <v>66</v>
      </c>
      <c r="C357" s="221">
        <v>1.96</v>
      </c>
      <c r="D357" s="222">
        <v>390</v>
      </c>
      <c r="E357" s="224">
        <v>24</v>
      </c>
      <c r="F357" s="221">
        <v>1.77</v>
      </c>
      <c r="G357" s="222">
        <v>146</v>
      </c>
      <c r="H357" s="224">
        <v>9</v>
      </c>
      <c r="I357" s="221">
        <v>1.18</v>
      </c>
      <c r="J357" s="222">
        <v>55</v>
      </c>
      <c r="K357" s="224">
        <v>1</v>
      </c>
      <c r="L357" s="221">
        <v>0.38</v>
      </c>
      <c r="M357" s="222">
        <v>5</v>
      </c>
      <c r="N357" s="271" t="s">
        <v>104</v>
      </c>
      <c r="O357" s="221" t="s">
        <v>104</v>
      </c>
      <c r="P357" s="221" t="s">
        <v>104</v>
      </c>
    </row>
    <row r="358" spans="1:16" s="205" customFormat="1" ht="12">
      <c r="A358" s="213" t="s">
        <v>28</v>
      </c>
      <c r="B358" s="217">
        <v>66</v>
      </c>
      <c r="C358" s="225">
        <v>1.39</v>
      </c>
      <c r="D358" s="226">
        <v>801</v>
      </c>
      <c r="E358" s="217">
        <v>22</v>
      </c>
      <c r="F358" s="225">
        <v>1.21</v>
      </c>
      <c r="G358" s="226">
        <v>262</v>
      </c>
      <c r="H358" s="218">
        <v>11</v>
      </c>
      <c r="I358" s="225">
        <v>0.93</v>
      </c>
      <c r="J358" s="226">
        <v>137</v>
      </c>
      <c r="K358" s="218">
        <v>1</v>
      </c>
      <c r="L358" s="225">
        <v>0.31</v>
      </c>
      <c r="M358" s="226">
        <v>19</v>
      </c>
      <c r="N358" s="244" t="s">
        <v>104</v>
      </c>
      <c r="O358" s="225" t="s">
        <v>104</v>
      </c>
      <c r="P358" s="225" t="s">
        <v>104</v>
      </c>
    </row>
    <row r="359" spans="1:16" s="205" customFormat="1" ht="12">
      <c r="A359" s="219" t="s">
        <v>29</v>
      </c>
      <c r="B359" s="224">
        <v>65</v>
      </c>
      <c r="C359" s="221">
        <v>0.99</v>
      </c>
      <c r="D359" s="222">
        <v>1579</v>
      </c>
      <c r="E359" s="224">
        <v>23</v>
      </c>
      <c r="F359" s="221">
        <v>0.87</v>
      </c>
      <c r="G359" s="222">
        <v>582</v>
      </c>
      <c r="H359" s="224">
        <v>11</v>
      </c>
      <c r="I359" s="221">
        <v>0.64</v>
      </c>
      <c r="J359" s="222">
        <v>257</v>
      </c>
      <c r="K359" s="224">
        <v>1</v>
      </c>
      <c r="L359" s="221">
        <v>0.24</v>
      </c>
      <c r="M359" s="222">
        <v>32</v>
      </c>
      <c r="N359" s="271" t="s">
        <v>104</v>
      </c>
      <c r="O359" s="221" t="s">
        <v>104</v>
      </c>
      <c r="P359" s="221" t="s">
        <v>104</v>
      </c>
    </row>
    <row r="360" spans="1:16" s="205" customFormat="1" ht="12">
      <c r="A360" s="213" t="s">
        <v>30</v>
      </c>
      <c r="B360" s="218">
        <v>61</v>
      </c>
      <c r="C360" s="225">
        <v>1.9</v>
      </c>
      <c r="D360" s="226">
        <v>435</v>
      </c>
      <c r="E360" s="218">
        <v>24</v>
      </c>
      <c r="F360" s="225">
        <v>1.69</v>
      </c>
      <c r="G360" s="226">
        <v>164</v>
      </c>
      <c r="H360" s="218">
        <v>13</v>
      </c>
      <c r="I360" s="225">
        <v>1.29</v>
      </c>
      <c r="J360" s="226">
        <v>96</v>
      </c>
      <c r="K360" s="218">
        <v>1</v>
      </c>
      <c r="L360" s="225">
        <v>0.4</v>
      </c>
      <c r="M360" s="226">
        <v>9</v>
      </c>
      <c r="N360" s="244" t="s">
        <v>104</v>
      </c>
      <c r="O360" s="225" t="s">
        <v>104</v>
      </c>
      <c r="P360" s="225" t="s">
        <v>104</v>
      </c>
    </row>
    <row r="361" spans="1:16" s="205" customFormat="1" ht="12">
      <c r="A361" s="219" t="s">
        <v>31</v>
      </c>
      <c r="B361" s="224">
        <v>57</v>
      </c>
      <c r="C361" s="221">
        <v>2.44</v>
      </c>
      <c r="D361" s="222">
        <v>273</v>
      </c>
      <c r="E361" s="245">
        <v>28</v>
      </c>
      <c r="F361" s="221">
        <v>2.23</v>
      </c>
      <c r="G361" s="222">
        <v>125</v>
      </c>
      <c r="H361" s="224">
        <v>12</v>
      </c>
      <c r="I361" s="221">
        <v>1.58</v>
      </c>
      <c r="J361" s="222">
        <v>52</v>
      </c>
      <c r="K361" s="224">
        <v>3</v>
      </c>
      <c r="L361" s="221">
        <v>0.88</v>
      </c>
      <c r="M361" s="222">
        <v>13</v>
      </c>
      <c r="N361" s="271" t="s">
        <v>104</v>
      </c>
      <c r="O361" s="221" t="s">
        <v>104</v>
      </c>
      <c r="P361" s="221" t="s">
        <v>104</v>
      </c>
    </row>
    <row r="362" spans="1:16" s="205" customFormat="1" ht="12">
      <c r="A362" s="213" t="s">
        <v>32</v>
      </c>
      <c r="B362" s="218">
        <v>71</v>
      </c>
      <c r="C362" s="225">
        <v>1.63</v>
      </c>
      <c r="D362" s="226">
        <v>612</v>
      </c>
      <c r="E362" s="218">
        <v>23</v>
      </c>
      <c r="F362" s="225">
        <v>1.5</v>
      </c>
      <c r="G362" s="226">
        <v>199</v>
      </c>
      <c r="H362" s="218">
        <v>6</v>
      </c>
      <c r="I362" s="225">
        <v>0.84</v>
      </c>
      <c r="J362" s="226">
        <v>47</v>
      </c>
      <c r="K362" s="218">
        <v>1</v>
      </c>
      <c r="L362" s="225">
        <v>0.25</v>
      </c>
      <c r="M362" s="226">
        <v>6</v>
      </c>
      <c r="N362" s="244" t="s">
        <v>104</v>
      </c>
      <c r="O362" s="225" t="s">
        <v>104</v>
      </c>
      <c r="P362" s="225" t="s">
        <v>104</v>
      </c>
    </row>
    <row r="363" spans="1:16" s="205" customFormat="1" ht="12">
      <c r="A363" s="219" t="s">
        <v>33</v>
      </c>
      <c r="B363" s="223">
        <v>64</v>
      </c>
      <c r="C363" s="221">
        <v>2.09</v>
      </c>
      <c r="D363" s="222">
        <v>354</v>
      </c>
      <c r="E363" s="224">
        <v>26</v>
      </c>
      <c r="F363" s="221">
        <v>1.89</v>
      </c>
      <c r="G363" s="222">
        <v>144</v>
      </c>
      <c r="H363" s="223">
        <v>10</v>
      </c>
      <c r="I363" s="221">
        <v>1.31</v>
      </c>
      <c r="J363" s="222">
        <v>53</v>
      </c>
      <c r="K363" s="224">
        <v>1</v>
      </c>
      <c r="L363" s="221">
        <v>0.37</v>
      </c>
      <c r="M363" s="222">
        <v>4</v>
      </c>
      <c r="N363" s="271" t="s">
        <v>104</v>
      </c>
      <c r="O363" s="221" t="s">
        <v>104</v>
      </c>
      <c r="P363" s="221" t="s">
        <v>104</v>
      </c>
    </row>
    <row r="364" spans="1:16" s="205" customFormat="1" ht="12">
      <c r="A364" s="213" t="s">
        <v>34</v>
      </c>
      <c r="B364" s="246">
        <v>64</v>
      </c>
      <c r="C364" s="225">
        <v>2.19</v>
      </c>
      <c r="D364" s="226">
        <v>340</v>
      </c>
      <c r="E364" s="217">
        <v>24</v>
      </c>
      <c r="F364" s="225">
        <v>1.94</v>
      </c>
      <c r="G364" s="226">
        <v>127</v>
      </c>
      <c r="H364" s="230">
        <v>10</v>
      </c>
      <c r="I364" s="225">
        <v>1.41</v>
      </c>
      <c r="J364" s="226">
        <v>54</v>
      </c>
      <c r="K364" s="218">
        <v>2</v>
      </c>
      <c r="L364" s="225">
        <v>0.62</v>
      </c>
      <c r="M364" s="226">
        <v>9</v>
      </c>
      <c r="N364" s="244" t="s">
        <v>104</v>
      </c>
      <c r="O364" s="225" t="s">
        <v>104</v>
      </c>
      <c r="P364" s="225" t="s">
        <v>104</v>
      </c>
    </row>
    <row r="365" spans="1:16" s="205" customFormat="1" ht="12.5" thickBot="1">
      <c r="A365" s="219" t="s">
        <v>35</v>
      </c>
      <c r="B365" s="224">
        <v>66</v>
      </c>
      <c r="C365" s="221">
        <v>2.2000000000000002</v>
      </c>
      <c r="D365" s="222">
        <v>357</v>
      </c>
      <c r="E365" s="224">
        <v>24</v>
      </c>
      <c r="F365" s="221">
        <v>1.99</v>
      </c>
      <c r="G365" s="222">
        <v>127</v>
      </c>
      <c r="H365" s="224">
        <v>10</v>
      </c>
      <c r="I365" s="221">
        <v>1.38</v>
      </c>
      <c r="J365" s="222">
        <v>53</v>
      </c>
      <c r="K365" s="224">
        <v>0</v>
      </c>
      <c r="L365" s="221">
        <v>0.25</v>
      </c>
      <c r="M365" s="222">
        <v>3</v>
      </c>
      <c r="N365" s="271" t="s">
        <v>104</v>
      </c>
      <c r="O365" s="221" t="s">
        <v>104</v>
      </c>
      <c r="P365" s="221" t="s">
        <v>104</v>
      </c>
    </row>
    <row r="366" spans="1:16" s="205" customFormat="1" ht="12">
      <c r="A366" s="273" t="s">
        <v>36</v>
      </c>
      <c r="B366" s="274">
        <v>66</v>
      </c>
      <c r="C366" s="275">
        <v>0.46</v>
      </c>
      <c r="D366" s="276">
        <v>7563</v>
      </c>
      <c r="E366" s="274">
        <v>23</v>
      </c>
      <c r="F366" s="275">
        <v>0.41</v>
      </c>
      <c r="G366" s="276">
        <v>2604</v>
      </c>
      <c r="H366" s="292">
        <v>11</v>
      </c>
      <c r="I366" s="275">
        <v>0.3</v>
      </c>
      <c r="J366" s="276">
        <v>1200</v>
      </c>
      <c r="K366" s="292">
        <v>1</v>
      </c>
      <c r="L366" s="275">
        <v>0.11</v>
      </c>
      <c r="M366" s="276">
        <v>161</v>
      </c>
      <c r="N366" s="279" t="s">
        <v>104</v>
      </c>
      <c r="O366" s="275" t="s">
        <v>104</v>
      </c>
      <c r="P366" s="275" t="s">
        <v>104</v>
      </c>
    </row>
    <row r="367" spans="1:16" s="205" customFormat="1" ht="12">
      <c r="A367" s="280" t="s">
        <v>37</v>
      </c>
      <c r="B367" s="284">
        <v>67</v>
      </c>
      <c r="C367" s="282">
        <v>0.8</v>
      </c>
      <c r="D367" s="283">
        <v>2644</v>
      </c>
      <c r="E367" s="284">
        <v>25</v>
      </c>
      <c r="F367" s="282">
        <v>0.74</v>
      </c>
      <c r="G367" s="283">
        <v>965</v>
      </c>
      <c r="H367" s="281">
        <v>7</v>
      </c>
      <c r="I367" s="282">
        <v>0.43</v>
      </c>
      <c r="J367" s="283">
        <v>290</v>
      </c>
      <c r="K367" s="284">
        <v>1</v>
      </c>
      <c r="L367" s="282">
        <v>0.17</v>
      </c>
      <c r="M367" s="283">
        <v>35</v>
      </c>
      <c r="N367" s="285" t="s">
        <v>104</v>
      </c>
      <c r="O367" s="282" t="s">
        <v>104</v>
      </c>
      <c r="P367" s="282" t="s">
        <v>104</v>
      </c>
    </row>
    <row r="368" spans="1:16" s="205" customFormat="1" ht="12.5" thickBot="1">
      <c r="A368" s="280" t="s">
        <v>38</v>
      </c>
      <c r="B368" s="286">
        <v>66</v>
      </c>
      <c r="C368" s="287">
        <v>0.4</v>
      </c>
      <c r="D368" s="288">
        <v>10207</v>
      </c>
      <c r="E368" s="286">
        <v>23</v>
      </c>
      <c r="F368" s="287">
        <v>0.36</v>
      </c>
      <c r="G368" s="288">
        <v>3569</v>
      </c>
      <c r="H368" s="284">
        <v>10</v>
      </c>
      <c r="I368" s="287">
        <v>0.26</v>
      </c>
      <c r="J368" s="288">
        <v>1490</v>
      </c>
      <c r="K368" s="284">
        <v>1</v>
      </c>
      <c r="L368" s="287">
        <v>0.09</v>
      </c>
      <c r="M368" s="288">
        <v>196</v>
      </c>
      <c r="N368" s="290" t="s">
        <v>104</v>
      </c>
      <c r="O368" s="291" t="s">
        <v>104</v>
      </c>
      <c r="P368" s="291" t="s">
        <v>104</v>
      </c>
    </row>
    <row r="369" spans="1:16" s="205" customFormat="1" ht="15" thickBot="1">
      <c r="A369" s="585" t="s">
        <v>148</v>
      </c>
      <c r="B369" s="587"/>
      <c r="C369" s="587"/>
      <c r="D369" s="587"/>
      <c r="E369" s="587"/>
      <c r="F369" s="587"/>
      <c r="G369" s="587"/>
      <c r="H369" s="587"/>
      <c r="I369" s="587"/>
      <c r="J369" s="587"/>
      <c r="K369" s="587"/>
      <c r="L369" s="587"/>
      <c r="M369" s="587"/>
      <c r="N369" s="587"/>
      <c r="O369" s="587"/>
      <c r="P369" s="588"/>
    </row>
    <row r="370" spans="1:16" s="205" customFormat="1" ht="12">
      <c r="A370" s="213" t="s">
        <v>20</v>
      </c>
      <c r="B370" s="230">
        <v>64</v>
      </c>
      <c r="C370" s="215">
        <v>1.1100000000000001</v>
      </c>
      <c r="D370" s="216">
        <v>1251</v>
      </c>
      <c r="E370" s="218">
        <v>14</v>
      </c>
      <c r="F370" s="215">
        <v>0.79</v>
      </c>
      <c r="G370" s="216">
        <v>267</v>
      </c>
      <c r="H370" s="218">
        <v>20</v>
      </c>
      <c r="I370" s="215">
        <v>0.93</v>
      </c>
      <c r="J370" s="216">
        <v>390</v>
      </c>
      <c r="K370" s="218">
        <v>2</v>
      </c>
      <c r="L370" s="215">
        <v>0.35</v>
      </c>
      <c r="M370" s="216">
        <v>47</v>
      </c>
      <c r="N370" s="244" t="s">
        <v>104</v>
      </c>
      <c r="O370" s="215" t="s">
        <v>104</v>
      </c>
      <c r="P370" s="215" t="s">
        <v>104</v>
      </c>
    </row>
    <row r="371" spans="1:16" s="205" customFormat="1" ht="12">
      <c r="A371" s="219" t="s">
        <v>21</v>
      </c>
      <c r="B371" s="224">
        <v>69</v>
      </c>
      <c r="C371" s="221">
        <v>0.97</v>
      </c>
      <c r="D371" s="222">
        <v>1620</v>
      </c>
      <c r="E371" s="224">
        <v>11</v>
      </c>
      <c r="F371" s="221">
        <v>0.67</v>
      </c>
      <c r="G371" s="222">
        <v>269</v>
      </c>
      <c r="H371" s="224">
        <v>17</v>
      </c>
      <c r="I371" s="221">
        <v>0.79</v>
      </c>
      <c r="J371" s="222">
        <v>411</v>
      </c>
      <c r="K371" s="224">
        <v>2</v>
      </c>
      <c r="L371" s="221">
        <v>0.32</v>
      </c>
      <c r="M371" s="222">
        <v>57</v>
      </c>
      <c r="N371" s="271" t="s">
        <v>104</v>
      </c>
      <c r="O371" s="221" t="s">
        <v>104</v>
      </c>
      <c r="P371" s="221" t="s">
        <v>104</v>
      </c>
    </row>
    <row r="372" spans="1:16" s="205" customFormat="1" ht="12">
      <c r="A372" s="213" t="s">
        <v>22</v>
      </c>
      <c r="B372" s="218">
        <v>61</v>
      </c>
      <c r="C372" s="225">
        <v>1.94</v>
      </c>
      <c r="D372" s="226">
        <v>416</v>
      </c>
      <c r="E372" s="218">
        <v>18</v>
      </c>
      <c r="F372" s="225">
        <v>1.52</v>
      </c>
      <c r="G372" s="226">
        <v>121</v>
      </c>
      <c r="H372" s="218">
        <v>17</v>
      </c>
      <c r="I372" s="225">
        <v>1.47</v>
      </c>
      <c r="J372" s="226">
        <v>114</v>
      </c>
      <c r="K372" s="218">
        <v>4</v>
      </c>
      <c r="L372" s="225">
        <v>0.84</v>
      </c>
      <c r="M372" s="226">
        <v>24</v>
      </c>
      <c r="N372" s="244" t="s">
        <v>104</v>
      </c>
      <c r="O372" s="225" t="s">
        <v>104</v>
      </c>
      <c r="P372" s="225" t="s">
        <v>104</v>
      </c>
    </row>
    <row r="373" spans="1:16" s="205" customFormat="1" ht="12">
      <c r="A373" s="219" t="s">
        <v>23</v>
      </c>
      <c r="B373" s="224">
        <v>51</v>
      </c>
      <c r="C373" s="221">
        <v>1.92</v>
      </c>
      <c r="D373" s="222">
        <v>357</v>
      </c>
      <c r="E373" s="224">
        <v>15</v>
      </c>
      <c r="F373" s="221">
        <v>1.35</v>
      </c>
      <c r="G373" s="222">
        <v>104</v>
      </c>
      <c r="H373" s="224">
        <v>29</v>
      </c>
      <c r="I373" s="221">
        <v>1.75</v>
      </c>
      <c r="J373" s="222">
        <v>202</v>
      </c>
      <c r="K373" s="224">
        <v>6</v>
      </c>
      <c r="L373" s="221">
        <v>0.91</v>
      </c>
      <c r="M373" s="222">
        <v>39</v>
      </c>
      <c r="N373" s="271" t="s">
        <v>104</v>
      </c>
      <c r="O373" s="221" t="s">
        <v>104</v>
      </c>
      <c r="P373" s="221" t="s">
        <v>104</v>
      </c>
    </row>
    <row r="374" spans="1:16" s="205" customFormat="1" ht="12">
      <c r="A374" s="213" t="s">
        <v>24</v>
      </c>
      <c r="B374" s="218">
        <v>57</v>
      </c>
      <c r="C374" s="225">
        <v>2.7</v>
      </c>
      <c r="D374" s="226">
        <v>199</v>
      </c>
      <c r="E374" s="218">
        <v>14</v>
      </c>
      <c r="F374" s="225">
        <v>1.83</v>
      </c>
      <c r="G374" s="226">
        <v>53</v>
      </c>
      <c r="H374" s="218">
        <v>25</v>
      </c>
      <c r="I374" s="225">
        <v>2.36</v>
      </c>
      <c r="J374" s="226">
        <v>86</v>
      </c>
      <c r="K374" s="218">
        <v>4</v>
      </c>
      <c r="L374" s="225">
        <v>1.04</v>
      </c>
      <c r="M374" s="226">
        <v>17</v>
      </c>
      <c r="N374" s="244" t="s">
        <v>104</v>
      </c>
      <c r="O374" s="225" t="s">
        <v>104</v>
      </c>
      <c r="P374" s="225" t="s">
        <v>104</v>
      </c>
    </row>
    <row r="375" spans="1:16" s="205" customFormat="1" ht="12">
      <c r="A375" s="219" t="s">
        <v>25</v>
      </c>
      <c r="B375" s="224">
        <v>71</v>
      </c>
      <c r="C375" s="221">
        <v>1.93</v>
      </c>
      <c r="D375" s="222">
        <v>412</v>
      </c>
      <c r="E375" s="224">
        <v>18</v>
      </c>
      <c r="F375" s="221">
        <v>1.62</v>
      </c>
      <c r="G375" s="222">
        <v>100</v>
      </c>
      <c r="H375" s="224">
        <v>10</v>
      </c>
      <c r="I375" s="221">
        <v>1.27</v>
      </c>
      <c r="J375" s="222">
        <v>58</v>
      </c>
      <c r="K375" s="224">
        <v>2</v>
      </c>
      <c r="L375" s="221">
        <v>0.54</v>
      </c>
      <c r="M375" s="222">
        <v>10</v>
      </c>
      <c r="N375" s="271" t="s">
        <v>104</v>
      </c>
      <c r="O375" s="221" t="s">
        <v>104</v>
      </c>
      <c r="P375" s="221" t="s">
        <v>104</v>
      </c>
    </row>
    <row r="376" spans="1:16" s="205" customFormat="1" ht="12">
      <c r="A376" s="213" t="s">
        <v>26</v>
      </c>
      <c r="B376" s="230">
        <v>62</v>
      </c>
      <c r="C376" s="225">
        <v>1.66</v>
      </c>
      <c r="D376" s="226">
        <v>565</v>
      </c>
      <c r="E376" s="230">
        <v>18</v>
      </c>
      <c r="F376" s="225">
        <v>1.32</v>
      </c>
      <c r="G376" s="226">
        <v>162</v>
      </c>
      <c r="H376" s="218">
        <v>18</v>
      </c>
      <c r="I376" s="225">
        <v>1.32</v>
      </c>
      <c r="J376" s="226">
        <v>167</v>
      </c>
      <c r="K376" s="218">
        <v>2</v>
      </c>
      <c r="L376" s="225">
        <v>0.42</v>
      </c>
      <c r="M376" s="226">
        <v>16</v>
      </c>
      <c r="N376" s="244" t="s">
        <v>104</v>
      </c>
      <c r="O376" s="225" t="s">
        <v>104</v>
      </c>
      <c r="P376" s="225" t="s">
        <v>104</v>
      </c>
    </row>
    <row r="377" spans="1:16" s="205" customFormat="1" ht="12">
      <c r="A377" s="219" t="s">
        <v>27</v>
      </c>
      <c r="B377" s="224">
        <v>44</v>
      </c>
      <c r="C377" s="221">
        <v>2.0499999999999998</v>
      </c>
      <c r="D377" s="222">
        <v>269</v>
      </c>
      <c r="E377" s="224">
        <v>17</v>
      </c>
      <c r="F377" s="221">
        <v>1.56</v>
      </c>
      <c r="G377" s="222">
        <v>106</v>
      </c>
      <c r="H377" s="224">
        <v>31</v>
      </c>
      <c r="I377" s="221">
        <v>1.93</v>
      </c>
      <c r="J377" s="222">
        <v>184</v>
      </c>
      <c r="K377" s="224">
        <v>7</v>
      </c>
      <c r="L377" s="221">
        <v>1.02</v>
      </c>
      <c r="M377" s="222">
        <v>39</v>
      </c>
      <c r="N377" s="271" t="s">
        <v>104</v>
      </c>
      <c r="O377" s="221" t="s">
        <v>104</v>
      </c>
      <c r="P377" s="221" t="s">
        <v>104</v>
      </c>
    </row>
    <row r="378" spans="1:16" s="205" customFormat="1" ht="12">
      <c r="A378" s="213" t="s">
        <v>28</v>
      </c>
      <c r="B378" s="218">
        <v>63</v>
      </c>
      <c r="C378" s="225">
        <v>1.42</v>
      </c>
      <c r="D378" s="226">
        <v>762</v>
      </c>
      <c r="E378" s="218">
        <v>13</v>
      </c>
      <c r="F378" s="225">
        <v>0.98</v>
      </c>
      <c r="G378" s="226">
        <v>157</v>
      </c>
      <c r="H378" s="218">
        <v>21</v>
      </c>
      <c r="I378" s="225">
        <v>1.2</v>
      </c>
      <c r="J378" s="226">
        <v>254</v>
      </c>
      <c r="K378" s="218">
        <v>3</v>
      </c>
      <c r="L378" s="225">
        <v>0.52</v>
      </c>
      <c r="M378" s="226">
        <v>42</v>
      </c>
      <c r="N378" s="244" t="s">
        <v>104</v>
      </c>
      <c r="O378" s="225" t="s">
        <v>104</v>
      </c>
      <c r="P378" s="225" t="s">
        <v>104</v>
      </c>
    </row>
    <row r="379" spans="1:16" s="205" customFormat="1" ht="12">
      <c r="A379" s="219" t="s">
        <v>29</v>
      </c>
      <c r="B379" s="245">
        <v>66</v>
      </c>
      <c r="C379" s="221">
        <v>0.98</v>
      </c>
      <c r="D379" s="222">
        <v>1615</v>
      </c>
      <c r="E379" s="224">
        <v>15</v>
      </c>
      <c r="F379" s="221">
        <v>0.74</v>
      </c>
      <c r="G379" s="222">
        <v>368</v>
      </c>
      <c r="H379" s="224">
        <v>17</v>
      </c>
      <c r="I379" s="221">
        <v>0.77</v>
      </c>
      <c r="J379" s="222">
        <v>407</v>
      </c>
      <c r="K379" s="224">
        <v>2</v>
      </c>
      <c r="L379" s="221">
        <v>0.32</v>
      </c>
      <c r="M379" s="222">
        <v>56</v>
      </c>
      <c r="N379" s="271" t="s">
        <v>104</v>
      </c>
      <c r="O379" s="221" t="s">
        <v>104</v>
      </c>
      <c r="P379" s="221" t="s">
        <v>104</v>
      </c>
    </row>
    <row r="380" spans="1:16" s="205" customFormat="1" ht="12">
      <c r="A380" s="213" t="s">
        <v>30</v>
      </c>
      <c r="B380" s="218">
        <v>68</v>
      </c>
      <c r="C380" s="225">
        <v>1.81</v>
      </c>
      <c r="D380" s="226">
        <v>484</v>
      </c>
      <c r="E380" s="218">
        <v>14</v>
      </c>
      <c r="F380" s="225">
        <v>1.39</v>
      </c>
      <c r="G380" s="226">
        <v>96</v>
      </c>
      <c r="H380" s="218">
        <v>16</v>
      </c>
      <c r="I380" s="225">
        <v>1.41</v>
      </c>
      <c r="J380" s="226">
        <v>115</v>
      </c>
      <c r="K380" s="218">
        <v>1</v>
      </c>
      <c r="L380" s="225">
        <v>0.41</v>
      </c>
      <c r="M380" s="226">
        <v>11</v>
      </c>
      <c r="N380" s="244" t="s">
        <v>104</v>
      </c>
      <c r="O380" s="225" t="s">
        <v>104</v>
      </c>
      <c r="P380" s="225" t="s">
        <v>104</v>
      </c>
    </row>
    <row r="381" spans="1:16" s="205" customFormat="1" ht="12">
      <c r="A381" s="219" t="s">
        <v>31</v>
      </c>
      <c r="B381" s="224">
        <v>67</v>
      </c>
      <c r="C381" s="221">
        <v>2.29</v>
      </c>
      <c r="D381" s="222">
        <v>313</v>
      </c>
      <c r="E381" s="224">
        <v>13</v>
      </c>
      <c r="F381" s="221">
        <v>1.65</v>
      </c>
      <c r="G381" s="222">
        <v>61</v>
      </c>
      <c r="H381" s="245">
        <v>15</v>
      </c>
      <c r="I381" s="221">
        <v>1.76</v>
      </c>
      <c r="J381" s="222">
        <v>70</v>
      </c>
      <c r="K381" s="224">
        <v>4</v>
      </c>
      <c r="L381" s="221">
        <v>0.96</v>
      </c>
      <c r="M381" s="222">
        <v>21</v>
      </c>
      <c r="N381" s="271" t="s">
        <v>104</v>
      </c>
      <c r="O381" s="221" t="s">
        <v>104</v>
      </c>
      <c r="P381" s="221" t="s">
        <v>104</v>
      </c>
    </row>
    <row r="382" spans="1:16" s="205" customFormat="1" ht="12">
      <c r="A382" s="213" t="s">
        <v>32</v>
      </c>
      <c r="B382" s="218">
        <v>54</v>
      </c>
      <c r="C382" s="225">
        <v>1.78</v>
      </c>
      <c r="D382" s="226">
        <v>466</v>
      </c>
      <c r="E382" s="218">
        <v>14</v>
      </c>
      <c r="F382" s="225">
        <v>1.24</v>
      </c>
      <c r="G382" s="226">
        <v>126</v>
      </c>
      <c r="H382" s="218">
        <v>27</v>
      </c>
      <c r="I382" s="225">
        <v>1.6</v>
      </c>
      <c r="J382" s="226">
        <v>233</v>
      </c>
      <c r="K382" s="218">
        <v>4</v>
      </c>
      <c r="L382" s="225">
        <v>0.67</v>
      </c>
      <c r="M382" s="226">
        <v>37</v>
      </c>
      <c r="N382" s="244" t="s">
        <v>104</v>
      </c>
      <c r="O382" s="225" t="s">
        <v>104</v>
      </c>
      <c r="P382" s="225" t="s">
        <v>104</v>
      </c>
    </row>
    <row r="383" spans="1:16" s="205" customFormat="1" ht="12">
      <c r="A383" s="219" t="s">
        <v>33</v>
      </c>
      <c r="B383" s="224">
        <v>45</v>
      </c>
      <c r="C383" s="221">
        <v>2.16</v>
      </c>
      <c r="D383" s="222">
        <v>247</v>
      </c>
      <c r="E383" s="245">
        <v>13</v>
      </c>
      <c r="F383" s="221">
        <v>1.45</v>
      </c>
      <c r="G383" s="222">
        <v>75</v>
      </c>
      <c r="H383" s="224">
        <v>37</v>
      </c>
      <c r="I383" s="221">
        <v>2.09</v>
      </c>
      <c r="J383" s="222">
        <v>204</v>
      </c>
      <c r="K383" s="224">
        <v>5</v>
      </c>
      <c r="L383" s="221">
        <v>0.93</v>
      </c>
      <c r="M383" s="222">
        <v>29</v>
      </c>
      <c r="N383" s="271" t="s">
        <v>104</v>
      </c>
      <c r="O383" s="221" t="s">
        <v>104</v>
      </c>
      <c r="P383" s="221" t="s">
        <v>104</v>
      </c>
    </row>
    <row r="384" spans="1:16" s="205" customFormat="1" ht="12">
      <c r="A384" s="213" t="s">
        <v>34</v>
      </c>
      <c r="B384" s="230">
        <v>58</v>
      </c>
      <c r="C384" s="225">
        <v>2.2400000000000002</v>
      </c>
      <c r="D384" s="226">
        <v>308</v>
      </c>
      <c r="E384" s="230">
        <v>20</v>
      </c>
      <c r="F384" s="225">
        <v>1.82</v>
      </c>
      <c r="G384" s="226">
        <v>102</v>
      </c>
      <c r="H384" s="218">
        <v>19</v>
      </c>
      <c r="I384" s="225">
        <v>1.75</v>
      </c>
      <c r="J384" s="226">
        <v>101</v>
      </c>
      <c r="K384" s="218">
        <v>3</v>
      </c>
      <c r="L384" s="225">
        <v>0.81</v>
      </c>
      <c r="M384" s="226">
        <v>18</v>
      </c>
      <c r="N384" s="244" t="s">
        <v>104</v>
      </c>
      <c r="O384" s="225" t="s">
        <v>104</v>
      </c>
      <c r="P384" s="225" t="s">
        <v>104</v>
      </c>
    </row>
    <row r="385" spans="1:16" s="205" customFormat="1" ht="12.5" thickBot="1">
      <c r="A385" s="219" t="s">
        <v>35</v>
      </c>
      <c r="B385" s="224">
        <v>55</v>
      </c>
      <c r="C385" s="221">
        <v>2.31</v>
      </c>
      <c r="D385" s="222">
        <v>298</v>
      </c>
      <c r="E385" s="224">
        <v>15</v>
      </c>
      <c r="F385" s="221">
        <v>1.68</v>
      </c>
      <c r="G385" s="222">
        <v>82</v>
      </c>
      <c r="H385" s="224">
        <v>26</v>
      </c>
      <c r="I385" s="221">
        <v>2.0299999999999998</v>
      </c>
      <c r="J385" s="222">
        <v>136</v>
      </c>
      <c r="K385" s="224">
        <v>4</v>
      </c>
      <c r="L385" s="221">
        <v>0.89</v>
      </c>
      <c r="M385" s="222">
        <v>23</v>
      </c>
      <c r="N385" s="271" t="s">
        <v>104</v>
      </c>
      <c r="O385" s="221" t="s">
        <v>104</v>
      </c>
      <c r="P385" s="221" t="s">
        <v>104</v>
      </c>
    </row>
    <row r="386" spans="1:16" s="205" customFormat="1" ht="12">
      <c r="A386" s="273" t="s">
        <v>36</v>
      </c>
      <c r="B386" s="278">
        <v>65</v>
      </c>
      <c r="C386" s="275">
        <v>0.47</v>
      </c>
      <c r="D386" s="276">
        <v>7529</v>
      </c>
      <c r="E386" s="278">
        <v>14</v>
      </c>
      <c r="F386" s="275">
        <v>0.34</v>
      </c>
      <c r="G386" s="276">
        <v>1635</v>
      </c>
      <c r="H386" s="278">
        <v>18</v>
      </c>
      <c r="I386" s="275">
        <v>0.38</v>
      </c>
      <c r="J386" s="276">
        <v>2059</v>
      </c>
      <c r="K386" s="292">
        <v>2</v>
      </c>
      <c r="L386" s="275">
        <v>0.15</v>
      </c>
      <c r="M386" s="276">
        <v>295</v>
      </c>
      <c r="N386" s="279" t="s">
        <v>104</v>
      </c>
      <c r="O386" s="275" t="s">
        <v>104</v>
      </c>
      <c r="P386" s="275" t="s">
        <v>104</v>
      </c>
    </row>
    <row r="387" spans="1:16" s="205" customFormat="1" ht="12">
      <c r="A387" s="280" t="s">
        <v>37</v>
      </c>
      <c r="B387" s="284">
        <v>53</v>
      </c>
      <c r="C387" s="282">
        <v>0.85</v>
      </c>
      <c r="D387" s="283">
        <v>2053</v>
      </c>
      <c r="E387" s="284">
        <v>16</v>
      </c>
      <c r="F387" s="282">
        <v>0.62</v>
      </c>
      <c r="G387" s="283">
        <v>614</v>
      </c>
      <c r="H387" s="289">
        <v>26</v>
      </c>
      <c r="I387" s="282">
        <v>0.74</v>
      </c>
      <c r="J387" s="283">
        <v>1073</v>
      </c>
      <c r="K387" s="284">
        <v>5</v>
      </c>
      <c r="L387" s="282">
        <v>0.36</v>
      </c>
      <c r="M387" s="283">
        <v>191</v>
      </c>
      <c r="N387" s="285" t="s">
        <v>104</v>
      </c>
      <c r="O387" s="282" t="s">
        <v>104</v>
      </c>
      <c r="P387" s="282" t="s">
        <v>104</v>
      </c>
    </row>
    <row r="388" spans="1:16" s="205" customFormat="1" ht="12.5" thickBot="1">
      <c r="A388" s="280" t="s">
        <v>38</v>
      </c>
      <c r="B388" s="289">
        <v>63</v>
      </c>
      <c r="C388" s="287">
        <v>0.41</v>
      </c>
      <c r="D388" s="288">
        <v>9582</v>
      </c>
      <c r="E388" s="289">
        <v>14</v>
      </c>
      <c r="F388" s="287">
        <v>0.3</v>
      </c>
      <c r="G388" s="288">
        <v>2249</v>
      </c>
      <c r="H388" s="284">
        <v>20</v>
      </c>
      <c r="I388" s="287">
        <v>0.34</v>
      </c>
      <c r="J388" s="288">
        <v>3132</v>
      </c>
      <c r="K388" s="284">
        <v>3</v>
      </c>
      <c r="L388" s="287">
        <v>0.14000000000000001</v>
      </c>
      <c r="M388" s="288">
        <v>486</v>
      </c>
      <c r="N388" s="285" t="s">
        <v>104</v>
      </c>
      <c r="O388" s="287" t="s">
        <v>104</v>
      </c>
      <c r="P388" s="287" t="s">
        <v>104</v>
      </c>
    </row>
    <row r="389" spans="1:16" s="205" customFormat="1" ht="15" thickBot="1">
      <c r="A389" s="589" t="s">
        <v>164</v>
      </c>
      <c r="B389" s="590"/>
      <c r="C389" s="590"/>
      <c r="D389" s="590"/>
      <c r="E389" s="590"/>
      <c r="F389" s="590"/>
      <c r="G389" s="590"/>
      <c r="H389" s="590"/>
      <c r="I389" s="590"/>
      <c r="J389" s="590"/>
      <c r="K389" s="590"/>
      <c r="L389" s="590"/>
      <c r="M389" s="590"/>
      <c r="N389" s="590"/>
      <c r="O389" s="590"/>
      <c r="P389" s="591"/>
    </row>
    <row r="390" spans="1:16" s="205" customFormat="1" ht="12">
      <c r="A390" s="213" t="s">
        <v>20</v>
      </c>
      <c r="B390" s="230">
        <v>56</v>
      </c>
      <c r="C390" s="215">
        <v>1.1499999999999999</v>
      </c>
      <c r="D390" s="216">
        <v>1092</v>
      </c>
      <c r="E390" s="230">
        <v>7</v>
      </c>
      <c r="F390" s="215">
        <v>0.6</v>
      </c>
      <c r="G390" s="216">
        <v>145</v>
      </c>
      <c r="H390" s="230">
        <v>33</v>
      </c>
      <c r="I390" s="215">
        <v>1.08</v>
      </c>
      <c r="J390" s="216">
        <v>643</v>
      </c>
      <c r="K390" s="218">
        <v>4</v>
      </c>
      <c r="L390" s="215">
        <v>0.45</v>
      </c>
      <c r="M390" s="216">
        <v>76</v>
      </c>
      <c r="N390" s="244" t="s">
        <v>104</v>
      </c>
      <c r="O390" s="215" t="s">
        <v>104</v>
      </c>
      <c r="P390" s="215" t="s">
        <v>104</v>
      </c>
    </row>
    <row r="391" spans="1:16" s="205" customFormat="1" ht="12">
      <c r="A391" s="219" t="s">
        <v>21</v>
      </c>
      <c r="B391" s="245">
        <v>48</v>
      </c>
      <c r="C391" s="221">
        <v>1.05</v>
      </c>
      <c r="D391" s="222">
        <v>1128</v>
      </c>
      <c r="E391" s="224">
        <v>5</v>
      </c>
      <c r="F391" s="221">
        <v>0.48</v>
      </c>
      <c r="G391" s="222">
        <v>130</v>
      </c>
      <c r="H391" s="245">
        <v>42</v>
      </c>
      <c r="I391" s="221">
        <v>1.04</v>
      </c>
      <c r="J391" s="222">
        <v>987</v>
      </c>
      <c r="K391" s="224">
        <v>5</v>
      </c>
      <c r="L391" s="221">
        <v>0.45</v>
      </c>
      <c r="M391" s="222">
        <v>113</v>
      </c>
      <c r="N391" s="271" t="s">
        <v>104</v>
      </c>
      <c r="O391" s="221" t="s">
        <v>104</v>
      </c>
      <c r="P391" s="221" t="s">
        <v>104</v>
      </c>
    </row>
    <row r="392" spans="1:16" s="205" customFormat="1" ht="12">
      <c r="A392" s="213" t="s">
        <v>22</v>
      </c>
      <c r="B392" s="218">
        <v>26</v>
      </c>
      <c r="C392" s="225">
        <v>1.74</v>
      </c>
      <c r="D392" s="226">
        <v>184</v>
      </c>
      <c r="E392" s="218">
        <v>7</v>
      </c>
      <c r="F392" s="225">
        <v>1.03</v>
      </c>
      <c r="G392" s="226">
        <v>46</v>
      </c>
      <c r="H392" s="218">
        <v>58</v>
      </c>
      <c r="I392" s="225">
        <v>1.96</v>
      </c>
      <c r="J392" s="226">
        <v>383</v>
      </c>
      <c r="K392" s="218">
        <v>9</v>
      </c>
      <c r="L392" s="225">
        <v>1.1399999999999999</v>
      </c>
      <c r="M392" s="226">
        <v>62</v>
      </c>
      <c r="N392" s="244" t="s">
        <v>104</v>
      </c>
      <c r="O392" s="225" t="s">
        <v>104</v>
      </c>
      <c r="P392" s="225" t="s">
        <v>104</v>
      </c>
    </row>
    <row r="393" spans="1:16" s="205" customFormat="1" ht="12">
      <c r="A393" s="219" t="s">
        <v>23</v>
      </c>
      <c r="B393" s="245">
        <v>31</v>
      </c>
      <c r="C393" s="221">
        <v>1.78</v>
      </c>
      <c r="D393" s="222">
        <v>216</v>
      </c>
      <c r="E393" s="224">
        <v>6</v>
      </c>
      <c r="F393" s="221">
        <v>0.86</v>
      </c>
      <c r="G393" s="222">
        <v>41</v>
      </c>
      <c r="H393" s="245">
        <v>55</v>
      </c>
      <c r="I393" s="221">
        <v>1.91</v>
      </c>
      <c r="J393" s="222">
        <v>387</v>
      </c>
      <c r="K393" s="224">
        <v>9</v>
      </c>
      <c r="L393" s="221">
        <v>1.1100000000000001</v>
      </c>
      <c r="M393" s="222">
        <v>60</v>
      </c>
      <c r="N393" s="271" t="s">
        <v>104</v>
      </c>
      <c r="O393" s="221" t="s">
        <v>104</v>
      </c>
      <c r="P393" s="221" t="s">
        <v>104</v>
      </c>
    </row>
    <row r="394" spans="1:16" s="205" customFormat="1" ht="12">
      <c r="A394" s="213" t="s">
        <v>24</v>
      </c>
      <c r="B394" s="230">
        <v>52</v>
      </c>
      <c r="C394" s="225">
        <v>2.73</v>
      </c>
      <c r="D394" s="226">
        <v>181</v>
      </c>
      <c r="E394" s="218">
        <v>10</v>
      </c>
      <c r="F394" s="225">
        <v>1.57</v>
      </c>
      <c r="G394" s="226">
        <v>38</v>
      </c>
      <c r="H394" s="230">
        <v>33</v>
      </c>
      <c r="I394" s="225">
        <v>2.57</v>
      </c>
      <c r="J394" s="226">
        <v>117</v>
      </c>
      <c r="K394" s="218">
        <v>6</v>
      </c>
      <c r="L394" s="225">
        <v>1.25</v>
      </c>
      <c r="M394" s="226">
        <v>20</v>
      </c>
      <c r="N394" s="244" t="s">
        <v>104</v>
      </c>
      <c r="O394" s="225" t="s">
        <v>104</v>
      </c>
      <c r="P394" s="225" t="s">
        <v>104</v>
      </c>
    </row>
    <row r="395" spans="1:16" s="205" customFormat="1" ht="12">
      <c r="A395" s="219" t="s">
        <v>25</v>
      </c>
      <c r="B395" s="224">
        <v>28</v>
      </c>
      <c r="C395" s="221">
        <v>1.89</v>
      </c>
      <c r="D395" s="222">
        <v>164</v>
      </c>
      <c r="E395" s="224">
        <v>4</v>
      </c>
      <c r="F395" s="221">
        <v>0.85</v>
      </c>
      <c r="G395" s="222">
        <v>24</v>
      </c>
      <c r="H395" s="224">
        <v>61</v>
      </c>
      <c r="I395" s="221">
        <v>2.0499999999999998</v>
      </c>
      <c r="J395" s="222">
        <v>348</v>
      </c>
      <c r="K395" s="224">
        <v>7</v>
      </c>
      <c r="L395" s="221">
        <v>1.04</v>
      </c>
      <c r="M395" s="222">
        <v>43</v>
      </c>
      <c r="N395" s="271" t="s">
        <v>104</v>
      </c>
      <c r="O395" s="221" t="s">
        <v>104</v>
      </c>
      <c r="P395" s="221" t="s">
        <v>104</v>
      </c>
    </row>
    <row r="396" spans="1:16" s="205" customFormat="1" ht="12">
      <c r="A396" s="213" t="s">
        <v>26</v>
      </c>
      <c r="B396" s="218">
        <v>32</v>
      </c>
      <c r="C396" s="225">
        <v>1.59</v>
      </c>
      <c r="D396" s="226">
        <v>301</v>
      </c>
      <c r="E396" s="218">
        <v>6</v>
      </c>
      <c r="F396" s="225">
        <v>0.85</v>
      </c>
      <c r="G396" s="226">
        <v>56</v>
      </c>
      <c r="H396" s="218">
        <v>56</v>
      </c>
      <c r="I396" s="225">
        <v>1.69</v>
      </c>
      <c r="J396" s="226">
        <v>502</v>
      </c>
      <c r="K396" s="218">
        <v>5</v>
      </c>
      <c r="L396" s="225">
        <v>0.75</v>
      </c>
      <c r="M396" s="226">
        <v>51</v>
      </c>
      <c r="N396" s="244" t="s">
        <v>104</v>
      </c>
      <c r="O396" s="225" t="s">
        <v>104</v>
      </c>
      <c r="P396" s="225" t="s">
        <v>104</v>
      </c>
    </row>
    <row r="397" spans="1:16" s="205" customFormat="1" ht="12">
      <c r="A397" s="219" t="s">
        <v>27</v>
      </c>
      <c r="B397" s="245">
        <v>27</v>
      </c>
      <c r="C397" s="221">
        <v>1.83</v>
      </c>
      <c r="D397" s="222">
        <v>163</v>
      </c>
      <c r="E397" s="245">
        <v>7</v>
      </c>
      <c r="F397" s="221">
        <v>1.03</v>
      </c>
      <c r="G397" s="222">
        <v>40</v>
      </c>
      <c r="H397" s="245">
        <v>58</v>
      </c>
      <c r="I397" s="221">
        <v>2.04</v>
      </c>
      <c r="J397" s="222">
        <v>343</v>
      </c>
      <c r="K397" s="224">
        <v>8</v>
      </c>
      <c r="L397" s="221">
        <v>1.1200000000000001</v>
      </c>
      <c r="M397" s="222">
        <v>52</v>
      </c>
      <c r="N397" s="271" t="s">
        <v>104</v>
      </c>
      <c r="O397" s="221" t="s">
        <v>104</v>
      </c>
      <c r="P397" s="221" t="s">
        <v>104</v>
      </c>
    </row>
    <row r="398" spans="1:16" s="205" customFormat="1" ht="12">
      <c r="A398" s="213" t="s">
        <v>28</v>
      </c>
      <c r="B398" s="230">
        <v>52</v>
      </c>
      <c r="C398" s="225">
        <v>1.47</v>
      </c>
      <c r="D398" s="226">
        <v>622</v>
      </c>
      <c r="E398" s="218">
        <v>5</v>
      </c>
      <c r="F398" s="225">
        <v>0.65</v>
      </c>
      <c r="G398" s="226">
        <v>62</v>
      </c>
      <c r="H398" s="230">
        <v>38</v>
      </c>
      <c r="I398" s="225">
        <v>1.42</v>
      </c>
      <c r="J398" s="226">
        <v>476</v>
      </c>
      <c r="K398" s="218">
        <v>5</v>
      </c>
      <c r="L398" s="225">
        <v>0.63</v>
      </c>
      <c r="M398" s="226">
        <v>58</v>
      </c>
      <c r="N398" s="244" t="s">
        <v>104</v>
      </c>
      <c r="O398" s="225" t="s">
        <v>104</v>
      </c>
      <c r="P398" s="225" t="s">
        <v>104</v>
      </c>
    </row>
    <row r="399" spans="1:16" s="205" customFormat="1" ht="12">
      <c r="A399" s="219" t="s">
        <v>29</v>
      </c>
      <c r="B399" s="245">
        <v>52</v>
      </c>
      <c r="C399" s="221">
        <v>1.03</v>
      </c>
      <c r="D399" s="222">
        <v>1242</v>
      </c>
      <c r="E399" s="245">
        <v>9</v>
      </c>
      <c r="F399" s="221">
        <v>0.6</v>
      </c>
      <c r="G399" s="222">
        <v>234</v>
      </c>
      <c r="H399" s="245">
        <v>34</v>
      </c>
      <c r="I399" s="221">
        <v>0.97</v>
      </c>
      <c r="J399" s="222">
        <v>847</v>
      </c>
      <c r="K399" s="224">
        <v>5</v>
      </c>
      <c r="L399" s="221">
        <v>0.46</v>
      </c>
      <c r="M399" s="222">
        <v>121</v>
      </c>
      <c r="N399" s="271" t="s">
        <v>104</v>
      </c>
      <c r="O399" s="221" t="s">
        <v>104</v>
      </c>
      <c r="P399" s="221" t="s">
        <v>104</v>
      </c>
    </row>
    <row r="400" spans="1:16" s="205" customFormat="1" ht="12">
      <c r="A400" s="213" t="s">
        <v>30</v>
      </c>
      <c r="B400" s="230">
        <v>56</v>
      </c>
      <c r="C400" s="225">
        <v>1.93</v>
      </c>
      <c r="D400" s="226">
        <v>407</v>
      </c>
      <c r="E400" s="218">
        <v>8</v>
      </c>
      <c r="F400" s="225">
        <v>1.07</v>
      </c>
      <c r="G400" s="226">
        <v>52</v>
      </c>
      <c r="H400" s="230">
        <v>33</v>
      </c>
      <c r="I400" s="225">
        <v>1.82</v>
      </c>
      <c r="J400" s="226">
        <v>228</v>
      </c>
      <c r="K400" s="218">
        <v>3</v>
      </c>
      <c r="L400" s="225">
        <v>0.66</v>
      </c>
      <c r="M400" s="226">
        <v>21</v>
      </c>
      <c r="N400" s="244" t="s">
        <v>104</v>
      </c>
      <c r="O400" s="225" t="s">
        <v>104</v>
      </c>
      <c r="P400" s="225" t="s">
        <v>104</v>
      </c>
    </row>
    <row r="401" spans="1:16" s="205" customFormat="1" ht="12">
      <c r="A401" s="219" t="s">
        <v>31</v>
      </c>
      <c r="B401" s="245">
        <v>51</v>
      </c>
      <c r="C401" s="221">
        <v>2.4500000000000002</v>
      </c>
      <c r="D401" s="222">
        <v>238</v>
      </c>
      <c r="E401" s="224">
        <v>7</v>
      </c>
      <c r="F401" s="221">
        <v>1.29</v>
      </c>
      <c r="G401" s="222">
        <v>35</v>
      </c>
      <c r="H401" s="245">
        <v>37</v>
      </c>
      <c r="I401" s="221">
        <v>2.36</v>
      </c>
      <c r="J401" s="222">
        <v>169</v>
      </c>
      <c r="K401" s="224">
        <v>5</v>
      </c>
      <c r="L401" s="221">
        <v>1.0900000000000001</v>
      </c>
      <c r="M401" s="222">
        <v>22</v>
      </c>
      <c r="N401" s="271" t="s">
        <v>104</v>
      </c>
      <c r="O401" s="221" t="s">
        <v>104</v>
      </c>
      <c r="P401" s="221" t="s">
        <v>104</v>
      </c>
    </row>
    <row r="402" spans="1:16" s="205" customFormat="1" ht="12">
      <c r="A402" s="213" t="s">
        <v>32</v>
      </c>
      <c r="B402" s="218">
        <v>26</v>
      </c>
      <c r="C402" s="225">
        <v>1.57</v>
      </c>
      <c r="D402" s="226">
        <v>225</v>
      </c>
      <c r="E402" s="230">
        <v>4</v>
      </c>
      <c r="F402" s="225">
        <v>0.71</v>
      </c>
      <c r="G402" s="226">
        <v>40</v>
      </c>
      <c r="H402" s="218">
        <v>61</v>
      </c>
      <c r="I402" s="225">
        <v>1.74</v>
      </c>
      <c r="J402" s="226">
        <v>523</v>
      </c>
      <c r="K402" s="218">
        <v>8</v>
      </c>
      <c r="L402" s="225">
        <v>0.99</v>
      </c>
      <c r="M402" s="226">
        <v>75</v>
      </c>
      <c r="N402" s="244" t="s">
        <v>104</v>
      </c>
      <c r="O402" s="225" t="s">
        <v>104</v>
      </c>
      <c r="P402" s="225" t="s">
        <v>104</v>
      </c>
    </row>
    <row r="403" spans="1:16" s="205" customFormat="1" ht="12">
      <c r="A403" s="219" t="s">
        <v>33</v>
      </c>
      <c r="B403" s="224">
        <v>33</v>
      </c>
      <c r="C403" s="221">
        <v>2.04</v>
      </c>
      <c r="D403" s="222">
        <v>179</v>
      </c>
      <c r="E403" s="224">
        <v>6</v>
      </c>
      <c r="F403" s="221">
        <v>0.99</v>
      </c>
      <c r="G403" s="222">
        <v>34</v>
      </c>
      <c r="H403" s="224">
        <v>55</v>
      </c>
      <c r="I403" s="221">
        <v>2.15</v>
      </c>
      <c r="J403" s="222">
        <v>302</v>
      </c>
      <c r="K403" s="224">
        <v>6</v>
      </c>
      <c r="L403" s="221">
        <v>1.03</v>
      </c>
      <c r="M403" s="222">
        <v>39</v>
      </c>
      <c r="N403" s="271" t="s">
        <v>104</v>
      </c>
      <c r="O403" s="221" t="s">
        <v>104</v>
      </c>
      <c r="P403" s="221" t="s">
        <v>104</v>
      </c>
    </row>
    <row r="404" spans="1:16" s="205" customFormat="1" ht="12">
      <c r="A404" s="213" t="s">
        <v>34</v>
      </c>
      <c r="B404" s="218">
        <v>34</v>
      </c>
      <c r="C404" s="225">
        <v>2.1800000000000002</v>
      </c>
      <c r="D404" s="226">
        <v>178</v>
      </c>
      <c r="E404" s="230">
        <v>7</v>
      </c>
      <c r="F404" s="225">
        <v>1.1399999999999999</v>
      </c>
      <c r="G404" s="226">
        <v>34</v>
      </c>
      <c r="H404" s="218">
        <v>52</v>
      </c>
      <c r="I404" s="225">
        <v>2.27</v>
      </c>
      <c r="J404" s="226">
        <v>280</v>
      </c>
      <c r="K404" s="218">
        <v>7</v>
      </c>
      <c r="L404" s="225">
        <v>1.1100000000000001</v>
      </c>
      <c r="M404" s="226">
        <v>36</v>
      </c>
      <c r="N404" s="244" t="s">
        <v>104</v>
      </c>
      <c r="O404" s="225" t="s">
        <v>104</v>
      </c>
      <c r="P404" s="225" t="s">
        <v>104</v>
      </c>
    </row>
    <row r="405" spans="1:16" s="205" customFormat="1" ht="48" customHeight="1" thickBot="1">
      <c r="A405" s="219" t="s">
        <v>35</v>
      </c>
      <c r="B405" s="224">
        <v>32</v>
      </c>
      <c r="C405" s="221">
        <v>2.16</v>
      </c>
      <c r="D405" s="222">
        <v>174</v>
      </c>
      <c r="E405" s="245">
        <v>8</v>
      </c>
      <c r="F405" s="221">
        <v>1.24</v>
      </c>
      <c r="G405" s="222">
        <v>39</v>
      </c>
      <c r="H405" s="245">
        <v>51</v>
      </c>
      <c r="I405" s="221">
        <v>2.3199999999999998</v>
      </c>
      <c r="J405" s="222">
        <v>273</v>
      </c>
      <c r="K405" s="224">
        <v>10</v>
      </c>
      <c r="L405" s="221">
        <v>1.35</v>
      </c>
      <c r="M405" s="222">
        <v>53</v>
      </c>
      <c r="N405" s="271" t="s">
        <v>104</v>
      </c>
      <c r="O405" s="221" t="s">
        <v>104</v>
      </c>
      <c r="P405" s="221" t="s">
        <v>104</v>
      </c>
    </row>
    <row r="406" spans="1:16" s="205" customFormat="1" ht="21" customHeight="1">
      <c r="A406" s="273" t="s">
        <v>36</v>
      </c>
      <c r="B406" s="278">
        <v>49</v>
      </c>
      <c r="C406" s="275">
        <v>0.49</v>
      </c>
      <c r="D406" s="276">
        <v>5553</v>
      </c>
      <c r="E406" s="278">
        <v>7</v>
      </c>
      <c r="F406" s="275">
        <v>0.25</v>
      </c>
      <c r="G406" s="276">
        <v>810</v>
      </c>
      <c r="H406" s="278">
        <v>40</v>
      </c>
      <c r="I406" s="275">
        <v>0.48</v>
      </c>
      <c r="J406" s="276">
        <v>4597</v>
      </c>
      <c r="K406" s="292">
        <v>5</v>
      </c>
      <c r="L406" s="275">
        <v>0.21</v>
      </c>
      <c r="M406" s="276">
        <v>561</v>
      </c>
      <c r="N406" s="279" t="s">
        <v>104</v>
      </c>
      <c r="O406" s="275" t="s">
        <v>104</v>
      </c>
      <c r="P406" s="275" t="s">
        <v>104</v>
      </c>
    </row>
    <row r="407" spans="1:16" s="205" customFormat="1" ht="12">
      <c r="A407" s="280" t="s">
        <v>37</v>
      </c>
      <c r="B407" s="289">
        <v>29</v>
      </c>
      <c r="C407" s="282">
        <v>0.77</v>
      </c>
      <c r="D407" s="283">
        <v>1141</v>
      </c>
      <c r="E407" s="289">
        <v>6</v>
      </c>
      <c r="F407" s="282">
        <v>0.4</v>
      </c>
      <c r="G407" s="283">
        <v>240</v>
      </c>
      <c r="H407" s="289">
        <v>57</v>
      </c>
      <c r="I407" s="282">
        <v>0.84</v>
      </c>
      <c r="J407" s="283">
        <v>2211</v>
      </c>
      <c r="K407" s="284">
        <v>9</v>
      </c>
      <c r="L407" s="282">
        <v>0.48</v>
      </c>
      <c r="M407" s="283">
        <v>341</v>
      </c>
      <c r="N407" s="285" t="s">
        <v>104</v>
      </c>
      <c r="O407" s="282" t="s">
        <v>104</v>
      </c>
      <c r="P407" s="282" t="s">
        <v>104</v>
      </c>
    </row>
    <row r="408" spans="1:16" s="205" customFormat="1" ht="12.5" thickBot="1">
      <c r="A408" s="293" t="s">
        <v>38</v>
      </c>
      <c r="B408" s="289">
        <v>44</v>
      </c>
      <c r="C408" s="291">
        <v>0.42</v>
      </c>
      <c r="D408" s="294">
        <v>6694</v>
      </c>
      <c r="E408" s="289">
        <v>7</v>
      </c>
      <c r="F408" s="291">
        <v>0.22</v>
      </c>
      <c r="G408" s="294">
        <v>1050</v>
      </c>
      <c r="H408" s="289">
        <v>43</v>
      </c>
      <c r="I408" s="291">
        <v>0.42</v>
      </c>
      <c r="J408" s="294">
        <v>6808</v>
      </c>
      <c r="K408" s="295">
        <v>6</v>
      </c>
      <c r="L408" s="291">
        <v>0.19</v>
      </c>
      <c r="M408" s="294">
        <v>902</v>
      </c>
      <c r="N408" s="290" t="s">
        <v>104</v>
      </c>
      <c r="O408" s="291" t="s">
        <v>104</v>
      </c>
      <c r="P408" s="291" t="s">
        <v>104</v>
      </c>
    </row>
    <row r="409" spans="1:16" s="205" customFormat="1" ht="15" thickBot="1">
      <c r="A409" s="589" t="s">
        <v>149</v>
      </c>
      <c r="B409" s="590"/>
      <c r="C409" s="590"/>
      <c r="D409" s="590"/>
      <c r="E409" s="590"/>
      <c r="F409" s="590"/>
      <c r="G409" s="590"/>
      <c r="H409" s="590"/>
      <c r="I409" s="590"/>
      <c r="J409" s="590"/>
      <c r="K409" s="590"/>
      <c r="L409" s="590"/>
      <c r="M409" s="590"/>
      <c r="N409" s="590"/>
      <c r="O409" s="590"/>
      <c r="P409" s="591"/>
    </row>
    <row r="410" spans="1:16" s="205" customFormat="1" ht="50.65" customHeight="1">
      <c r="A410" s="213" t="s">
        <v>20</v>
      </c>
      <c r="B410" s="218">
        <v>56</v>
      </c>
      <c r="C410" s="215">
        <v>1.1499999999999999</v>
      </c>
      <c r="D410" s="216">
        <v>1095</v>
      </c>
      <c r="E410" s="218">
        <v>10</v>
      </c>
      <c r="F410" s="215">
        <v>0.7</v>
      </c>
      <c r="G410" s="216">
        <v>199</v>
      </c>
      <c r="H410" s="218">
        <v>18</v>
      </c>
      <c r="I410" s="215">
        <v>0.9</v>
      </c>
      <c r="J410" s="216">
        <v>354</v>
      </c>
      <c r="K410" s="218">
        <v>15</v>
      </c>
      <c r="L410" s="215">
        <v>0.83</v>
      </c>
      <c r="M410" s="216">
        <v>308</v>
      </c>
      <c r="N410" s="244" t="s">
        <v>104</v>
      </c>
      <c r="O410" s="215" t="s">
        <v>104</v>
      </c>
      <c r="P410" s="215" t="s">
        <v>104</v>
      </c>
    </row>
    <row r="411" spans="1:16" s="205" customFormat="1" ht="12">
      <c r="A411" s="219" t="s">
        <v>21</v>
      </c>
      <c r="B411" s="224">
        <v>63</v>
      </c>
      <c r="C411" s="221">
        <v>1.01</v>
      </c>
      <c r="D411" s="222">
        <v>1473</v>
      </c>
      <c r="E411" s="245">
        <v>10</v>
      </c>
      <c r="F411" s="221">
        <v>0.63</v>
      </c>
      <c r="G411" s="222">
        <v>242</v>
      </c>
      <c r="H411" s="224">
        <v>14</v>
      </c>
      <c r="I411" s="221">
        <v>0.73</v>
      </c>
      <c r="J411" s="222">
        <v>341</v>
      </c>
      <c r="K411" s="245">
        <v>13</v>
      </c>
      <c r="L411" s="221">
        <v>0.7</v>
      </c>
      <c r="M411" s="222">
        <v>300</v>
      </c>
      <c r="N411" s="271" t="s">
        <v>104</v>
      </c>
      <c r="O411" s="221" t="s">
        <v>104</v>
      </c>
      <c r="P411" s="221" t="s">
        <v>104</v>
      </c>
    </row>
    <row r="412" spans="1:16" s="205" customFormat="1" ht="12">
      <c r="A412" s="213" t="s">
        <v>22</v>
      </c>
      <c r="B412" s="218">
        <v>52</v>
      </c>
      <c r="C412" s="225">
        <v>1.99</v>
      </c>
      <c r="D412" s="226">
        <v>351</v>
      </c>
      <c r="E412" s="230">
        <v>16</v>
      </c>
      <c r="F412" s="225">
        <v>1.5</v>
      </c>
      <c r="G412" s="226">
        <v>104</v>
      </c>
      <c r="H412" s="218">
        <v>17</v>
      </c>
      <c r="I412" s="225">
        <v>1.5</v>
      </c>
      <c r="J412" s="226">
        <v>111</v>
      </c>
      <c r="K412" s="230">
        <v>15</v>
      </c>
      <c r="L412" s="225">
        <v>1.4</v>
      </c>
      <c r="M412" s="226">
        <v>109</v>
      </c>
      <c r="N412" s="244" t="s">
        <v>104</v>
      </c>
      <c r="O412" s="225" t="s">
        <v>104</v>
      </c>
      <c r="P412" s="225" t="s">
        <v>104</v>
      </c>
    </row>
    <row r="413" spans="1:16" s="205" customFormat="1" ht="12">
      <c r="A413" s="219" t="s">
        <v>23</v>
      </c>
      <c r="B413" s="224">
        <v>59</v>
      </c>
      <c r="C413" s="221">
        <v>1.89</v>
      </c>
      <c r="D413" s="222">
        <v>409</v>
      </c>
      <c r="E413" s="224">
        <v>13</v>
      </c>
      <c r="F413" s="221">
        <v>1.28</v>
      </c>
      <c r="G413" s="222">
        <v>89</v>
      </c>
      <c r="H413" s="224">
        <v>14</v>
      </c>
      <c r="I413" s="221">
        <v>1.34</v>
      </c>
      <c r="J413" s="222">
        <v>103</v>
      </c>
      <c r="K413" s="224">
        <v>14</v>
      </c>
      <c r="L413" s="221">
        <v>1.34</v>
      </c>
      <c r="M413" s="222">
        <v>103</v>
      </c>
      <c r="N413" s="271" t="s">
        <v>104</v>
      </c>
      <c r="O413" s="221" t="s">
        <v>104</v>
      </c>
      <c r="P413" s="221" t="s">
        <v>104</v>
      </c>
    </row>
    <row r="414" spans="1:16" s="205" customFormat="1" ht="12">
      <c r="A414" s="213" t="s">
        <v>24</v>
      </c>
      <c r="B414" s="218">
        <v>51</v>
      </c>
      <c r="C414" s="225">
        <v>2.73</v>
      </c>
      <c r="D414" s="226">
        <v>180</v>
      </c>
      <c r="E414" s="230">
        <v>14</v>
      </c>
      <c r="F414" s="225">
        <v>1.93</v>
      </c>
      <c r="G414" s="226">
        <v>50</v>
      </c>
      <c r="H414" s="230">
        <v>18</v>
      </c>
      <c r="I414" s="225">
        <v>2.0499999999999998</v>
      </c>
      <c r="J414" s="226">
        <v>64</v>
      </c>
      <c r="K414" s="218">
        <v>17</v>
      </c>
      <c r="L414" s="225">
        <v>2.04</v>
      </c>
      <c r="M414" s="226">
        <v>62</v>
      </c>
      <c r="N414" s="244" t="s">
        <v>104</v>
      </c>
      <c r="O414" s="225" t="s">
        <v>104</v>
      </c>
      <c r="P414" s="225" t="s">
        <v>104</v>
      </c>
    </row>
    <row r="415" spans="1:16" s="205" customFormat="1" ht="12">
      <c r="A415" s="219" t="s">
        <v>25</v>
      </c>
      <c r="B415" s="245">
        <v>64</v>
      </c>
      <c r="C415" s="221">
        <v>2.02</v>
      </c>
      <c r="D415" s="222">
        <v>369</v>
      </c>
      <c r="E415" s="224">
        <v>11</v>
      </c>
      <c r="F415" s="221">
        <v>1.32</v>
      </c>
      <c r="G415" s="222">
        <v>66</v>
      </c>
      <c r="H415" s="224">
        <v>12</v>
      </c>
      <c r="I415" s="221">
        <v>1.37</v>
      </c>
      <c r="J415" s="222">
        <v>69</v>
      </c>
      <c r="K415" s="245">
        <v>13</v>
      </c>
      <c r="L415" s="221">
        <v>1.4</v>
      </c>
      <c r="M415" s="222">
        <v>75</v>
      </c>
      <c r="N415" s="271" t="s">
        <v>104</v>
      </c>
      <c r="O415" s="221" t="s">
        <v>104</v>
      </c>
      <c r="P415" s="221" t="s">
        <v>104</v>
      </c>
    </row>
    <row r="416" spans="1:16" s="205" customFormat="1" ht="12">
      <c r="A416" s="213" t="s">
        <v>26</v>
      </c>
      <c r="B416" s="218">
        <v>57</v>
      </c>
      <c r="C416" s="225">
        <v>1.69</v>
      </c>
      <c r="D416" s="226">
        <v>514</v>
      </c>
      <c r="E416" s="230">
        <v>13</v>
      </c>
      <c r="F416" s="225">
        <v>1.1399999999999999</v>
      </c>
      <c r="G416" s="226">
        <v>113</v>
      </c>
      <c r="H416" s="218">
        <v>18</v>
      </c>
      <c r="I416" s="225">
        <v>1.31</v>
      </c>
      <c r="J416" s="226">
        <v>156</v>
      </c>
      <c r="K416" s="230">
        <v>13</v>
      </c>
      <c r="L416" s="225">
        <v>1.1399999999999999</v>
      </c>
      <c r="M416" s="226">
        <v>126</v>
      </c>
      <c r="N416" s="244" t="s">
        <v>104</v>
      </c>
      <c r="O416" s="225" t="s">
        <v>104</v>
      </c>
      <c r="P416" s="225" t="s">
        <v>104</v>
      </c>
    </row>
    <row r="417" spans="1:16" s="205" customFormat="1" ht="12">
      <c r="A417" s="219" t="s">
        <v>27</v>
      </c>
      <c r="B417" s="224">
        <v>58</v>
      </c>
      <c r="C417" s="221">
        <v>2.04</v>
      </c>
      <c r="D417" s="222">
        <v>344</v>
      </c>
      <c r="E417" s="224">
        <v>14</v>
      </c>
      <c r="F417" s="221">
        <v>1.41</v>
      </c>
      <c r="G417" s="222">
        <v>83</v>
      </c>
      <c r="H417" s="224">
        <v>14</v>
      </c>
      <c r="I417" s="221">
        <v>1.46</v>
      </c>
      <c r="J417" s="222">
        <v>85</v>
      </c>
      <c r="K417" s="224">
        <v>14</v>
      </c>
      <c r="L417" s="221">
        <v>1.43</v>
      </c>
      <c r="M417" s="222">
        <v>85</v>
      </c>
      <c r="N417" s="271" t="s">
        <v>104</v>
      </c>
      <c r="O417" s="221" t="s">
        <v>104</v>
      </c>
      <c r="P417" s="221" t="s">
        <v>104</v>
      </c>
    </row>
    <row r="418" spans="1:16" s="205" customFormat="1" ht="12">
      <c r="A418" s="213" t="s">
        <v>28</v>
      </c>
      <c r="B418" s="218">
        <v>55</v>
      </c>
      <c r="C418" s="225">
        <v>1.46</v>
      </c>
      <c r="D418" s="226">
        <v>666</v>
      </c>
      <c r="E418" s="230">
        <v>12</v>
      </c>
      <c r="F418" s="225">
        <v>0.95</v>
      </c>
      <c r="G418" s="226">
        <v>146</v>
      </c>
      <c r="H418" s="230">
        <v>18</v>
      </c>
      <c r="I418" s="225">
        <v>1.1200000000000001</v>
      </c>
      <c r="J418" s="226">
        <v>218</v>
      </c>
      <c r="K418" s="218">
        <v>15</v>
      </c>
      <c r="L418" s="225">
        <v>1.04</v>
      </c>
      <c r="M418" s="226">
        <v>186</v>
      </c>
      <c r="N418" s="244" t="s">
        <v>104</v>
      </c>
      <c r="O418" s="225" t="s">
        <v>104</v>
      </c>
      <c r="P418" s="225" t="s">
        <v>104</v>
      </c>
    </row>
    <row r="419" spans="1:16" s="205" customFormat="1" ht="12">
      <c r="A419" s="219" t="s">
        <v>29</v>
      </c>
      <c r="B419" s="245">
        <v>61</v>
      </c>
      <c r="C419" s="221">
        <v>1.01</v>
      </c>
      <c r="D419" s="222">
        <v>1492</v>
      </c>
      <c r="E419" s="224">
        <v>12</v>
      </c>
      <c r="F419" s="221">
        <v>0.66</v>
      </c>
      <c r="G419" s="222">
        <v>289</v>
      </c>
      <c r="H419" s="245">
        <v>15</v>
      </c>
      <c r="I419" s="221">
        <v>0.75</v>
      </c>
      <c r="J419" s="222">
        <v>381</v>
      </c>
      <c r="K419" s="245">
        <v>12</v>
      </c>
      <c r="L419" s="221">
        <v>0.66</v>
      </c>
      <c r="M419" s="222">
        <v>287</v>
      </c>
      <c r="N419" s="271" t="s">
        <v>104</v>
      </c>
      <c r="O419" s="221" t="s">
        <v>104</v>
      </c>
      <c r="P419" s="221" t="s">
        <v>104</v>
      </c>
    </row>
    <row r="420" spans="1:16" s="205" customFormat="1" ht="12">
      <c r="A420" s="213" t="s">
        <v>30</v>
      </c>
      <c r="B420" s="218">
        <v>62</v>
      </c>
      <c r="C420" s="225">
        <v>1.88</v>
      </c>
      <c r="D420" s="226">
        <v>436</v>
      </c>
      <c r="E420" s="218">
        <v>11</v>
      </c>
      <c r="F420" s="225">
        <v>1.22</v>
      </c>
      <c r="G420" s="226">
        <v>76</v>
      </c>
      <c r="H420" s="218">
        <v>15</v>
      </c>
      <c r="I420" s="225">
        <v>1.38</v>
      </c>
      <c r="J420" s="226">
        <v>107</v>
      </c>
      <c r="K420" s="218">
        <v>12</v>
      </c>
      <c r="L420" s="225">
        <v>1.23</v>
      </c>
      <c r="M420" s="226">
        <v>86</v>
      </c>
      <c r="N420" s="244" t="s">
        <v>104</v>
      </c>
      <c r="O420" s="225" t="s">
        <v>104</v>
      </c>
      <c r="P420" s="225" t="s">
        <v>104</v>
      </c>
    </row>
    <row r="421" spans="1:16" s="205" customFormat="1" ht="12">
      <c r="A421" s="219" t="s">
        <v>31</v>
      </c>
      <c r="B421" s="224">
        <v>57</v>
      </c>
      <c r="C421" s="221">
        <v>2.42</v>
      </c>
      <c r="D421" s="222">
        <v>269</v>
      </c>
      <c r="E421" s="245">
        <v>14</v>
      </c>
      <c r="F421" s="221">
        <v>1.69</v>
      </c>
      <c r="G421" s="222">
        <v>62</v>
      </c>
      <c r="H421" s="245">
        <v>13</v>
      </c>
      <c r="I421" s="221">
        <v>1.67</v>
      </c>
      <c r="J421" s="222">
        <v>61</v>
      </c>
      <c r="K421" s="224">
        <v>16</v>
      </c>
      <c r="L421" s="221">
        <v>1.8</v>
      </c>
      <c r="M421" s="222">
        <v>74</v>
      </c>
      <c r="N421" s="271" t="s">
        <v>104</v>
      </c>
      <c r="O421" s="221" t="s">
        <v>104</v>
      </c>
      <c r="P421" s="221" t="s">
        <v>104</v>
      </c>
    </row>
    <row r="422" spans="1:16" s="205" customFormat="1" ht="12">
      <c r="A422" s="213" t="s">
        <v>32</v>
      </c>
      <c r="B422" s="218">
        <v>63</v>
      </c>
      <c r="C422" s="225">
        <v>1.72</v>
      </c>
      <c r="D422" s="226">
        <v>543</v>
      </c>
      <c r="E422" s="218">
        <v>11</v>
      </c>
      <c r="F422" s="225">
        <v>1.1100000000000001</v>
      </c>
      <c r="G422" s="226">
        <v>95</v>
      </c>
      <c r="H422" s="218">
        <v>14</v>
      </c>
      <c r="I422" s="225">
        <v>1.21</v>
      </c>
      <c r="J422" s="226">
        <v>120</v>
      </c>
      <c r="K422" s="218">
        <v>13</v>
      </c>
      <c r="L422" s="225">
        <v>1.2</v>
      </c>
      <c r="M422" s="226">
        <v>104</v>
      </c>
      <c r="N422" s="244" t="s">
        <v>104</v>
      </c>
      <c r="O422" s="225" t="s">
        <v>104</v>
      </c>
      <c r="P422" s="225" t="s">
        <v>104</v>
      </c>
    </row>
    <row r="423" spans="1:16" s="205" customFormat="1" ht="12">
      <c r="A423" s="219" t="s">
        <v>33</v>
      </c>
      <c r="B423" s="245">
        <v>54</v>
      </c>
      <c r="C423" s="221">
        <v>2.16</v>
      </c>
      <c r="D423" s="222">
        <v>301</v>
      </c>
      <c r="E423" s="245">
        <v>14</v>
      </c>
      <c r="F423" s="221">
        <v>1.51</v>
      </c>
      <c r="G423" s="222">
        <v>77</v>
      </c>
      <c r="H423" s="245">
        <v>19</v>
      </c>
      <c r="I423" s="221">
        <v>1.68</v>
      </c>
      <c r="J423" s="222">
        <v>104</v>
      </c>
      <c r="K423" s="224">
        <v>13</v>
      </c>
      <c r="L423" s="221">
        <v>1.45</v>
      </c>
      <c r="M423" s="222">
        <v>73</v>
      </c>
      <c r="N423" s="271" t="s">
        <v>104</v>
      </c>
      <c r="O423" s="221" t="s">
        <v>104</v>
      </c>
      <c r="P423" s="221" t="s">
        <v>104</v>
      </c>
    </row>
    <row r="424" spans="1:16" s="205" customFormat="1" ht="12">
      <c r="A424" s="213" t="s">
        <v>34</v>
      </c>
      <c r="B424" s="218">
        <v>57</v>
      </c>
      <c r="C424" s="225">
        <v>2.2400000000000002</v>
      </c>
      <c r="D424" s="226">
        <v>302</v>
      </c>
      <c r="E424" s="230">
        <v>12</v>
      </c>
      <c r="F424" s="225">
        <v>1.45</v>
      </c>
      <c r="G424" s="226">
        <v>67</v>
      </c>
      <c r="H424" s="218">
        <v>16</v>
      </c>
      <c r="I424" s="225">
        <v>1.66</v>
      </c>
      <c r="J424" s="226">
        <v>81</v>
      </c>
      <c r="K424" s="218">
        <v>15</v>
      </c>
      <c r="L424" s="225">
        <v>1.62</v>
      </c>
      <c r="M424" s="226">
        <v>79</v>
      </c>
      <c r="N424" s="244" t="s">
        <v>104</v>
      </c>
      <c r="O424" s="225" t="s">
        <v>104</v>
      </c>
      <c r="P424" s="225" t="s">
        <v>104</v>
      </c>
    </row>
    <row r="425" spans="1:16" s="205" customFormat="1" ht="12.5" thickBot="1">
      <c r="A425" s="219" t="s">
        <v>35</v>
      </c>
      <c r="B425" s="224">
        <v>58</v>
      </c>
      <c r="C425" s="221">
        <v>2.29</v>
      </c>
      <c r="D425" s="222">
        <v>316</v>
      </c>
      <c r="E425" s="224">
        <v>12</v>
      </c>
      <c r="F425" s="221">
        <v>1.5</v>
      </c>
      <c r="G425" s="222">
        <v>68</v>
      </c>
      <c r="H425" s="224">
        <v>16</v>
      </c>
      <c r="I425" s="221">
        <v>1.75</v>
      </c>
      <c r="J425" s="222">
        <v>80</v>
      </c>
      <c r="K425" s="224">
        <v>14</v>
      </c>
      <c r="L425" s="221">
        <v>1.58</v>
      </c>
      <c r="M425" s="222">
        <v>74</v>
      </c>
      <c r="N425" s="271" t="s">
        <v>104</v>
      </c>
      <c r="O425" s="221" t="s">
        <v>104</v>
      </c>
      <c r="P425" s="221" t="s">
        <v>104</v>
      </c>
    </row>
    <row r="426" spans="1:16" s="205" customFormat="1" ht="12">
      <c r="A426" s="273" t="s">
        <v>36</v>
      </c>
      <c r="B426" s="278">
        <v>59</v>
      </c>
      <c r="C426" s="275">
        <v>0.48</v>
      </c>
      <c r="D426" s="276">
        <v>6796</v>
      </c>
      <c r="E426" s="278">
        <v>11</v>
      </c>
      <c r="F426" s="275">
        <v>0.31</v>
      </c>
      <c r="G426" s="276">
        <v>1310</v>
      </c>
      <c r="H426" s="278">
        <v>16</v>
      </c>
      <c r="I426" s="275">
        <v>0.36</v>
      </c>
      <c r="J426" s="276">
        <v>1832</v>
      </c>
      <c r="K426" s="278">
        <v>13</v>
      </c>
      <c r="L426" s="275">
        <v>0.33</v>
      </c>
      <c r="M426" s="276">
        <v>1583</v>
      </c>
      <c r="N426" s="279" t="s">
        <v>104</v>
      </c>
      <c r="O426" s="275" t="s">
        <v>104</v>
      </c>
      <c r="P426" s="275" t="s">
        <v>104</v>
      </c>
    </row>
    <row r="427" spans="1:16" s="205" customFormat="1" ht="12">
      <c r="A427" s="280" t="s">
        <v>37</v>
      </c>
      <c r="B427" s="284">
        <v>57</v>
      </c>
      <c r="C427" s="282">
        <v>0.85</v>
      </c>
      <c r="D427" s="283">
        <v>2264</v>
      </c>
      <c r="E427" s="289">
        <v>13</v>
      </c>
      <c r="F427" s="282">
        <v>0.59</v>
      </c>
      <c r="G427" s="283">
        <v>516</v>
      </c>
      <c r="H427" s="289">
        <v>16</v>
      </c>
      <c r="I427" s="282">
        <v>0.62</v>
      </c>
      <c r="J427" s="283">
        <v>603</v>
      </c>
      <c r="K427" s="289">
        <v>14</v>
      </c>
      <c r="L427" s="282">
        <v>0.59</v>
      </c>
      <c r="M427" s="283">
        <v>548</v>
      </c>
      <c r="N427" s="285" t="s">
        <v>104</v>
      </c>
      <c r="O427" s="282" t="s">
        <v>104</v>
      </c>
      <c r="P427" s="282" t="s">
        <v>104</v>
      </c>
    </row>
    <row r="428" spans="1:16" s="205" customFormat="1" ht="12">
      <c r="A428" s="293" t="s">
        <v>38</v>
      </c>
      <c r="B428" s="289">
        <v>59</v>
      </c>
      <c r="C428" s="291">
        <v>0.42</v>
      </c>
      <c r="D428" s="294">
        <v>9060</v>
      </c>
      <c r="E428" s="289">
        <v>12</v>
      </c>
      <c r="F428" s="291">
        <v>0.27</v>
      </c>
      <c r="G428" s="294">
        <v>1826</v>
      </c>
      <c r="H428" s="289">
        <v>16</v>
      </c>
      <c r="I428" s="291">
        <v>0.31</v>
      </c>
      <c r="J428" s="294">
        <v>2435</v>
      </c>
      <c r="K428" s="296">
        <v>14</v>
      </c>
      <c r="L428" s="291">
        <v>0.28999999999999998</v>
      </c>
      <c r="M428" s="294">
        <v>2131</v>
      </c>
      <c r="N428" s="290" t="s">
        <v>104</v>
      </c>
      <c r="O428" s="291" t="s">
        <v>104</v>
      </c>
      <c r="P428" s="291" t="s">
        <v>104</v>
      </c>
    </row>
    <row r="429" spans="1:16" s="205" customFormat="1" ht="12">
      <c r="A429" s="569" t="s">
        <v>150</v>
      </c>
      <c r="B429" s="569"/>
      <c r="C429" s="569"/>
      <c r="D429" s="569"/>
      <c r="E429" s="569"/>
      <c r="F429" s="569"/>
      <c r="G429" s="569"/>
      <c r="H429" s="569"/>
      <c r="I429" s="569"/>
      <c r="J429" s="569"/>
      <c r="K429" s="569"/>
      <c r="L429" s="569"/>
      <c r="M429" s="569"/>
      <c r="N429" s="569"/>
      <c r="O429" s="569"/>
      <c r="P429" s="569"/>
    </row>
    <row r="430" spans="1:16" s="297" customFormat="1" ht="12">
      <c r="A430" s="572" t="s">
        <v>165</v>
      </c>
      <c r="B430" s="572"/>
      <c r="C430" s="572"/>
      <c r="D430" s="572"/>
      <c r="E430" s="572"/>
      <c r="F430" s="572"/>
      <c r="G430" s="572"/>
      <c r="H430" s="572"/>
      <c r="I430" s="572"/>
      <c r="J430" s="572"/>
      <c r="K430" s="572"/>
      <c r="L430" s="572"/>
      <c r="M430" s="572"/>
      <c r="N430" s="572"/>
      <c r="O430" s="572"/>
      <c r="P430" s="572"/>
    </row>
    <row r="431" spans="1:16" s="205" customFormat="1" ht="12">
      <c r="A431" s="574" t="s">
        <v>166</v>
      </c>
      <c r="B431" s="574"/>
      <c r="C431" s="574"/>
      <c r="D431" s="574"/>
      <c r="E431" s="574"/>
      <c r="F431" s="574"/>
      <c r="G431" s="574"/>
      <c r="H431" s="574"/>
      <c r="I431" s="574"/>
      <c r="J431" s="574"/>
      <c r="K431" s="574"/>
      <c r="L431" s="574"/>
      <c r="M431" s="574"/>
      <c r="N431" s="574"/>
      <c r="O431" s="574"/>
      <c r="P431" s="574"/>
    </row>
    <row r="432" spans="1:16" s="205" customFormat="1" ht="12">
      <c r="A432" s="298"/>
      <c r="B432" s="298"/>
      <c r="C432" s="298"/>
      <c r="D432" s="298"/>
      <c r="E432" s="298"/>
      <c r="F432" s="298"/>
      <c r="G432" s="298"/>
      <c r="H432" s="298"/>
      <c r="I432" s="298"/>
      <c r="J432" s="298"/>
      <c r="K432" s="298"/>
      <c r="L432" s="298"/>
      <c r="M432" s="298"/>
      <c r="N432" s="298"/>
      <c r="O432" s="298"/>
      <c r="P432" s="298"/>
    </row>
    <row r="433" spans="1:16" s="205" customFormat="1" ht="23.5">
      <c r="A433" s="541">
        <v>2023</v>
      </c>
      <c r="B433" s="541"/>
      <c r="C433" s="541"/>
      <c r="D433" s="541"/>
      <c r="E433" s="541"/>
      <c r="F433" s="541"/>
      <c r="G433" s="541"/>
      <c r="H433" s="541"/>
      <c r="I433" s="541"/>
      <c r="J433" s="541"/>
      <c r="K433" s="541"/>
      <c r="L433" s="541"/>
      <c r="M433" s="541"/>
      <c r="N433" s="541"/>
      <c r="O433" s="541"/>
      <c r="P433" s="541"/>
    </row>
    <row r="435" spans="1:16" s="205" customFormat="1">
      <c r="A435" s="542" t="s">
        <v>167</v>
      </c>
      <c r="B435" s="542"/>
      <c r="C435" s="542"/>
      <c r="D435" s="542"/>
      <c r="E435" s="542"/>
      <c r="F435" s="542"/>
      <c r="G435" s="542"/>
      <c r="H435" s="542"/>
      <c r="I435" s="542"/>
      <c r="J435" s="542"/>
      <c r="K435" s="542"/>
      <c r="L435" s="542"/>
      <c r="M435" s="542"/>
      <c r="N435" s="542"/>
      <c r="O435" s="542"/>
      <c r="P435" s="542"/>
    </row>
    <row r="436" spans="1:16" s="205" customFormat="1" ht="28.15" customHeight="1">
      <c r="A436" s="553" t="s">
        <v>16</v>
      </c>
      <c r="B436" s="581" t="s">
        <v>133</v>
      </c>
      <c r="C436" s="557"/>
      <c r="D436" s="558"/>
      <c r="E436" s="581" t="s">
        <v>134</v>
      </c>
      <c r="F436" s="557"/>
      <c r="G436" s="558"/>
      <c r="H436" s="581" t="s">
        <v>135</v>
      </c>
      <c r="I436" s="557"/>
      <c r="J436" s="558"/>
      <c r="K436" s="581" t="s">
        <v>136</v>
      </c>
      <c r="L436" s="557"/>
      <c r="M436" s="558"/>
      <c r="N436" s="581" t="s">
        <v>163</v>
      </c>
      <c r="O436" s="557"/>
      <c r="P436" s="559"/>
    </row>
    <row r="437" spans="1:16" s="205" customFormat="1" ht="15" thickBot="1">
      <c r="A437" s="554"/>
      <c r="B437" s="207" t="s">
        <v>137</v>
      </c>
      <c r="C437" s="208" t="s">
        <v>138</v>
      </c>
      <c r="D437" s="209" t="s">
        <v>139</v>
      </c>
      <c r="E437" s="210" t="s">
        <v>137</v>
      </c>
      <c r="F437" s="208" t="s">
        <v>138</v>
      </c>
      <c r="G437" s="209" t="s">
        <v>139</v>
      </c>
      <c r="H437" s="210" t="s">
        <v>137</v>
      </c>
      <c r="I437" s="211" t="s">
        <v>138</v>
      </c>
      <c r="J437" s="212" t="s">
        <v>139</v>
      </c>
      <c r="K437" s="210" t="s">
        <v>137</v>
      </c>
      <c r="L437" s="208" t="s">
        <v>138</v>
      </c>
      <c r="M437" s="209" t="s">
        <v>139</v>
      </c>
      <c r="N437" s="269" t="s">
        <v>137</v>
      </c>
      <c r="O437" s="270" t="s">
        <v>138</v>
      </c>
      <c r="P437" s="269" t="s">
        <v>139</v>
      </c>
    </row>
    <row r="438" spans="1:16" s="205" customFormat="1" ht="15" thickBot="1">
      <c r="A438" s="580"/>
      <c r="B438" s="582" t="s">
        <v>140</v>
      </c>
      <c r="C438" s="583"/>
      <c r="D438" s="583"/>
      <c r="E438" s="583"/>
      <c r="F438" s="583"/>
      <c r="G438" s="583"/>
      <c r="H438" s="583"/>
      <c r="I438" s="583"/>
      <c r="J438" s="583"/>
      <c r="K438" s="583"/>
      <c r="L438" s="583"/>
      <c r="M438" s="583"/>
      <c r="N438" s="583"/>
      <c r="O438" s="583"/>
      <c r="P438" s="584"/>
    </row>
    <row r="439" spans="1:16" s="205" customFormat="1" ht="15" thickBot="1">
      <c r="A439" s="585" t="s">
        <v>141</v>
      </c>
      <c r="B439" s="587"/>
      <c r="C439" s="587"/>
      <c r="D439" s="587"/>
      <c r="E439" s="587"/>
      <c r="F439" s="587"/>
      <c r="G439" s="587"/>
      <c r="H439" s="587"/>
      <c r="I439" s="587"/>
      <c r="J439" s="587"/>
      <c r="K439" s="587"/>
      <c r="L439" s="587"/>
      <c r="M439" s="587"/>
      <c r="N439" s="587"/>
      <c r="O439" s="587"/>
      <c r="P439" s="588"/>
    </row>
    <row r="440" spans="1:16" s="205" customFormat="1" ht="12">
      <c r="A440" s="213" t="s">
        <v>20</v>
      </c>
      <c r="B440" s="230">
        <v>65</v>
      </c>
      <c r="C440" s="215">
        <v>1.17</v>
      </c>
      <c r="D440" s="216">
        <v>1148</v>
      </c>
      <c r="E440" s="230">
        <v>30</v>
      </c>
      <c r="F440" s="215">
        <v>1.1200000000000001</v>
      </c>
      <c r="G440" s="216">
        <v>524</v>
      </c>
      <c r="H440" s="218">
        <v>2</v>
      </c>
      <c r="I440" s="215">
        <v>0.35</v>
      </c>
      <c r="J440" s="216">
        <v>40</v>
      </c>
      <c r="K440" s="218">
        <v>3</v>
      </c>
      <c r="L440" s="215">
        <v>0.4</v>
      </c>
      <c r="M440" s="216">
        <v>63</v>
      </c>
      <c r="N440" s="230">
        <v>0</v>
      </c>
      <c r="O440" s="215">
        <v>0.15</v>
      </c>
      <c r="P440" s="299">
        <v>8</v>
      </c>
    </row>
    <row r="441" spans="1:16" s="205" customFormat="1" ht="12">
      <c r="A441" s="219" t="s">
        <v>21</v>
      </c>
      <c r="B441" s="245">
        <v>69</v>
      </c>
      <c r="C441" s="221">
        <v>1.03</v>
      </c>
      <c r="D441" s="222">
        <v>1429</v>
      </c>
      <c r="E441" s="245">
        <v>25</v>
      </c>
      <c r="F441" s="221">
        <v>0.97</v>
      </c>
      <c r="G441" s="222">
        <v>515</v>
      </c>
      <c r="H441" s="223">
        <v>2</v>
      </c>
      <c r="I441" s="221">
        <v>0.34</v>
      </c>
      <c r="J441" s="222">
        <v>54</v>
      </c>
      <c r="K441" s="224">
        <v>3</v>
      </c>
      <c r="L441" s="221">
        <v>0.36</v>
      </c>
      <c r="M441" s="222">
        <v>63</v>
      </c>
      <c r="N441" s="245">
        <v>0</v>
      </c>
      <c r="O441" s="221">
        <v>0.14000000000000001</v>
      </c>
      <c r="P441" s="228">
        <v>10</v>
      </c>
    </row>
    <row r="442" spans="1:16" s="205" customFormat="1" ht="12">
      <c r="A442" s="213" t="s">
        <v>22</v>
      </c>
      <c r="B442" s="246">
        <v>55</v>
      </c>
      <c r="C442" s="225">
        <v>2.21</v>
      </c>
      <c r="D442" s="226">
        <v>361</v>
      </c>
      <c r="E442" s="218">
        <v>39</v>
      </c>
      <c r="F442" s="225">
        <v>2.17</v>
      </c>
      <c r="G442" s="226">
        <v>258</v>
      </c>
      <c r="H442" s="218">
        <v>1</v>
      </c>
      <c r="I442" s="225">
        <v>0.45</v>
      </c>
      <c r="J442" s="226">
        <v>11</v>
      </c>
      <c r="K442" s="217">
        <v>4</v>
      </c>
      <c r="L442" s="225">
        <v>0.82</v>
      </c>
      <c r="M442" s="226">
        <v>22</v>
      </c>
      <c r="N442" s="230">
        <v>1</v>
      </c>
      <c r="O442" s="225">
        <v>0.45</v>
      </c>
      <c r="P442" s="300">
        <v>3</v>
      </c>
    </row>
    <row r="443" spans="1:16" s="205" customFormat="1" ht="12">
      <c r="A443" s="219" t="s">
        <v>23</v>
      </c>
      <c r="B443" s="245">
        <v>57</v>
      </c>
      <c r="C443" s="221">
        <v>2.14</v>
      </c>
      <c r="D443" s="222">
        <v>317</v>
      </c>
      <c r="E443" s="224">
        <v>37</v>
      </c>
      <c r="F443" s="221">
        <v>2.09</v>
      </c>
      <c r="G443" s="222">
        <v>207</v>
      </c>
      <c r="H443" s="224">
        <v>1</v>
      </c>
      <c r="I443" s="221">
        <v>0.49</v>
      </c>
      <c r="J443" s="222">
        <v>8</v>
      </c>
      <c r="K443" s="224">
        <v>3</v>
      </c>
      <c r="L443" s="221">
        <v>0.79</v>
      </c>
      <c r="M443" s="222">
        <v>19</v>
      </c>
      <c r="N443" s="245">
        <v>1</v>
      </c>
      <c r="O443" s="221">
        <v>0.43</v>
      </c>
      <c r="P443" s="228">
        <v>6</v>
      </c>
    </row>
    <row r="444" spans="1:16" s="205" customFormat="1" ht="12">
      <c r="A444" s="213" t="s">
        <v>24</v>
      </c>
      <c r="B444" s="230">
        <v>64</v>
      </c>
      <c r="C444" s="225">
        <v>2.42</v>
      </c>
      <c r="D444" s="226">
        <v>280</v>
      </c>
      <c r="E444" s="218">
        <v>31</v>
      </c>
      <c r="F444" s="225">
        <v>2.33</v>
      </c>
      <c r="G444" s="226">
        <v>138</v>
      </c>
      <c r="H444" s="218">
        <v>2</v>
      </c>
      <c r="I444" s="225">
        <v>0.7</v>
      </c>
      <c r="J444" s="226">
        <v>10</v>
      </c>
      <c r="K444" s="218">
        <v>2</v>
      </c>
      <c r="L444" s="225">
        <v>0.66</v>
      </c>
      <c r="M444" s="226">
        <v>9</v>
      </c>
      <c r="N444" s="230">
        <v>1</v>
      </c>
      <c r="O444" s="225">
        <v>0.49</v>
      </c>
      <c r="P444" s="300">
        <v>4</v>
      </c>
    </row>
    <row r="445" spans="1:16" s="205" customFormat="1" ht="12">
      <c r="A445" s="219" t="s">
        <v>25</v>
      </c>
      <c r="B445" s="245">
        <v>63</v>
      </c>
      <c r="C445" s="221">
        <v>2.0299999999999998</v>
      </c>
      <c r="D445" s="222">
        <v>388</v>
      </c>
      <c r="E445" s="224">
        <v>31</v>
      </c>
      <c r="F445" s="221">
        <v>1.95</v>
      </c>
      <c r="G445" s="222">
        <v>189</v>
      </c>
      <c r="H445" s="224">
        <v>2</v>
      </c>
      <c r="I445" s="221">
        <v>0.61</v>
      </c>
      <c r="J445" s="222">
        <v>13</v>
      </c>
      <c r="K445" s="224">
        <v>3</v>
      </c>
      <c r="L445" s="221">
        <v>0.77</v>
      </c>
      <c r="M445" s="222">
        <v>18</v>
      </c>
      <c r="N445" s="245">
        <v>0</v>
      </c>
      <c r="O445" s="221">
        <v>0.24</v>
      </c>
      <c r="P445" s="228">
        <v>2</v>
      </c>
    </row>
    <row r="446" spans="1:16" s="205" customFormat="1" ht="12">
      <c r="A446" s="213" t="s">
        <v>26</v>
      </c>
      <c r="B446" s="230">
        <v>58</v>
      </c>
      <c r="C446" s="225">
        <v>1.71</v>
      </c>
      <c r="D446" s="226">
        <v>509</v>
      </c>
      <c r="E446" s="218">
        <v>36</v>
      </c>
      <c r="F446" s="225">
        <v>1.66</v>
      </c>
      <c r="G446" s="226">
        <v>307</v>
      </c>
      <c r="H446" s="218">
        <v>3</v>
      </c>
      <c r="I446" s="225">
        <v>0.61</v>
      </c>
      <c r="J446" s="226">
        <v>29</v>
      </c>
      <c r="K446" s="218">
        <v>3</v>
      </c>
      <c r="L446" s="225">
        <v>0.51</v>
      </c>
      <c r="M446" s="226">
        <v>27</v>
      </c>
      <c r="N446" s="230">
        <v>1</v>
      </c>
      <c r="O446" s="225">
        <v>0.27</v>
      </c>
      <c r="P446" s="300">
        <v>5</v>
      </c>
    </row>
    <row r="447" spans="1:16" s="205" customFormat="1" ht="12">
      <c r="A447" s="219" t="s">
        <v>27</v>
      </c>
      <c r="B447" s="243">
        <v>51</v>
      </c>
      <c r="C447" s="221">
        <v>2.42</v>
      </c>
      <c r="D447" s="222">
        <v>241</v>
      </c>
      <c r="E447" s="224">
        <v>38</v>
      </c>
      <c r="F447" s="221">
        <v>2.36</v>
      </c>
      <c r="G447" s="222">
        <v>168</v>
      </c>
      <c r="H447" s="224">
        <v>5</v>
      </c>
      <c r="I447" s="221">
        <v>1.0900000000000001</v>
      </c>
      <c r="J447" s="222">
        <v>21</v>
      </c>
      <c r="K447" s="224">
        <v>5</v>
      </c>
      <c r="L447" s="221">
        <v>1.03</v>
      </c>
      <c r="M447" s="222">
        <v>24</v>
      </c>
      <c r="N447" s="245">
        <v>1</v>
      </c>
      <c r="O447" s="221">
        <v>0.46</v>
      </c>
      <c r="P447" s="228">
        <v>5</v>
      </c>
    </row>
    <row r="448" spans="1:16" s="205" customFormat="1" ht="12">
      <c r="A448" s="213" t="s">
        <v>28</v>
      </c>
      <c r="B448" s="246">
        <v>65</v>
      </c>
      <c r="C448" s="225">
        <v>1.48</v>
      </c>
      <c r="D448" s="226">
        <v>708</v>
      </c>
      <c r="E448" s="217">
        <v>30</v>
      </c>
      <c r="F448" s="225">
        <v>1.42</v>
      </c>
      <c r="G448" s="226">
        <v>322</v>
      </c>
      <c r="H448" s="218">
        <v>3</v>
      </c>
      <c r="I448" s="225">
        <v>0.49</v>
      </c>
      <c r="J448" s="226">
        <v>32</v>
      </c>
      <c r="K448" s="218">
        <v>3</v>
      </c>
      <c r="L448" s="225">
        <v>0.46</v>
      </c>
      <c r="M448" s="226">
        <v>34</v>
      </c>
      <c r="N448" s="230">
        <v>1</v>
      </c>
      <c r="O448" s="225">
        <v>0.21</v>
      </c>
      <c r="P448" s="300">
        <v>6</v>
      </c>
    </row>
    <row r="449" spans="1:16" s="205" customFormat="1" ht="12">
      <c r="A449" s="219" t="s">
        <v>29</v>
      </c>
      <c r="B449" s="243">
        <v>65</v>
      </c>
      <c r="C449" s="221">
        <v>1.04</v>
      </c>
      <c r="D449" s="222">
        <v>1478</v>
      </c>
      <c r="E449" s="224">
        <v>30</v>
      </c>
      <c r="F449" s="221">
        <v>1</v>
      </c>
      <c r="G449" s="222">
        <v>656</v>
      </c>
      <c r="H449" s="223">
        <v>2</v>
      </c>
      <c r="I449" s="221">
        <v>0.28999999999999998</v>
      </c>
      <c r="J449" s="222">
        <v>44</v>
      </c>
      <c r="K449" s="224">
        <v>3</v>
      </c>
      <c r="L449" s="221">
        <v>0.35</v>
      </c>
      <c r="M449" s="222">
        <v>58</v>
      </c>
      <c r="N449" s="245">
        <v>0</v>
      </c>
      <c r="O449" s="221">
        <v>0.14000000000000001</v>
      </c>
      <c r="P449" s="228">
        <v>9</v>
      </c>
    </row>
    <row r="450" spans="1:16" s="205" customFormat="1" ht="12">
      <c r="A450" s="213" t="s">
        <v>30</v>
      </c>
      <c r="B450" s="230">
        <v>62</v>
      </c>
      <c r="C450" s="225">
        <v>1.83</v>
      </c>
      <c r="D450" s="226">
        <v>446</v>
      </c>
      <c r="E450" s="218">
        <v>33</v>
      </c>
      <c r="F450" s="225">
        <v>1.78</v>
      </c>
      <c r="G450" s="226">
        <v>236</v>
      </c>
      <c r="H450" s="218">
        <v>2</v>
      </c>
      <c r="I450" s="225">
        <v>0.52</v>
      </c>
      <c r="J450" s="226">
        <v>14</v>
      </c>
      <c r="K450" s="218">
        <v>2</v>
      </c>
      <c r="L450" s="225">
        <v>0.56000000000000005</v>
      </c>
      <c r="M450" s="226">
        <v>20</v>
      </c>
      <c r="N450" s="230">
        <v>1</v>
      </c>
      <c r="O450" s="225">
        <v>0.3</v>
      </c>
      <c r="P450" s="300">
        <v>5</v>
      </c>
    </row>
    <row r="451" spans="1:16" s="205" customFormat="1" ht="12">
      <c r="A451" s="219" t="s">
        <v>31</v>
      </c>
      <c r="B451" s="243">
        <v>58</v>
      </c>
      <c r="C451" s="221">
        <v>2.4900000000000002</v>
      </c>
      <c r="D451" s="222">
        <v>249</v>
      </c>
      <c r="E451" s="223">
        <v>37</v>
      </c>
      <c r="F451" s="221">
        <v>2.42</v>
      </c>
      <c r="G451" s="222">
        <v>160</v>
      </c>
      <c r="H451" s="224">
        <v>1</v>
      </c>
      <c r="I451" s="221">
        <v>0.5</v>
      </c>
      <c r="J451" s="222">
        <v>6</v>
      </c>
      <c r="K451" s="224">
        <v>3</v>
      </c>
      <c r="L451" s="221">
        <v>0.97</v>
      </c>
      <c r="M451" s="222">
        <v>13</v>
      </c>
      <c r="N451" s="245">
        <v>1</v>
      </c>
      <c r="O451" s="221">
        <v>0.36</v>
      </c>
      <c r="P451" s="228">
        <v>2</v>
      </c>
    </row>
    <row r="452" spans="1:16" s="205" customFormat="1" ht="12">
      <c r="A452" s="213" t="s">
        <v>32</v>
      </c>
      <c r="B452" s="230">
        <v>57</v>
      </c>
      <c r="C452" s="225">
        <v>1.68</v>
      </c>
      <c r="D452" s="226">
        <v>516</v>
      </c>
      <c r="E452" s="218">
        <v>38</v>
      </c>
      <c r="F452" s="225">
        <v>1.65</v>
      </c>
      <c r="G452" s="226">
        <v>336</v>
      </c>
      <c r="H452" s="217">
        <v>3</v>
      </c>
      <c r="I452" s="225">
        <v>0.54</v>
      </c>
      <c r="J452" s="226">
        <v>23</v>
      </c>
      <c r="K452" s="230">
        <v>2</v>
      </c>
      <c r="L452" s="225">
        <v>0.44</v>
      </c>
      <c r="M452" s="226">
        <v>16</v>
      </c>
      <c r="N452" s="230">
        <v>1</v>
      </c>
      <c r="O452" s="225">
        <v>0.3</v>
      </c>
      <c r="P452" s="300">
        <v>7</v>
      </c>
    </row>
    <row r="453" spans="1:16" s="205" customFormat="1" ht="12">
      <c r="A453" s="219" t="s">
        <v>33</v>
      </c>
      <c r="B453" s="245">
        <v>52</v>
      </c>
      <c r="C453" s="221">
        <v>2.14</v>
      </c>
      <c r="D453" s="222">
        <v>298</v>
      </c>
      <c r="E453" s="224">
        <v>38</v>
      </c>
      <c r="F453" s="221">
        <v>2.09</v>
      </c>
      <c r="G453" s="222">
        <v>208</v>
      </c>
      <c r="H453" s="224">
        <v>4</v>
      </c>
      <c r="I453" s="221">
        <v>0.86</v>
      </c>
      <c r="J453" s="222">
        <v>23</v>
      </c>
      <c r="K453" s="224">
        <v>4</v>
      </c>
      <c r="L453" s="221">
        <v>0.82</v>
      </c>
      <c r="M453" s="222">
        <v>23</v>
      </c>
      <c r="N453" s="245">
        <v>1</v>
      </c>
      <c r="O453" s="221">
        <v>0.51</v>
      </c>
      <c r="P453" s="228">
        <v>8</v>
      </c>
    </row>
    <row r="454" spans="1:16" s="205" customFormat="1" ht="12">
      <c r="A454" s="213" t="s">
        <v>34</v>
      </c>
      <c r="B454" s="230">
        <v>66</v>
      </c>
      <c r="C454" s="225">
        <v>2.17</v>
      </c>
      <c r="D454" s="226">
        <v>333</v>
      </c>
      <c r="E454" s="218">
        <v>29</v>
      </c>
      <c r="F454" s="225">
        <v>2.0499999999999998</v>
      </c>
      <c r="G454" s="226">
        <v>152</v>
      </c>
      <c r="H454" s="218">
        <v>2</v>
      </c>
      <c r="I454" s="225">
        <v>0.71</v>
      </c>
      <c r="J454" s="226">
        <v>12</v>
      </c>
      <c r="K454" s="218">
        <v>2</v>
      </c>
      <c r="L454" s="225">
        <v>0.69</v>
      </c>
      <c r="M454" s="226">
        <v>8</v>
      </c>
      <c r="N454" s="230">
        <v>1</v>
      </c>
      <c r="O454" s="225">
        <v>0.46</v>
      </c>
      <c r="P454" s="300">
        <v>4</v>
      </c>
    </row>
    <row r="455" spans="1:16" s="205" customFormat="1" ht="12.5" thickBot="1">
      <c r="A455" s="219" t="s">
        <v>35</v>
      </c>
      <c r="B455" s="245">
        <v>60</v>
      </c>
      <c r="C455" s="221">
        <v>2.23</v>
      </c>
      <c r="D455" s="222">
        <v>290</v>
      </c>
      <c r="E455" s="224">
        <v>31</v>
      </c>
      <c r="F455" s="221">
        <v>2.1</v>
      </c>
      <c r="G455" s="222">
        <v>155</v>
      </c>
      <c r="H455" s="224">
        <v>5</v>
      </c>
      <c r="I455" s="221">
        <v>0.95</v>
      </c>
      <c r="J455" s="222">
        <v>24</v>
      </c>
      <c r="K455" s="224">
        <v>4</v>
      </c>
      <c r="L455" s="221">
        <v>0.83</v>
      </c>
      <c r="M455" s="222">
        <v>20</v>
      </c>
      <c r="N455" s="245">
        <v>1</v>
      </c>
      <c r="O455" s="221">
        <v>0.49</v>
      </c>
      <c r="P455" s="228">
        <v>6</v>
      </c>
    </row>
    <row r="456" spans="1:16" s="205" customFormat="1" ht="12">
      <c r="A456" s="273" t="s">
        <v>36</v>
      </c>
      <c r="B456" s="274">
        <v>65</v>
      </c>
      <c r="C456" s="275">
        <v>0.49</v>
      </c>
      <c r="D456" s="276">
        <v>6968</v>
      </c>
      <c r="E456" s="274">
        <v>30</v>
      </c>
      <c r="F456" s="275">
        <v>0.47</v>
      </c>
      <c r="G456" s="276">
        <v>3199</v>
      </c>
      <c r="H456" s="277">
        <v>2</v>
      </c>
      <c r="I456" s="275">
        <v>0.15</v>
      </c>
      <c r="J456" s="276">
        <v>254</v>
      </c>
      <c r="K456" s="292">
        <v>3</v>
      </c>
      <c r="L456" s="275">
        <v>0.16</v>
      </c>
      <c r="M456" s="276">
        <v>313</v>
      </c>
      <c r="N456" s="278">
        <v>0</v>
      </c>
      <c r="O456" s="275">
        <v>7.0000000000000007E-2</v>
      </c>
      <c r="P456" s="301">
        <v>55</v>
      </c>
    </row>
    <row r="457" spans="1:16" s="205" customFormat="1" ht="12">
      <c r="A457" s="280" t="s">
        <v>37</v>
      </c>
      <c r="B457" s="286">
        <v>56</v>
      </c>
      <c r="C457" s="282">
        <v>0.88</v>
      </c>
      <c r="D457" s="283">
        <v>2023</v>
      </c>
      <c r="E457" s="281">
        <v>37</v>
      </c>
      <c r="F457" s="282">
        <v>0.86</v>
      </c>
      <c r="G457" s="283">
        <v>1332</v>
      </c>
      <c r="H457" s="281">
        <v>3</v>
      </c>
      <c r="I457" s="282">
        <v>0.27</v>
      </c>
      <c r="J457" s="283">
        <v>110</v>
      </c>
      <c r="K457" s="284">
        <v>3</v>
      </c>
      <c r="L457" s="282">
        <v>0.31</v>
      </c>
      <c r="M457" s="283">
        <v>124</v>
      </c>
      <c r="N457" s="289">
        <v>1</v>
      </c>
      <c r="O457" s="282">
        <v>0.18</v>
      </c>
      <c r="P457" s="302">
        <v>35</v>
      </c>
    </row>
    <row r="458" spans="1:16" s="205" customFormat="1" ht="12.5" thickBot="1">
      <c r="A458" s="280" t="s">
        <v>38</v>
      </c>
      <c r="B458" s="286">
        <v>63</v>
      </c>
      <c r="C458" s="287">
        <v>0.43</v>
      </c>
      <c r="D458" s="288">
        <v>8991</v>
      </c>
      <c r="E458" s="286">
        <v>31</v>
      </c>
      <c r="F458" s="287">
        <v>0.41</v>
      </c>
      <c r="G458" s="288">
        <v>4531</v>
      </c>
      <c r="H458" s="281">
        <v>2</v>
      </c>
      <c r="I458" s="287">
        <v>0.13</v>
      </c>
      <c r="J458" s="288">
        <v>364</v>
      </c>
      <c r="K458" s="284">
        <v>3</v>
      </c>
      <c r="L458" s="287">
        <v>0.14000000000000001</v>
      </c>
      <c r="M458" s="288">
        <v>437</v>
      </c>
      <c r="N458" s="289">
        <v>1</v>
      </c>
      <c r="O458" s="287">
        <v>7.0000000000000007E-2</v>
      </c>
      <c r="P458" s="303">
        <v>90</v>
      </c>
    </row>
    <row r="459" spans="1:16" s="205" customFormat="1" ht="15" thickBot="1">
      <c r="A459" s="585" t="s">
        <v>142</v>
      </c>
      <c r="B459" s="587"/>
      <c r="C459" s="587"/>
      <c r="D459" s="587"/>
      <c r="E459" s="587"/>
      <c r="F459" s="587"/>
      <c r="G459" s="587"/>
      <c r="H459" s="587"/>
      <c r="I459" s="587"/>
      <c r="J459" s="587"/>
      <c r="K459" s="587"/>
      <c r="L459" s="587"/>
      <c r="M459" s="587"/>
      <c r="N459" s="587"/>
      <c r="O459" s="587"/>
      <c r="P459" s="588"/>
    </row>
    <row r="460" spans="1:16" s="205" customFormat="1" ht="12">
      <c r="A460" s="213" t="s">
        <v>20</v>
      </c>
      <c r="B460" s="246">
        <v>73</v>
      </c>
      <c r="C460" s="215">
        <v>1.0900000000000001</v>
      </c>
      <c r="D460" s="216">
        <v>1307</v>
      </c>
      <c r="E460" s="246">
        <v>22</v>
      </c>
      <c r="F460" s="215">
        <v>1.01</v>
      </c>
      <c r="G460" s="216">
        <v>391</v>
      </c>
      <c r="H460" s="218">
        <v>4</v>
      </c>
      <c r="I460" s="215">
        <v>0.49</v>
      </c>
      <c r="J460" s="216">
        <v>74</v>
      </c>
      <c r="K460" s="230">
        <v>1</v>
      </c>
      <c r="L460" s="215">
        <v>0.25</v>
      </c>
      <c r="M460" s="216">
        <v>15</v>
      </c>
      <c r="N460" s="230">
        <v>0</v>
      </c>
      <c r="O460" s="215" t="s">
        <v>104</v>
      </c>
      <c r="P460" s="299">
        <v>0</v>
      </c>
    </row>
    <row r="461" spans="1:16" s="205" customFormat="1" ht="12">
      <c r="A461" s="219" t="s">
        <v>21</v>
      </c>
      <c r="B461" s="243">
        <v>78</v>
      </c>
      <c r="C461" s="221">
        <v>0.93</v>
      </c>
      <c r="D461" s="222">
        <v>1617</v>
      </c>
      <c r="E461" s="243">
        <v>18</v>
      </c>
      <c r="F461" s="221">
        <v>0.87</v>
      </c>
      <c r="G461" s="222">
        <v>371</v>
      </c>
      <c r="H461" s="224">
        <v>3</v>
      </c>
      <c r="I461" s="221">
        <v>0.37</v>
      </c>
      <c r="J461" s="222">
        <v>61</v>
      </c>
      <c r="K461" s="243">
        <v>1</v>
      </c>
      <c r="L461" s="221">
        <v>0.21</v>
      </c>
      <c r="M461" s="222">
        <v>19</v>
      </c>
      <c r="N461" s="245">
        <v>0</v>
      </c>
      <c r="O461" s="221">
        <v>0.04</v>
      </c>
      <c r="P461" s="228">
        <v>1</v>
      </c>
    </row>
    <row r="462" spans="1:16" s="205" customFormat="1" ht="12">
      <c r="A462" s="213" t="s">
        <v>22</v>
      </c>
      <c r="B462" s="217">
        <v>70</v>
      </c>
      <c r="C462" s="225">
        <v>2.04</v>
      </c>
      <c r="D462" s="226">
        <v>458</v>
      </c>
      <c r="E462" s="217">
        <v>27</v>
      </c>
      <c r="F462" s="225">
        <v>1.98</v>
      </c>
      <c r="G462" s="226">
        <v>173</v>
      </c>
      <c r="H462" s="218">
        <v>2</v>
      </c>
      <c r="I462" s="225">
        <v>0.52</v>
      </c>
      <c r="J462" s="226">
        <v>17</v>
      </c>
      <c r="K462" s="218">
        <v>1</v>
      </c>
      <c r="L462" s="225">
        <v>0.49</v>
      </c>
      <c r="M462" s="226">
        <v>7</v>
      </c>
      <c r="N462" s="244">
        <v>0</v>
      </c>
      <c r="O462" s="225" t="s">
        <v>104</v>
      </c>
      <c r="P462" s="300">
        <v>0</v>
      </c>
    </row>
    <row r="463" spans="1:16" s="205" customFormat="1" ht="12">
      <c r="A463" s="219" t="s">
        <v>23</v>
      </c>
      <c r="B463" s="245">
        <v>73</v>
      </c>
      <c r="C463" s="221">
        <v>1.92</v>
      </c>
      <c r="D463" s="222">
        <v>400</v>
      </c>
      <c r="E463" s="224">
        <v>24</v>
      </c>
      <c r="F463" s="221">
        <v>1.83</v>
      </c>
      <c r="G463" s="222">
        <v>136</v>
      </c>
      <c r="H463" s="224">
        <v>3</v>
      </c>
      <c r="I463" s="221">
        <v>0.68</v>
      </c>
      <c r="J463" s="222">
        <v>17</v>
      </c>
      <c r="K463" s="224">
        <v>1</v>
      </c>
      <c r="L463" s="221">
        <v>0.38</v>
      </c>
      <c r="M463" s="222">
        <v>4</v>
      </c>
      <c r="N463" s="245">
        <v>0</v>
      </c>
      <c r="O463" s="221" t="s">
        <v>104</v>
      </c>
      <c r="P463" s="228">
        <v>0</v>
      </c>
    </row>
    <row r="464" spans="1:16" s="205" customFormat="1" ht="12">
      <c r="A464" s="213" t="s">
        <v>24</v>
      </c>
      <c r="B464" s="218">
        <v>72</v>
      </c>
      <c r="C464" s="225">
        <v>2.2799999999999998</v>
      </c>
      <c r="D464" s="226">
        <v>315</v>
      </c>
      <c r="E464" s="218">
        <v>23</v>
      </c>
      <c r="F464" s="225">
        <v>2.09</v>
      </c>
      <c r="G464" s="226">
        <v>108</v>
      </c>
      <c r="H464" s="218">
        <v>5</v>
      </c>
      <c r="I464" s="225">
        <v>1.22</v>
      </c>
      <c r="J464" s="226">
        <v>18</v>
      </c>
      <c r="K464" s="218">
        <v>0</v>
      </c>
      <c r="L464" s="225">
        <v>0.18</v>
      </c>
      <c r="M464" s="226">
        <v>1</v>
      </c>
      <c r="N464" s="230">
        <v>0</v>
      </c>
      <c r="O464" s="225" t="s">
        <v>104</v>
      </c>
      <c r="P464" s="300">
        <v>0</v>
      </c>
    </row>
    <row r="465" spans="1:16" s="205" customFormat="1" ht="12">
      <c r="A465" s="219" t="s">
        <v>25</v>
      </c>
      <c r="B465" s="243">
        <v>74</v>
      </c>
      <c r="C465" s="221">
        <v>1.84</v>
      </c>
      <c r="D465" s="222">
        <v>446</v>
      </c>
      <c r="E465" s="224">
        <v>21</v>
      </c>
      <c r="F465" s="221">
        <v>1.7</v>
      </c>
      <c r="G465" s="222">
        <v>129</v>
      </c>
      <c r="H465" s="224">
        <v>5</v>
      </c>
      <c r="I465" s="221">
        <v>0.87</v>
      </c>
      <c r="J465" s="222">
        <v>32</v>
      </c>
      <c r="K465" s="224">
        <v>1</v>
      </c>
      <c r="L465" s="221">
        <v>0.34</v>
      </c>
      <c r="M465" s="222">
        <v>3</v>
      </c>
      <c r="N465" s="245">
        <v>0</v>
      </c>
      <c r="O465" s="221">
        <v>0.11</v>
      </c>
      <c r="P465" s="228">
        <v>1</v>
      </c>
    </row>
    <row r="466" spans="1:16" s="205" customFormat="1" ht="12">
      <c r="A466" s="213" t="s">
        <v>26</v>
      </c>
      <c r="B466" s="246">
        <v>67</v>
      </c>
      <c r="C466" s="225">
        <v>1.63</v>
      </c>
      <c r="D466" s="226">
        <v>601</v>
      </c>
      <c r="E466" s="217">
        <v>27</v>
      </c>
      <c r="F466" s="225">
        <v>1.54</v>
      </c>
      <c r="G466" s="226">
        <v>228</v>
      </c>
      <c r="H466" s="218">
        <v>5</v>
      </c>
      <c r="I466" s="225">
        <v>0.8</v>
      </c>
      <c r="J466" s="226">
        <v>44</v>
      </c>
      <c r="K466" s="218">
        <v>0</v>
      </c>
      <c r="L466" s="225">
        <v>0.21</v>
      </c>
      <c r="M466" s="226">
        <v>6</v>
      </c>
      <c r="N466" s="230">
        <v>0</v>
      </c>
      <c r="O466" s="225" t="s">
        <v>104</v>
      </c>
      <c r="P466" s="300">
        <v>0</v>
      </c>
    </row>
    <row r="467" spans="1:16" s="205" customFormat="1" ht="12">
      <c r="A467" s="219" t="s">
        <v>27</v>
      </c>
      <c r="B467" s="224">
        <v>70</v>
      </c>
      <c r="C467" s="221">
        <v>2.25</v>
      </c>
      <c r="D467" s="222">
        <v>325</v>
      </c>
      <c r="E467" s="224">
        <v>27</v>
      </c>
      <c r="F467" s="221">
        <v>2.1800000000000002</v>
      </c>
      <c r="G467" s="222">
        <v>122</v>
      </c>
      <c r="H467" s="224">
        <v>3</v>
      </c>
      <c r="I467" s="221">
        <v>0.79</v>
      </c>
      <c r="J467" s="222">
        <v>11</v>
      </c>
      <c r="K467" s="224">
        <v>0</v>
      </c>
      <c r="L467" s="221">
        <v>0.25</v>
      </c>
      <c r="M467" s="222">
        <v>2</v>
      </c>
      <c r="N467" s="245">
        <v>0</v>
      </c>
      <c r="O467" s="221" t="s">
        <v>104</v>
      </c>
      <c r="P467" s="228">
        <v>0</v>
      </c>
    </row>
    <row r="468" spans="1:16" s="205" customFormat="1" ht="12">
      <c r="A468" s="213" t="s">
        <v>28</v>
      </c>
      <c r="B468" s="246">
        <v>74</v>
      </c>
      <c r="C468" s="225">
        <v>1.36</v>
      </c>
      <c r="D468" s="226">
        <v>819</v>
      </c>
      <c r="E468" s="217">
        <v>21</v>
      </c>
      <c r="F468" s="225">
        <v>1.26</v>
      </c>
      <c r="G468" s="226">
        <v>238</v>
      </c>
      <c r="H468" s="218">
        <v>4</v>
      </c>
      <c r="I468" s="225">
        <v>0.62</v>
      </c>
      <c r="J468" s="226">
        <v>41</v>
      </c>
      <c r="K468" s="218">
        <v>0</v>
      </c>
      <c r="L468" s="225">
        <v>0.2</v>
      </c>
      <c r="M468" s="226">
        <v>4</v>
      </c>
      <c r="N468" s="230">
        <v>0</v>
      </c>
      <c r="O468" s="225" t="s">
        <v>104</v>
      </c>
      <c r="P468" s="300">
        <v>0</v>
      </c>
    </row>
    <row r="469" spans="1:16" s="205" customFormat="1" ht="12">
      <c r="A469" s="219" t="s">
        <v>29</v>
      </c>
      <c r="B469" s="245">
        <v>75</v>
      </c>
      <c r="C469" s="221">
        <v>0.95</v>
      </c>
      <c r="D469" s="222">
        <v>1686</v>
      </c>
      <c r="E469" s="224">
        <v>21</v>
      </c>
      <c r="F469" s="221">
        <v>0.89</v>
      </c>
      <c r="G469" s="222">
        <v>469</v>
      </c>
      <c r="H469" s="224">
        <v>4</v>
      </c>
      <c r="I469" s="221">
        <v>0.41</v>
      </c>
      <c r="J469" s="222">
        <v>82</v>
      </c>
      <c r="K469" s="224">
        <v>0</v>
      </c>
      <c r="L469" s="221">
        <v>0.16</v>
      </c>
      <c r="M469" s="222">
        <v>10</v>
      </c>
      <c r="N469" s="245">
        <v>0</v>
      </c>
      <c r="O469" s="221">
        <v>0.08</v>
      </c>
      <c r="P469" s="228">
        <v>3</v>
      </c>
    </row>
    <row r="470" spans="1:16" s="205" customFormat="1" ht="12">
      <c r="A470" s="213" t="s">
        <v>30</v>
      </c>
      <c r="B470" s="246">
        <v>69</v>
      </c>
      <c r="C470" s="225">
        <v>1.75</v>
      </c>
      <c r="D470" s="226">
        <v>503</v>
      </c>
      <c r="E470" s="217">
        <v>27</v>
      </c>
      <c r="F470" s="225">
        <v>1.67</v>
      </c>
      <c r="G470" s="226">
        <v>189</v>
      </c>
      <c r="H470" s="218">
        <v>4</v>
      </c>
      <c r="I470" s="225">
        <v>0.72</v>
      </c>
      <c r="J470" s="226">
        <v>27</v>
      </c>
      <c r="K470" s="230">
        <v>0</v>
      </c>
      <c r="L470" s="225">
        <v>0.2</v>
      </c>
      <c r="M470" s="226">
        <v>2</v>
      </c>
      <c r="N470" s="230">
        <v>0</v>
      </c>
      <c r="O470" s="225">
        <v>0.15</v>
      </c>
      <c r="P470" s="300">
        <v>1</v>
      </c>
    </row>
    <row r="471" spans="1:16" s="205" customFormat="1" ht="12">
      <c r="A471" s="219" t="s">
        <v>31</v>
      </c>
      <c r="B471" s="243">
        <v>69</v>
      </c>
      <c r="C471" s="221">
        <v>2.35</v>
      </c>
      <c r="D471" s="222">
        <v>302</v>
      </c>
      <c r="E471" s="223">
        <v>26</v>
      </c>
      <c r="F471" s="221">
        <v>2.21</v>
      </c>
      <c r="G471" s="222">
        <v>112</v>
      </c>
      <c r="H471" s="224">
        <v>4</v>
      </c>
      <c r="I471" s="221">
        <v>1.07</v>
      </c>
      <c r="J471" s="222">
        <v>14</v>
      </c>
      <c r="K471" s="224">
        <v>1</v>
      </c>
      <c r="L471" s="221">
        <v>0.45</v>
      </c>
      <c r="M471" s="222">
        <v>3</v>
      </c>
      <c r="N471" s="245">
        <v>0</v>
      </c>
      <c r="O471" s="221">
        <v>0.28000000000000003</v>
      </c>
      <c r="P471" s="228">
        <v>1</v>
      </c>
    </row>
    <row r="472" spans="1:16" s="205" customFormat="1" ht="12">
      <c r="A472" s="213" t="s">
        <v>32</v>
      </c>
      <c r="B472" s="230">
        <v>74</v>
      </c>
      <c r="C472" s="225">
        <v>1.5</v>
      </c>
      <c r="D472" s="226">
        <v>663</v>
      </c>
      <c r="E472" s="218">
        <v>23</v>
      </c>
      <c r="F472" s="225">
        <v>1.42</v>
      </c>
      <c r="G472" s="226">
        <v>202</v>
      </c>
      <c r="H472" s="218">
        <v>4</v>
      </c>
      <c r="I472" s="225">
        <v>0.66</v>
      </c>
      <c r="J472" s="226">
        <v>33</v>
      </c>
      <c r="K472" s="244">
        <v>0</v>
      </c>
      <c r="L472" s="225"/>
      <c r="M472" s="226">
        <v>1</v>
      </c>
      <c r="N472" s="230">
        <v>0</v>
      </c>
      <c r="O472" s="225" t="s">
        <v>104</v>
      </c>
      <c r="P472" s="300">
        <v>0</v>
      </c>
    </row>
    <row r="473" spans="1:16" s="205" customFormat="1" ht="12">
      <c r="A473" s="219" t="s">
        <v>33</v>
      </c>
      <c r="B473" s="245">
        <v>70</v>
      </c>
      <c r="C473" s="221">
        <v>1.98</v>
      </c>
      <c r="D473" s="222">
        <v>392</v>
      </c>
      <c r="E473" s="224">
        <v>26</v>
      </c>
      <c r="F473" s="221">
        <v>1.88</v>
      </c>
      <c r="G473" s="222">
        <v>143</v>
      </c>
      <c r="H473" s="224">
        <v>4</v>
      </c>
      <c r="I473" s="221">
        <v>0.8</v>
      </c>
      <c r="J473" s="222">
        <v>21</v>
      </c>
      <c r="K473" s="224">
        <v>0</v>
      </c>
      <c r="L473" s="221">
        <v>0.3</v>
      </c>
      <c r="M473" s="222">
        <v>2</v>
      </c>
      <c r="N473" s="245">
        <v>1</v>
      </c>
      <c r="O473" s="221">
        <v>0.32</v>
      </c>
      <c r="P473" s="228">
        <v>3</v>
      </c>
    </row>
    <row r="474" spans="1:16" s="205" customFormat="1" ht="26.65" customHeight="1">
      <c r="A474" s="213" t="s">
        <v>34</v>
      </c>
      <c r="B474" s="218">
        <v>75</v>
      </c>
      <c r="C474" s="225">
        <v>2</v>
      </c>
      <c r="D474" s="226">
        <v>383</v>
      </c>
      <c r="E474" s="218">
        <v>21</v>
      </c>
      <c r="F474" s="225">
        <v>1.9</v>
      </c>
      <c r="G474" s="226">
        <v>104</v>
      </c>
      <c r="H474" s="218">
        <v>3</v>
      </c>
      <c r="I474" s="225">
        <v>0.74</v>
      </c>
      <c r="J474" s="226">
        <v>17</v>
      </c>
      <c r="K474" s="218">
        <v>0</v>
      </c>
      <c r="L474" s="225">
        <v>0.31</v>
      </c>
      <c r="M474" s="226">
        <v>1</v>
      </c>
      <c r="N474" s="230">
        <v>0</v>
      </c>
      <c r="O474" s="225">
        <v>0.17</v>
      </c>
      <c r="P474" s="300">
        <v>1</v>
      </c>
    </row>
    <row r="475" spans="1:16" s="205" customFormat="1" ht="12.5" thickBot="1">
      <c r="A475" s="219" t="s">
        <v>35</v>
      </c>
      <c r="B475" s="224">
        <v>70</v>
      </c>
      <c r="C475" s="221">
        <v>2.09</v>
      </c>
      <c r="D475" s="222">
        <v>346</v>
      </c>
      <c r="E475" s="224">
        <v>26</v>
      </c>
      <c r="F475" s="221">
        <v>1.99</v>
      </c>
      <c r="G475" s="222">
        <v>127</v>
      </c>
      <c r="H475" s="224">
        <v>4</v>
      </c>
      <c r="I475" s="221">
        <v>0.87</v>
      </c>
      <c r="J475" s="222">
        <v>19</v>
      </c>
      <c r="K475" s="224">
        <v>0</v>
      </c>
      <c r="L475" s="221">
        <v>0.26</v>
      </c>
      <c r="M475" s="222">
        <v>80</v>
      </c>
      <c r="N475" s="245">
        <v>0</v>
      </c>
      <c r="O475" s="221">
        <v>0.06</v>
      </c>
      <c r="P475" s="228">
        <v>1</v>
      </c>
    </row>
    <row r="476" spans="1:16" s="205" customFormat="1" ht="14.65" customHeight="1">
      <c r="A476" s="273" t="s">
        <v>36</v>
      </c>
      <c r="B476" s="274">
        <v>74</v>
      </c>
      <c r="C476" s="275">
        <v>0.45</v>
      </c>
      <c r="D476" s="276">
        <v>7979</v>
      </c>
      <c r="E476" s="274">
        <v>22</v>
      </c>
      <c r="F476" s="275">
        <v>0.42</v>
      </c>
      <c r="G476" s="276">
        <v>2339</v>
      </c>
      <c r="H476" s="292">
        <v>4</v>
      </c>
      <c r="I476" s="275">
        <v>0.2</v>
      </c>
      <c r="J476" s="276">
        <v>410</v>
      </c>
      <c r="K476" s="274">
        <v>1</v>
      </c>
      <c r="L476" s="275">
        <v>0.08</v>
      </c>
      <c r="M476" s="276">
        <v>65</v>
      </c>
      <c r="N476" s="278">
        <v>0</v>
      </c>
      <c r="O476" s="275">
        <v>0.03</v>
      </c>
      <c r="P476" s="301">
        <v>8</v>
      </c>
    </row>
    <row r="477" spans="1:16" s="205" customFormat="1" ht="14.65" customHeight="1">
      <c r="A477" s="280" t="s">
        <v>37</v>
      </c>
      <c r="B477" s="286">
        <v>71</v>
      </c>
      <c r="C477" s="282">
        <v>0.81</v>
      </c>
      <c r="D477" s="283">
        <v>2584</v>
      </c>
      <c r="E477" s="284">
        <v>25</v>
      </c>
      <c r="F477" s="282">
        <v>0.78</v>
      </c>
      <c r="G477" s="283">
        <v>903</v>
      </c>
      <c r="H477" s="284">
        <v>3</v>
      </c>
      <c r="I477" s="282">
        <v>0.28999999999999998</v>
      </c>
      <c r="J477" s="283">
        <v>118</v>
      </c>
      <c r="K477" s="281">
        <v>0</v>
      </c>
      <c r="L477" s="282">
        <v>0.14000000000000001</v>
      </c>
      <c r="M477" s="283">
        <v>15</v>
      </c>
      <c r="N477" s="289">
        <v>0</v>
      </c>
      <c r="O477" s="282">
        <v>0.04</v>
      </c>
      <c r="P477" s="302">
        <v>4</v>
      </c>
    </row>
    <row r="478" spans="1:16" s="205" customFormat="1" ht="14.65" customHeight="1" thickBot="1">
      <c r="A478" s="280" t="s">
        <v>38</v>
      </c>
      <c r="B478" s="286">
        <v>73</v>
      </c>
      <c r="C478" s="287">
        <v>0.39</v>
      </c>
      <c r="D478" s="288">
        <v>10563</v>
      </c>
      <c r="E478" s="286">
        <v>22</v>
      </c>
      <c r="F478" s="287">
        <v>0.37</v>
      </c>
      <c r="G478" s="288">
        <v>3242</v>
      </c>
      <c r="H478" s="284">
        <v>4</v>
      </c>
      <c r="I478" s="287">
        <v>0.17</v>
      </c>
      <c r="J478" s="288">
        <v>528</v>
      </c>
      <c r="K478" s="286">
        <v>1</v>
      </c>
      <c r="L478" s="287">
        <v>7.0000000000000007E-2</v>
      </c>
      <c r="M478" s="288">
        <v>80</v>
      </c>
      <c r="N478" s="289">
        <v>0</v>
      </c>
      <c r="O478" s="287">
        <v>0.02</v>
      </c>
      <c r="P478" s="303">
        <v>12</v>
      </c>
    </row>
    <row r="479" spans="1:16" s="205" customFormat="1" ht="17.25" customHeight="1" thickBot="1">
      <c r="A479" s="592" t="s">
        <v>144</v>
      </c>
      <c r="B479" s="535"/>
      <c r="C479" s="535"/>
      <c r="D479" s="535"/>
      <c r="E479" s="535"/>
      <c r="F479" s="535"/>
      <c r="G479" s="535"/>
      <c r="H479" s="535"/>
      <c r="I479" s="535"/>
      <c r="J479" s="535"/>
      <c r="K479" s="535"/>
      <c r="L479" s="535"/>
      <c r="M479" s="535"/>
      <c r="N479" s="535"/>
      <c r="O479" s="535"/>
      <c r="P479" s="593"/>
    </row>
    <row r="480" spans="1:16" s="205" customFormat="1" ht="14.65" customHeight="1">
      <c r="A480" s="213" t="s">
        <v>20</v>
      </c>
      <c r="B480" s="230">
        <v>77</v>
      </c>
      <c r="C480" s="215">
        <v>1.02</v>
      </c>
      <c r="D480" s="216">
        <v>1357</v>
      </c>
      <c r="E480" s="230">
        <v>18</v>
      </c>
      <c r="F480" s="215">
        <v>0.94</v>
      </c>
      <c r="G480" s="216">
        <v>318</v>
      </c>
      <c r="H480" s="218">
        <v>3</v>
      </c>
      <c r="I480" s="215">
        <v>0.41</v>
      </c>
      <c r="J480" s="216">
        <v>60</v>
      </c>
      <c r="K480" s="218">
        <v>2</v>
      </c>
      <c r="L480" s="215">
        <v>0.31</v>
      </c>
      <c r="M480" s="216">
        <v>43</v>
      </c>
      <c r="N480" s="230">
        <v>0</v>
      </c>
      <c r="O480" s="215">
        <v>0.13</v>
      </c>
      <c r="P480" s="299">
        <v>6</v>
      </c>
    </row>
    <row r="481" spans="1:16" s="205" customFormat="1" ht="14.65" customHeight="1">
      <c r="A481" s="219" t="s">
        <v>21</v>
      </c>
      <c r="B481" s="243">
        <v>72</v>
      </c>
      <c r="C481" s="221">
        <v>1.01</v>
      </c>
      <c r="D481" s="222">
        <v>1489</v>
      </c>
      <c r="E481" s="224">
        <v>18</v>
      </c>
      <c r="F481" s="221">
        <v>0.86</v>
      </c>
      <c r="G481" s="222">
        <v>371</v>
      </c>
      <c r="H481" s="223">
        <v>7</v>
      </c>
      <c r="I481" s="221">
        <v>0.57999999999999996</v>
      </c>
      <c r="J481" s="222">
        <v>148</v>
      </c>
      <c r="K481" s="245">
        <v>2</v>
      </c>
      <c r="L481" s="221">
        <v>0.32</v>
      </c>
      <c r="M481" s="222">
        <v>49</v>
      </c>
      <c r="N481" s="245">
        <v>1</v>
      </c>
      <c r="O481" s="221">
        <v>0.16</v>
      </c>
      <c r="P481" s="228">
        <v>11</v>
      </c>
    </row>
    <row r="482" spans="1:16" s="205" customFormat="1" ht="14.65" customHeight="1">
      <c r="A482" s="213" t="s">
        <v>22</v>
      </c>
      <c r="B482" s="246">
        <v>72</v>
      </c>
      <c r="C482" s="225">
        <v>2.0299999999999998</v>
      </c>
      <c r="D482" s="226">
        <v>479</v>
      </c>
      <c r="E482" s="217">
        <v>24</v>
      </c>
      <c r="F482" s="225">
        <v>1.92</v>
      </c>
      <c r="G482" s="226">
        <v>150</v>
      </c>
      <c r="H482" s="218">
        <v>2</v>
      </c>
      <c r="I482" s="225">
        <v>0.67</v>
      </c>
      <c r="J482" s="226">
        <v>8</v>
      </c>
      <c r="K482" s="217">
        <v>2</v>
      </c>
      <c r="L482" s="225">
        <v>0.66</v>
      </c>
      <c r="M482" s="226">
        <v>15</v>
      </c>
      <c r="N482" s="230">
        <v>0</v>
      </c>
      <c r="O482" s="225">
        <v>0.15</v>
      </c>
      <c r="P482" s="300">
        <v>2</v>
      </c>
    </row>
    <row r="483" spans="1:16" s="205" customFormat="1" ht="14.65" customHeight="1">
      <c r="A483" s="219" t="s">
        <v>23</v>
      </c>
      <c r="B483" s="245">
        <v>67</v>
      </c>
      <c r="C483" s="221">
        <v>2.04</v>
      </c>
      <c r="D483" s="222">
        <v>371</v>
      </c>
      <c r="E483" s="224">
        <v>24</v>
      </c>
      <c r="F483" s="221">
        <v>1.83</v>
      </c>
      <c r="G483" s="222">
        <v>133</v>
      </c>
      <c r="H483" s="224">
        <v>5</v>
      </c>
      <c r="I483" s="221">
        <v>0.94</v>
      </c>
      <c r="J483" s="222">
        <v>31</v>
      </c>
      <c r="K483" s="224">
        <v>4</v>
      </c>
      <c r="L483" s="221">
        <v>0.89</v>
      </c>
      <c r="M483" s="222">
        <v>21</v>
      </c>
      <c r="N483" s="245">
        <v>0</v>
      </c>
      <c r="O483" s="221">
        <v>0.25</v>
      </c>
      <c r="P483" s="228">
        <v>1</v>
      </c>
    </row>
    <row r="484" spans="1:16" s="205" customFormat="1" ht="14.65" customHeight="1">
      <c r="A484" s="213" t="s">
        <v>24</v>
      </c>
      <c r="B484" s="230">
        <v>76</v>
      </c>
      <c r="C484" s="225">
        <v>2.17</v>
      </c>
      <c r="D484" s="226">
        <v>336</v>
      </c>
      <c r="E484" s="218">
        <v>21</v>
      </c>
      <c r="F484" s="225">
        <v>2.04</v>
      </c>
      <c r="G484" s="226">
        <v>92</v>
      </c>
      <c r="H484" s="230">
        <v>2</v>
      </c>
      <c r="I484" s="225">
        <v>0.78</v>
      </c>
      <c r="J484" s="226">
        <v>8</v>
      </c>
      <c r="K484" s="218">
        <v>1</v>
      </c>
      <c r="L484" s="225">
        <v>0.55000000000000004</v>
      </c>
      <c r="M484" s="226">
        <v>6</v>
      </c>
      <c r="N484" s="230">
        <v>0</v>
      </c>
      <c r="O484" s="225">
        <v>0.19</v>
      </c>
      <c r="P484" s="300">
        <v>1</v>
      </c>
    </row>
    <row r="485" spans="1:16" s="205" customFormat="1" ht="14.65" customHeight="1">
      <c r="A485" s="219" t="s">
        <v>25</v>
      </c>
      <c r="B485" s="245">
        <v>82</v>
      </c>
      <c r="C485" s="221">
        <v>1.61</v>
      </c>
      <c r="D485" s="222">
        <v>499</v>
      </c>
      <c r="E485" s="224">
        <v>15</v>
      </c>
      <c r="F485" s="221">
        <v>1.49</v>
      </c>
      <c r="G485" s="222">
        <v>91</v>
      </c>
      <c r="H485" s="224">
        <v>1</v>
      </c>
      <c r="I485" s="221">
        <v>0.41</v>
      </c>
      <c r="J485" s="222">
        <v>7</v>
      </c>
      <c r="K485" s="224">
        <v>2</v>
      </c>
      <c r="L485" s="221">
        <v>0.52</v>
      </c>
      <c r="M485" s="222">
        <v>10</v>
      </c>
      <c r="N485" s="245">
        <v>1</v>
      </c>
      <c r="O485" s="221">
        <v>0.34</v>
      </c>
      <c r="P485" s="228">
        <v>3</v>
      </c>
    </row>
    <row r="486" spans="1:16" s="205" customFormat="1" ht="14.65" customHeight="1">
      <c r="A486" s="213" t="s">
        <v>26</v>
      </c>
      <c r="B486" s="230">
        <v>70</v>
      </c>
      <c r="C486" s="225">
        <v>1.58</v>
      </c>
      <c r="D486" s="226">
        <v>614</v>
      </c>
      <c r="E486" s="218">
        <v>22</v>
      </c>
      <c r="F486" s="225">
        <v>1.43</v>
      </c>
      <c r="G486" s="226">
        <v>185</v>
      </c>
      <c r="H486" s="218">
        <v>5</v>
      </c>
      <c r="I486" s="225">
        <v>0.73</v>
      </c>
      <c r="J486" s="226">
        <v>45</v>
      </c>
      <c r="K486" s="218">
        <v>3</v>
      </c>
      <c r="L486" s="225">
        <v>0.56000000000000005</v>
      </c>
      <c r="M486" s="226">
        <v>27</v>
      </c>
      <c r="N486" s="230">
        <v>1</v>
      </c>
      <c r="O486" s="225">
        <v>0.28999999999999998</v>
      </c>
      <c r="P486" s="300">
        <v>6</v>
      </c>
    </row>
    <row r="487" spans="1:16" s="205" customFormat="1" ht="14.65" customHeight="1">
      <c r="A487" s="219" t="s">
        <v>27</v>
      </c>
      <c r="B487" s="243">
        <v>63</v>
      </c>
      <c r="C487" s="221">
        <v>2.37</v>
      </c>
      <c r="D487" s="222">
        <v>291</v>
      </c>
      <c r="E487" s="224">
        <v>28</v>
      </c>
      <c r="F487" s="221">
        <v>2.2000000000000002</v>
      </c>
      <c r="G487" s="222">
        <v>128</v>
      </c>
      <c r="H487" s="224">
        <v>5</v>
      </c>
      <c r="I487" s="221">
        <v>1.1299999999999999</v>
      </c>
      <c r="J487" s="222">
        <v>18</v>
      </c>
      <c r="K487" s="224">
        <v>4</v>
      </c>
      <c r="L487" s="221">
        <v>0.91</v>
      </c>
      <c r="M487" s="222">
        <v>19</v>
      </c>
      <c r="N487" s="245">
        <v>0</v>
      </c>
      <c r="O487" s="221">
        <v>0.3</v>
      </c>
      <c r="P487" s="228">
        <v>2</v>
      </c>
    </row>
    <row r="488" spans="1:16" s="205" customFormat="1" ht="14.65" customHeight="1">
      <c r="A488" s="213" t="s">
        <v>28</v>
      </c>
      <c r="B488" s="246">
        <v>70</v>
      </c>
      <c r="C488" s="225">
        <v>1.42</v>
      </c>
      <c r="D488" s="226">
        <v>768</v>
      </c>
      <c r="E488" s="217">
        <v>24</v>
      </c>
      <c r="F488" s="225">
        <v>1.33</v>
      </c>
      <c r="G488" s="226">
        <v>269</v>
      </c>
      <c r="H488" s="217">
        <v>4</v>
      </c>
      <c r="I488" s="225">
        <v>0.56999999999999995</v>
      </c>
      <c r="J488" s="226">
        <v>44</v>
      </c>
      <c r="K488" s="218">
        <v>1</v>
      </c>
      <c r="L488" s="225">
        <v>0.27</v>
      </c>
      <c r="M488" s="226">
        <v>10</v>
      </c>
      <c r="N488" s="230">
        <v>1</v>
      </c>
      <c r="O488" s="225">
        <v>0.27</v>
      </c>
      <c r="P488" s="300">
        <v>10</v>
      </c>
    </row>
    <row r="489" spans="1:16" s="205" customFormat="1" ht="14.65" customHeight="1">
      <c r="A489" s="219" t="s">
        <v>29</v>
      </c>
      <c r="B489" s="243">
        <v>64</v>
      </c>
      <c r="C489" s="221">
        <v>1.04</v>
      </c>
      <c r="D489" s="222">
        <v>1444</v>
      </c>
      <c r="E489" s="224">
        <v>23</v>
      </c>
      <c r="F489" s="221">
        <v>0.91</v>
      </c>
      <c r="G489" s="222">
        <v>510</v>
      </c>
      <c r="H489" s="223">
        <v>10</v>
      </c>
      <c r="I489" s="221">
        <v>0.64</v>
      </c>
      <c r="J489" s="222">
        <v>215</v>
      </c>
      <c r="K489" s="224">
        <v>3</v>
      </c>
      <c r="L489" s="221">
        <v>0.35</v>
      </c>
      <c r="M489" s="222">
        <v>56</v>
      </c>
      <c r="N489" s="245">
        <v>1</v>
      </c>
      <c r="O489" s="221">
        <v>0.24</v>
      </c>
      <c r="P489" s="228">
        <v>20</v>
      </c>
    </row>
    <row r="490" spans="1:16" s="205" customFormat="1" ht="14.65" customHeight="1">
      <c r="A490" s="213" t="s">
        <v>30</v>
      </c>
      <c r="B490" s="246">
        <v>53</v>
      </c>
      <c r="C490" s="225">
        <v>1.88</v>
      </c>
      <c r="D490" s="226">
        <v>384</v>
      </c>
      <c r="E490" s="230">
        <v>26</v>
      </c>
      <c r="F490" s="225">
        <v>1.66</v>
      </c>
      <c r="G490" s="226">
        <v>189</v>
      </c>
      <c r="H490" s="218">
        <v>14</v>
      </c>
      <c r="I490" s="225">
        <v>1.32</v>
      </c>
      <c r="J490" s="226">
        <v>98</v>
      </c>
      <c r="K490" s="217">
        <v>6</v>
      </c>
      <c r="L490" s="225">
        <v>0.87</v>
      </c>
      <c r="M490" s="226">
        <v>41</v>
      </c>
      <c r="N490" s="230">
        <v>1</v>
      </c>
      <c r="O490" s="225">
        <v>0.45</v>
      </c>
      <c r="P490" s="300">
        <v>11</v>
      </c>
    </row>
    <row r="491" spans="1:16" s="205" customFormat="1" ht="14.65" customHeight="1">
      <c r="A491" s="219" t="s">
        <v>31</v>
      </c>
      <c r="B491" s="243">
        <v>49</v>
      </c>
      <c r="C491" s="221">
        <v>2.52</v>
      </c>
      <c r="D491" s="222">
        <v>209</v>
      </c>
      <c r="E491" s="245">
        <v>29</v>
      </c>
      <c r="F491" s="221">
        <v>2.2599999999999998</v>
      </c>
      <c r="G491" s="222">
        <v>122</v>
      </c>
      <c r="H491" s="245">
        <v>17</v>
      </c>
      <c r="I491" s="221">
        <v>1.82</v>
      </c>
      <c r="J491" s="222">
        <v>73</v>
      </c>
      <c r="K491" s="224">
        <v>5</v>
      </c>
      <c r="L491" s="221">
        <v>1.1200000000000001</v>
      </c>
      <c r="M491" s="222">
        <v>19</v>
      </c>
      <c r="N491" s="245">
        <v>2</v>
      </c>
      <c r="O491" s="221">
        <v>0.57999999999999996</v>
      </c>
      <c r="P491" s="228">
        <v>7</v>
      </c>
    </row>
    <row r="492" spans="1:16" s="205" customFormat="1" ht="14.65" customHeight="1">
      <c r="A492" s="213" t="s">
        <v>32</v>
      </c>
      <c r="B492" s="230">
        <v>71</v>
      </c>
      <c r="C492" s="225">
        <v>1.52</v>
      </c>
      <c r="D492" s="226">
        <v>633</v>
      </c>
      <c r="E492" s="230">
        <v>22</v>
      </c>
      <c r="F492" s="225">
        <v>1.39</v>
      </c>
      <c r="G492" s="226">
        <v>201</v>
      </c>
      <c r="H492" s="217">
        <v>4</v>
      </c>
      <c r="I492" s="225">
        <v>0.68</v>
      </c>
      <c r="J492" s="226">
        <v>42</v>
      </c>
      <c r="K492" s="218">
        <v>2</v>
      </c>
      <c r="L492" s="225">
        <v>0.49</v>
      </c>
      <c r="M492" s="226">
        <v>19</v>
      </c>
      <c r="N492" s="230">
        <v>0</v>
      </c>
      <c r="O492" s="225">
        <v>0.16</v>
      </c>
      <c r="P492" s="300">
        <v>2</v>
      </c>
    </row>
    <row r="493" spans="1:16" s="205" customFormat="1" ht="14.65" customHeight="1">
      <c r="A493" s="219" t="s">
        <v>33</v>
      </c>
      <c r="B493" s="243">
        <v>63</v>
      </c>
      <c r="C493" s="221">
        <v>2.0699999999999998</v>
      </c>
      <c r="D493" s="222">
        <v>351</v>
      </c>
      <c r="E493" s="224">
        <v>28</v>
      </c>
      <c r="F493" s="221">
        <v>1.92</v>
      </c>
      <c r="G493" s="222">
        <v>155</v>
      </c>
      <c r="H493" s="223">
        <v>5</v>
      </c>
      <c r="I493" s="221">
        <v>0.91</v>
      </c>
      <c r="J493" s="222">
        <v>27</v>
      </c>
      <c r="K493" s="224">
        <v>3</v>
      </c>
      <c r="L493" s="221">
        <v>0.77</v>
      </c>
      <c r="M493" s="222">
        <v>18</v>
      </c>
      <c r="N493" s="245">
        <v>2</v>
      </c>
      <c r="O493" s="221">
        <v>0.56999999999999995</v>
      </c>
      <c r="P493" s="228">
        <v>9</v>
      </c>
    </row>
    <row r="494" spans="1:16" s="205" customFormat="1" ht="14.65" customHeight="1">
      <c r="A494" s="213" t="s">
        <v>34</v>
      </c>
      <c r="B494" s="230">
        <v>80</v>
      </c>
      <c r="C494" s="225">
        <v>1.89</v>
      </c>
      <c r="D494" s="226">
        <v>411</v>
      </c>
      <c r="E494" s="230">
        <v>15</v>
      </c>
      <c r="F494" s="225">
        <v>1.68</v>
      </c>
      <c r="G494" s="226">
        <v>76</v>
      </c>
      <c r="H494" s="218">
        <v>2</v>
      </c>
      <c r="I494" s="225">
        <v>0.63</v>
      </c>
      <c r="J494" s="226">
        <v>10</v>
      </c>
      <c r="K494" s="218">
        <v>2</v>
      </c>
      <c r="L494" s="225">
        <v>0.73</v>
      </c>
      <c r="M494" s="226">
        <v>7</v>
      </c>
      <c r="N494" s="230">
        <v>1</v>
      </c>
      <c r="O494" s="225">
        <v>0.5</v>
      </c>
      <c r="P494" s="300">
        <v>5</v>
      </c>
    </row>
    <row r="495" spans="1:16" s="205" customFormat="1" ht="14.65" customHeight="1" thickBot="1">
      <c r="A495" s="219" t="s">
        <v>35</v>
      </c>
      <c r="B495" s="245">
        <v>72</v>
      </c>
      <c r="C495" s="221">
        <v>2.0499999999999998</v>
      </c>
      <c r="D495" s="222">
        <v>356</v>
      </c>
      <c r="E495" s="224">
        <v>24</v>
      </c>
      <c r="F495" s="221">
        <v>1.94</v>
      </c>
      <c r="G495" s="222">
        <v>116</v>
      </c>
      <c r="H495" s="224">
        <v>2</v>
      </c>
      <c r="I495" s="221">
        <v>0.61</v>
      </c>
      <c r="J495" s="222">
        <v>9</v>
      </c>
      <c r="K495" s="224">
        <v>2</v>
      </c>
      <c r="L495" s="221">
        <v>0.68</v>
      </c>
      <c r="M495" s="222">
        <v>12</v>
      </c>
      <c r="N495" s="245">
        <v>0</v>
      </c>
      <c r="O495" s="221" t="s">
        <v>104</v>
      </c>
      <c r="P495" s="228">
        <v>0</v>
      </c>
    </row>
    <row r="496" spans="1:16" s="205" customFormat="1" ht="14.65" customHeight="1">
      <c r="A496" s="273" t="s">
        <v>36</v>
      </c>
      <c r="B496" s="274">
        <v>70</v>
      </c>
      <c r="C496" s="275">
        <v>0.47</v>
      </c>
      <c r="D496" s="276">
        <v>7511</v>
      </c>
      <c r="E496" s="277">
        <v>21</v>
      </c>
      <c r="F496" s="275">
        <v>0.41</v>
      </c>
      <c r="G496" s="276">
        <v>2223</v>
      </c>
      <c r="H496" s="274">
        <v>6</v>
      </c>
      <c r="I496" s="275">
        <v>0.25</v>
      </c>
      <c r="J496" s="276">
        <v>708</v>
      </c>
      <c r="K496" s="274">
        <v>2</v>
      </c>
      <c r="L496" s="275">
        <v>0.15</v>
      </c>
      <c r="M496" s="276">
        <v>268</v>
      </c>
      <c r="N496" s="278">
        <v>1</v>
      </c>
      <c r="O496" s="275">
        <v>0.09</v>
      </c>
      <c r="P496" s="301">
        <v>80</v>
      </c>
    </row>
    <row r="497" spans="1:16" s="205" customFormat="1" ht="14.65" customHeight="1">
      <c r="A497" s="280" t="s">
        <v>37</v>
      </c>
      <c r="B497" s="286">
        <v>69</v>
      </c>
      <c r="C497" s="282">
        <v>0.82</v>
      </c>
      <c r="D497" s="283">
        <v>2481</v>
      </c>
      <c r="E497" s="284">
        <v>24</v>
      </c>
      <c r="F497" s="282">
        <v>0.76</v>
      </c>
      <c r="G497" s="283">
        <v>883</v>
      </c>
      <c r="H497" s="281">
        <v>4</v>
      </c>
      <c r="I497" s="282">
        <v>0.33</v>
      </c>
      <c r="J497" s="283">
        <v>135</v>
      </c>
      <c r="K497" s="281">
        <v>3</v>
      </c>
      <c r="L497" s="282">
        <v>0.28999999999999998</v>
      </c>
      <c r="M497" s="283">
        <v>104</v>
      </c>
      <c r="N497" s="289">
        <v>0</v>
      </c>
      <c r="O497" s="282">
        <v>0.11</v>
      </c>
      <c r="P497" s="302">
        <v>16</v>
      </c>
    </row>
    <row r="498" spans="1:16" s="205" customFormat="1" ht="14.65" customHeight="1" thickBot="1">
      <c r="A498" s="280" t="s">
        <v>38</v>
      </c>
      <c r="B498" s="286">
        <v>70</v>
      </c>
      <c r="C498" s="287">
        <v>0.41</v>
      </c>
      <c r="D498" s="288">
        <v>9992</v>
      </c>
      <c r="E498" s="281">
        <v>21</v>
      </c>
      <c r="F498" s="287">
        <v>0.36</v>
      </c>
      <c r="G498" s="288">
        <v>3106</v>
      </c>
      <c r="H498" s="286">
        <v>6</v>
      </c>
      <c r="I498" s="287">
        <v>0.21</v>
      </c>
      <c r="J498" s="288">
        <v>843</v>
      </c>
      <c r="K498" s="281">
        <v>2</v>
      </c>
      <c r="L498" s="287">
        <v>0.13</v>
      </c>
      <c r="M498" s="288">
        <v>372</v>
      </c>
      <c r="N498" s="289">
        <v>1</v>
      </c>
      <c r="O498" s="287">
        <v>7.0000000000000007E-2</v>
      </c>
      <c r="P498" s="303">
        <v>96</v>
      </c>
    </row>
    <row r="499" spans="1:16" s="205" customFormat="1" ht="17.25" customHeight="1" thickBot="1">
      <c r="A499" s="592" t="s">
        <v>145</v>
      </c>
      <c r="B499" s="535"/>
      <c r="C499" s="535"/>
      <c r="D499" s="535"/>
      <c r="E499" s="535"/>
      <c r="F499" s="535"/>
      <c r="G499" s="535"/>
      <c r="H499" s="535"/>
      <c r="I499" s="535"/>
      <c r="J499" s="535"/>
      <c r="K499" s="535"/>
      <c r="L499" s="535"/>
      <c r="M499" s="535"/>
      <c r="N499" s="535"/>
      <c r="O499" s="535"/>
      <c r="P499" s="593"/>
    </row>
    <row r="500" spans="1:16" s="205" customFormat="1" ht="14.65" customHeight="1">
      <c r="A500" s="213" t="s">
        <v>20</v>
      </c>
      <c r="B500" s="217">
        <v>77</v>
      </c>
      <c r="C500" s="215">
        <v>1.02</v>
      </c>
      <c r="D500" s="216">
        <v>1360</v>
      </c>
      <c r="E500" s="218">
        <v>13</v>
      </c>
      <c r="F500" s="215">
        <v>0.81</v>
      </c>
      <c r="G500" s="216">
        <v>227</v>
      </c>
      <c r="H500" s="217">
        <v>8</v>
      </c>
      <c r="I500" s="215">
        <v>0.65</v>
      </c>
      <c r="J500" s="216">
        <v>154</v>
      </c>
      <c r="K500" s="218">
        <v>2</v>
      </c>
      <c r="L500" s="215">
        <v>0.35</v>
      </c>
      <c r="M500" s="216">
        <v>40</v>
      </c>
      <c r="N500" s="230">
        <v>0</v>
      </c>
      <c r="O500" s="215">
        <v>0.05</v>
      </c>
      <c r="P500" s="299">
        <v>1</v>
      </c>
    </row>
    <row r="501" spans="1:16" s="205" customFormat="1" ht="14.65" customHeight="1">
      <c r="A501" s="219" t="s">
        <v>21</v>
      </c>
      <c r="B501" s="223">
        <v>80</v>
      </c>
      <c r="C501" s="221">
        <v>0.9</v>
      </c>
      <c r="D501" s="222">
        <v>1656</v>
      </c>
      <c r="E501" s="224">
        <v>11</v>
      </c>
      <c r="F501" s="221">
        <v>0.72</v>
      </c>
      <c r="G501" s="222">
        <v>232</v>
      </c>
      <c r="H501" s="224">
        <v>7</v>
      </c>
      <c r="I501" s="221">
        <v>0.56000000000000005</v>
      </c>
      <c r="J501" s="222">
        <v>136</v>
      </c>
      <c r="K501" s="224">
        <v>2</v>
      </c>
      <c r="L501" s="221">
        <v>0.3</v>
      </c>
      <c r="M501" s="222">
        <v>43</v>
      </c>
      <c r="N501" s="245">
        <v>0</v>
      </c>
      <c r="O501" s="221">
        <v>0.04</v>
      </c>
      <c r="P501" s="228">
        <v>1</v>
      </c>
    </row>
    <row r="502" spans="1:16" s="205" customFormat="1" ht="14.65" customHeight="1">
      <c r="A502" s="213" t="s">
        <v>22</v>
      </c>
      <c r="B502" s="218">
        <v>46</v>
      </c>
      <c r="C502" s="225">
        <v>2.21</v>
      </c>
      <c r="D502" s="226">
        <v>302</v>
      </c>
      <c r="E502" s="218">
        <v>14</v>
      </c>
      <c r="F502" s="225">
        <v>1.61</v>
      </c>
      <c r="G502" s="226">
        <v>90</v>
      </c>
      <c r="H502" s="218">
        <v>33</v>
      </c>
      <c r="I502" s="225">
        <v>2.0699999999999998</v>
      </c>
      <c r="J502" s="226">
        <v>223</v>
      </c>
      <c r="K502" s="218">
        <v>6</v>
      </c>
      <c r="L502" s="225">
        <v>1.04</v>
      </c>
      <c r="M502" s="226">
        <v>37</v>
      </c>
      <c r="N502" s="244">
        <v>0</v>
      </c>
      <c r="O502" s="225">
        <v>0.35</v>
      </c>
      <c r="P502" s="300">
        <v>1</v>
      </c>
    </row>
    <row r="503" spans="1:16" s="205" customFormat="1" ht="14.65" customHeight="1">
      <c r="A503" s="219" t="s">
        <v>23</v>
      </c>
      <c r="B503" s="224">
        <v>49</v>
      </c>
      <c r="C503" s="221">
        <v>2.17</v>
      </c>
      <c r="D503" s="222">
        <v>270</v>
      </c>
      <c r="E503" s="224">
        <v>15</v>
      </c>
      <c r="F503" s="221">
        <v>1.54</v>
      </c>
      <c r="G503" s="222">
        <v>84</v>
      </c>
      <c r="H503" s="224">
        <v>28</v>
      </c>
      <c r="I503" s="221">
        <v>1.97</v>
      </c>
      <c r="J503" s="222">
        <v>159</v>
      </c>
      <c r="K503" s="224">
        <v>8</v>
      </c>
      <c r="L503" s="221">
        <v>1.17</v>
      </c>
      <c r="M503" s="222">
        <v>41</v>
      </c>
      <c r="N503" s="245">
        <v>0</v>
      </c>
      <c r="O503" s="221">
        <v>0.25</v>
      </c>
      <c r="P503" s="228">
        <v>1</v>
      </c>
    </row>
    <row r="504" spans="1:16" s="205" customFormat="1" ht="14.65" customHeight="1">
      <c r="A504" s="213" t="s">
        <v>24</v>
      </c>
      <c r="B504" s="218">
        <v>67</v>
      </c>
      <c r="C504" s="225">
        <v>2.37</v>
      </c>
      <c r="D504" s="226">
        <v>290</v>
      </c>
      <c r="E504" s="218">
        <v>13</v>
      </c>
      <c r="F504" s="225">
        <v>1.66</v>
      </c>
      <c r="G504" s="226">
        <v>63</v>
      </c>
      <c r="H504" s="218">
        <v>17</v>
      </c>
      <c r="I504" s="225">
        <v>1.87</v>
      </c>
      <c r="J504" s="226">
        <v>79</v>
      </c>
      <c r="K504" s="218">
        <v>3</v>
      </c>
      <c r="L504" s="225">
        <v>0.93</v>
      </c>
      <c r="M504" s="226">
        <v>11</v>
      </c>
      <c r="N504" s="244">
        <v>0</v>
      </c>
      <c r="O504" s="225" t="s">
        <v>104</v>
      </c>
      <c r="P504" s="300">
        <v>0</v>
      </c>
    </row>
    <row r="505" spans="1:16" s="205" customFormat="1" ht="14.65" customHeight="1">
      <c r="A505" s="219" t="s">
        <v>25</v>
      </c>
      <c r="B505" s="223">
        <v>66</v>
      </c>
      <c r="C505" s="221">
        <v>1.99</v>
      </c>
      <c r="D505" s="222">
        <v>399</v>
      </c>
      <c r="E505" s="224">
        <v>12</v>
      </c>
      <c r="F505" s="221">
        <v>1.37</v>
      </c>
      <c r="G505" s="222">
        <v>78</v>
      </c>
      <c r="H505" s="223">
        <v>17</v>
      </c>
      <c r="I505" s="221">
        <v>1.58</v>
      </c>
      <c r="J505" s="222">
        <v>102</v>
      </c>
      <c r="K505" s="224">
        <v>5</v>
      </c>
      <c r="L505" s="221">
        <v>0.86</v>
      </c>
      <c r="M505" s="222">
        <v>29</v>
      </c>
      <c r="N505" s="271">
        <v>0</v>
      </c>
      <c r="O505" s="221">
        <v>0.24</v>
      </c>
      <c r="P505" s="228">
        <v>2</v>
      </c>
    </row>
    <row r="506" spans="1:16" s="205" customFormat="1" ht="14.65" customHeight="1">
      <c r="A506" s="213" t="s">
        <v>26</v>
      </c>
      <c r="B506" s="218">
        <v>68</v>
      </c>
      <c r="C506" s="225">
        <v>1.6</v>
      </c>
      <c r="D506" s="226">
        <v>598</v>
      </c>
      <c r="E506" s="218">
        <v>17</v>
      </c>
      <c r="F506" s="225">
        <v>1.32</v>
      </c>
      <c r="G506" s="226">
        <v>148</v>
      </c>
      <c r="H506" s="230">
        <v>11</v>
      </c>
      <c r="I506" s="225">
        <v>1.0900000000000001</v>
      </c>
      <c r="J506" s="226">
        <v>102</v>
      </c>
      <c r="K506" s="218">
        <v>3</v>
      </c>
      <c r="L506" s="225">
        <v>0.54</v>
      </c>
      <c r="M506" s="226">
        <v>31</v>
      </c>
      <c r="N506" s="230">
        <v>0</v>
      </c>
      <c r="O506" s="225" t="s">
        <v>104</v>
      </c>
      <c r="P506" s="300">
        <v>0</v>
      </c>
    </row>
    <row r="507" spans="1:16" s="205" customFormat="1" ht="14.65" customHeight="1">
      <c r="A507" s="219" t="s">
        <v>27</v>
      </c>
      <c r="B507" s="224">
        <v>50</v>
      </c>
      <c r="C507" s="221">
        <v>2.4300000000000002</v>
      </c>
      <c r="D507" s="222">
        <v>233</v>
      </c>
      <c r="E507" s="224">
        <v>15</v>
      </c>
      <c r="F507" s="221">
        <v>1.79</v>
      </c>
      <c r="G507" s="222">
        <v>68</v>
      </c>
      <c r="H507" s="223">
        <v>26</v>
      </c>
      <c r="I507" s="221">
        <v>2.17</v>
      </c>
      <c r="J507" s="222">
        <v>113</v>
      </c>
      <c r="K507" s="224">
        <v>9</v>
      </c>
      <c r="L507" s="221">
        <v>1.28</v>
      </c>
      <c r="M507" s="222">
        <v>44</v>
      </c>
      <c r="N507" s="245">
        <v>0</v>
      </c>
      <c r="O507" s="221" t="s">
        <v>104</v>
      </c>
      <c r="P507" s="228">
        <v>0</v>
      </c>
    </row>
    <row r="508" spans="1:16" s="205" customFormat="1" ht="14.65" customHeight="1">
      <c r="A508" s="213" t="s">
        <v>28</v>
      </c>
      <c r="B508" s="217">
        <v>69</v>
      </c>
      <c r="C508" s="225">
        <v>1.43</v>
      </c>
      <c r="D508" s="226">
        <v>755</v>
      </c>
      <c r="E508" s="218">
        <v>15</v>
      </c>
      <c r="F508" s="225">
        <v>1.1299999999999999</v>
      </c>
      <c r="G508" s="226">
        <v>167</v>
      </c>
      <c r="H508" s="217">
        <v>12</v>
      </c>
      <c r="I508" s="225">
        <v>1.01</v>
      </c>
      <c r="J508" s="226">
        <v>140</v>
      </c>
      <c r="K508" s="218">
        <v>3</v>
      </c>
      <c r="L508" s="225">
        <v>0.49</v>
      </c>
      <c r="M508" s="226">
        <v>37</v>
      </c>
      <c r="N508" s="230">
        <v>0</v>
      </c>
      <c r="O508" s="225">
        <v>0.1</v>
      </c>
      <c r="P508" s="300">
        <v>2</v>
      </c>
    </row>
    <row r="509" spans="1:16" s="205" customFormat="1" ht="14.65" customHeight="1">
      <c r="A509" s="219" t="s">
        <v>29</v>
      </c>
      <c r="B509" s="223">
        <v>72</v>
      </c>
      <c r="C509" s="221">
        <v>0.97</v>
      </c>
      <c r="D509" s="222">
        <v>1629</v>
      </c>
      <c r="E509" s="224">
        <v>16</v>
      </c>
      <c r="F509" s="221">
        <v>0.79</v>
      </c>
      <c r="G509" s="222">
        <v>345</v>
      </c>
      <c r="H509" s="224">
        <v>10</v>
      </c>
      <c r="I509" s="221">
        <v>0.65</v>
      </c>
      <c r="J509" s="222">
        <v>229</v>
      </c>
      <c r="K509" s="224">
        <v>2</v>
      </c>
      <c r="L509" s="221">
        <v>0.3</v>
      </c>
      <c r="M509" s="222">
        <v>44</v>
      </c>
      <c r="N509" s="245">
        <v>0</v>
      </c>
      <c r="O509" s="221" t="s">
        <v>104</v>
      </c>
      <c r="P509" s="228">
        <v>0</v>
      </c>
    </row>
    <row r="510" spans="1:16" s="205" customFormat="1" ht="14.65" customHeight="1">
      <c r="A510" s="213" t="s">
        <v>30</v>
      </c>
      <c r="B510" s="218">
        <v>77</v>
      </c>
      <c r="C510" s="225">
        <v>1.59</v>
      </c>
      <c r="D510" s="226">
        <v>555</v>
      </c>
      <c r="E510" s="218">
        <v>15</v>
      </c>
      <c r="F510" s="225">
        <v>1.33</v>
      </c>
      <c r="G510" s="226">
        <v>104</v>
      </c>
      <c r="H510" s="218">
        <v>7</v>
      </c>
      <c r="I510" s="225">
        <v>0.94</v>
      </c>
      <c r="J510" s="226">
        <v>48</v>
      </c>
      <c r="K510" s="218">
        <v>2</v>
      </c>
      <c r="L510" s="225">
        <v>0.48</v>
      </c>
      <c r="M510" s="226">
        <v>13</v>
      </c>
      <c r="N510" s="244">
        <v>0</v>
      </c>
      <c r="O510" s="225">
        <v>0.18</v>
      </c>
      <c r="P510" s="300">
        <v>2</v>
      </c>
    </row>
    <row r="511" spans="1:16" s="205" customFormat="1" ht="14.65" customHeight="1">
      <c r="A511" s="219" t="s">
        <v>31</v>
      </c>
      <c r="B511" s="224">
        <v>69</v>
      </c>
      <c r="C511" s="221">
        <v>2.3199999999999998</v>
      </c>
      <c r="D511" s="222">
        <v>297</v>
      </c>
      <c r="E511" s="224">
        <v>16</v>
      </c>
      <c r="F511" s="221">
        <v>1.83</v>
      </c>
      <c r="G511" s="222">
        <v>66</v>
      </c>
      <c r="H511" s="224">
        <v>13</v>
      </c>
      <c r="I511" s="221">
        <v>1.69</v>
      </c>
      <c r="J511" s="222">
        <v>55</v>
      </c>
      <c r="K511" s="224">
        <v>2</v>
      </c>
      <c r="L511" s="221">
        <v>0.65</v>
      </c>
      <c r="M511" s="222">
        <v>11</v>
      </c>
      <c r="N511" s="245">
        <v>0</v>
      </c>
      <c r="O511" s="221">
        <v>0.27</v>
      </c>
      <c r="P511" s="228">
        <v>1</v>
      </c>
    </row>
    <row r="512" spans="1:16" s="205" customFormat="1" ht="14.65" customHeight="1">
      <c r="A512" s="213" t="s">
        <v>32</v>
      </c>
      <c r="B512" s="218">
        <v>58</v>
      </c>
      <c r="C512" s="225">
        <v>1.68</v>
      </c>
      <c r="D512" s="226">
        <v>517</v>
      </c>
      <c r="E512" s="218">
        <v>16</v>
      </c>
      <c r="F512" s="225">
        <v>1.24</v>
      </c>
      <c r="G512" s="226">
        <v>143</v>
      </c>
      <c r="H512" s="218">
        <v>21</v>
      </c>
      <c r="I512" s="225">
        <v>1.39</v>
      </c>
      <c r="J512" s="226">
        <v>190</v>
      </c>
      <c r="K512" s="218">
        <v>5</v>
      </c>
      <c r="L512" s="225">
        <v>0.75</v>
      </c>
      <c r="M512" s="226">
        <v>45</v>
      </c>
      <c r="N512" s="230">
        <v>0</v>
      </c>
      <c r="O512" s="225" t="s">
        <v>104</v>
      </c>
      <c r="P512" s="300">
        <v>0</v>
      </c>
    </row>
    <row r="513" spans="1:16" s="205" customFormat="1" ht="14.65" customHeight="1">
      <c r="A513" s="219" t="s">
        <v>33</v>
      </c>
      <c r="B513" s="224">
        <v>47</v>
      </c>
      <c r="C513" s="221">
        <v>2.14</v>
      </c>
      <c r="D513" s="222">
        <v>262</v>
      </c>
      <c r="E513" s="224">
        <v>20</v>
      </c>
      <c r="F513" s="221">
        <v>1.73</v>
      </c>
      <c r="G513" s="222">
        <v>108</v>
      </c>
      <c r="H513" s="224">
        <v>26</v>
      </c>
      <c r="I513" s="221">
        <v>1.86</v>
      </c>
      <c r="J513" s="222">
        <v>146</v>
      </c>
      <c r="K513" s="224">
        <v>8</v>
      </c>
      <c r="L513" s="221">
        <v>1.1599999999999999</v>
      </c>
      <c r="M513" s="222">
        <v>42</v>
      </c>
      <c r="N513" s="245">
        <v>0</v>
      </c>
      <c r="O513" s="221">
        <v>0.2</v>
      </c>
      <c r="P513" s="228">
        <v>1</v>
      </c>
    </row>
    <row r="514" spans="1:16" s="205" customFormat="1" ht="14.65" customHeight="1">
      <c r="A514" s="213" t="s">
        <v>34</v>
      </c>
      <c r="B514" s="218">
        <v>70</v>
      </c>
      <c r="C514" s="225">
        <v>2.14</v>
      </c>
      <c r="D514" s="226">
        <v>360</v>
      </c>
      <c r="E514" s="217">
        <v>13</v>
      </c>
      <c r="F514" s="225">
        <v>1.54</v>
      </c>
      <c r="G514" s="226">
        <v>66</v>
      </c>
      <c r="H514" s="217">
        <v>15</v>
      </c>
      <c r="I514" s="225">
        <v>1.65</v>
      </c>
      <c r="J514" s="226">
        <v>72</v>
      </c>
      <c r="K514" s="218">
        <v>3</v>
      </c>
      <c r="L514" s="225">
        <v>0.82</v>
      </c>
      <c r="M514" s="226">
        <v>11</v>
      </c>
      <c r="N514" s="244">
        <v>0</v>
      </c>
      <c r="O514" s="225" t="s">
        <v>104</v>
      </c>
      <c r="P514" s="300">
        <v>0</v>
      </c>
    </row>
    <row r="515" spans="1:16" s="205" customFormat="1" ht="14.65" customHeight="1" thickBot="1">
      <c r="A515" s="219" t="s">
        <v>35</v>
      </c>
      <c r="B515" s="223">
        <v>57</v>
      </c>
      <c r="C515" s="221">
        <v>2.25</v>
      </c>
      <c r="D515" s="222">
        <v>279</v>
      </c>
      <c r="E515" s="224">
        <v>17</v>
      </c>
      <c r="F515" s="221">
        <v>1.71</v>
      </c>
      <c r="G515" s="222">
        <v>82</v>
      </c>
      <c r="H515" s="224">
        <v>21</v>
      </c>
      <c r="I515" s="221">
        <v>1.83</v>
      </c>
      <c r="J515" s="222">
        <v>104</v>
      </c>
      <c r="K515" s="224">
        <v>5</v>
      </c>
      <c r="L515" s="221">
        <v>1</v>
      </c>
      <c r="M515" s="222">
        <v>29</v>
      </c>
      <c r="N515" s="271">
        <v>0</v>
      </c>
      <c r="O515" s="221">
        <v>0.17</v>
      </c>
      <c r="P515" s="228">
        <v>1</v>
      </c>
    </row>
    <row r="516" spans="1:16" s="205" customFormat="1" ht="14.65" customHeight="1">
      <c r="A516" s="273" t="s">
        <v>36</v>
      </c>
      <c r="B516" s="277">
        <v>74</v>
      </c>
      <c r="C516" s="275">
        <v>0.45</v>
      </c>
      <c r="D516" s="276">
        <v>7899</v>
      </c>
      <c r="E516" s="292">
        <v>14</v>
      </c>
      <c r="F516" s="275">
        <v>0.36</v>
      </c>
      <c r="G516" s="276">
        <v>1496</v>
      </c>
      <c r="H516" s="277">
        <v>10</v>
      </c>
      <c r="I516" s="275">
        <v>0.3</v>
      </c>
      <c r="J516" s="276">
        <v>1117</v>
      </c>
      <c r="K516" s="292">
        <v>2</v>
      </c>
      <c r="L516" s="275">
        <v>0.15</v>
      </c>
      <c r="M516" s="276">
        <v>270</v>
      </c>
      <c r="N516" s="278">
        <v>0</v>
      </c>
      <c r="O516" s="275">
        <v>0.02</v>
      </c>
      <c r="P516" s="301">
        <v>9</v>
      </c>
    </row>
    <row r="517" spans="1:16" s="205" customFormat="1" ht="14.65" customHeight="1">
      <c r="A517" s="280" t="s">
        <v>37</v>
      </c>
      <c r="B517" s="284">
        <v>51</v>
      </c>
      <c r="C517" s="282">
        <v>0.89</v>
      </c>
      <c r="D517" s="283">
        <v>1863</v>
      </c>
      <c r="E517" s="284">
        <v>16</v>
      </c>
      <c r="F517" s="282">
        <v>0.66</v>
      </c>
      <c r="G517" s="283">
        <v>575</v>
      </c>
      <c r="H517" s="284">
        <v>26</v>
      </c>
      <c r="I517" s="282">
        <v>0.79</v>
      </c>
      <c r="J517" s="283">
        <v>935</v>
      </c>
      <c r="K517" s="284">
        <v>6</v>
      </c>
      <c r="L517" s="282">
        <v>0.43</v>
      </c>
      <c r="M517" s="283">
        <v>238</v>
      </c>
      <c r="N517" s="289">
        <v>0</v>
      </c>
      <c r="O517" s="282">
        <v>0.1</v>
      </c>
      <c r="P517" s="302">
        <v>4</v>
      </c>
    </row>
    <row r="518" spans="1:16" s="205" customFormat="1" ht="14.65" customHeight="1" thickBot="1">
      <c r="A518" s="280" t="s">
        <v>38</v>
      </c>
      <c r="B518" s="281">
        <v>69</v>
      </c>
      <c r="C518" s="287">
        <v>0.41</v>
      </c>
      <c r="D518" s="288">
        <v>9762</v>
      </c>
      <c r="E518" s="289">
        <v>14</v>
      </c>
      <c r="F518" s="287">
        <v>0.31</v>
      </c>
      <c r="G518" s="288">
        <v>2071</v>
      </c>
      <c r="H518" s="286">
        <v>13</v>
      </c>
      <c r="I518" s="287">
        <v>0.28999999999999998</v>
      </c>
      <c r="J518" s="288">
        <v>2052</v>
      </c>
      <c r="K518" s="284">
        <v>3</v>
      </c>
      <c r="L518" s="287">
        <v>0.15</v>
      </c>
      <c r="M518" s="288">
        <v>508</v>
      </c>
      <c r="N518" s="289">
        <v>0</v>
      </c>
      <c r="O518" s="287">
        <v>0.03</v>
      </c>
      <c r="P518" s="303">
        <v>13</v>
      </c>
    </row>
    <row r="519" spans="1:16" s="205" customFormat="1" ht="17.25" customHeight="1" thickBot="1">
      <c r="A519" s="592" t="s">
        <v>146</v>
      </c>
      <c r="B519" s="535"/>
      <c r="C519" s="535"/>
      <c r="D519" s="535"/>
      <c r="E519" s="535"/>
      <c r="F519" s="535"/>
      <c r="G519" s="535"/>
      <c r="H519" s="535"/>
      <c r="I519" s="535"/>
      <c r="J519" s="535"/>
      <c r="K519" s="535"/>
      <c r="L519" s="535"/>
      <c r="M519" s="535"/>
      <c r="N519" s="535"/>
      <c r="O519" s="535"/>
      <c r="P519" s="593"/>
    </row>
    <row r="520" spans="1:16" s="205" customFormat="1" ht="14.65" customHeight="1">
      <c r="A520" s="213" t="s">
        <v>20</v>
      </c>
      <c r="B520" s="246">
        <v>30</v>
      </c>
      <c r="C520" s="215">
        <v>1.1200000000000001</v>
      </c>
      <c r="D520" s="216">
        <v>551</v>
      </c>
      <c r="E520" s="217">
        <v>13</v>
      </c>
      <c r="F520" s="215">
        <v>0.83</v>
      </c>
      <c r="G520" s="216">
        <v>235</v>
      </c>
      <c r="H520" s="230">
        <v>40</v>
      </c>
      <c r="I520" s="215">
        <v>1.2</v>
      </c>
      <c r="J520" s="216">
        <v>707</v>
      </c>
      <c r="K520" s="218">
        <v>16</v>
      </c>
      <c r="L520" s="215">
        <v>0.9</v>
      </c>
      <c r="M520" s="216">
        <v>289</v>
      </c>
      <c r="N520" s="244" t="s">
        <v>104</v>
      </c>
      <c r="O520" s="215" t="s">
        <v>104</v>
      </c>
      <c r="P520" s="215" t="s">
        <v>104</v>
      </c>
    </row>
    <row r="521" spans="1:16" s="205" customFormat="1" ht="14.65" customHeight="1">
      <c r="A521" s="219" t="s">
        <v>21</v>
      </c>
      <c r="B521" s="243">
        <v>38</v>
      </c>
      <c r="C521" s="221">
        <v>1.08</v>
      </c>
      <c r="D521" s="222">
        <v>785</v>
      </c>
      <c r="E521" s="223">
        <v>16</v>
      </c>
      <c r="F521" s="221">
        <v>0.83</v>
      </c>
      <c r="G521" s="222">
        <v>331</v>
      </c>
      <c r="H521" s="224">
        <v>30</v>
      </c>
      <c r="I521" s="221">
        <v>1.03</v>
      </c>
      <c r="J521" s="222">
        <v>620</v>
      </c>
      <c r="K521" s="223">
        <v>16</v>
      </c>
      <c r="L521" s="221">
        <v>0.81</v>
      </c>
      <c r="M521" s="222">
        <v>323</v>
      </c>
      <c r="N521" s="271" t="s">
        <v>104</v>
      </c>
      <c r="O521" s="221" t="s">
        <v>104</v>
      </c>
      <c r="P521" s="221" t="s">
        <v>104</v>
      </c>
    </row>
    <row r="522" spans="1:16" s="205" customFormat="1" ht="14.65" customHeight="1">
      <c r="A522" s="213" t="s">
        <v>22</v>
      </c>
      <c r="B522" s="230">
        <v>25</v>
      </c>
      <c r="C522" s="225">
        <v>1.96</v>
      </c>
      <c r="D522" s="226">
        <v>155</v>
      </c>
      <c r="E522" s="218">
        <v>15</v>
      </c>
      <c r="F522" s="225">
        <v>1.56</v>
      </c>
      <c r="G522" s="226">
        <v>104</v>
      </c>
      <c r="H522" s="218">
        <v>41</v>
      </c>
      <c r="I522" s="225">
        <v>2.1800000000000002</v>
      </c>
      <c r="J522" s="226">
        <v>280</v>
      </c>
      <c r="K522" s="218">
        <v>18</v>
      </c>
      <c r="L522" s="225">
        <v>1.76</v>
      </c>
      <c r="M522" s="226">
        <v>113</v>
      </c>
      <c r="N522" s="244" t="s">
        <v>104</v>
      </c>
      <c r="O522" s="225" t="s">
        <v>104</v>
      </c>
      <c r="P522" s="225" t="s">
        <v>104</v>
      </c>
    </row>
    <row r="523" spans="1:16" s="205" customFormat="1" ht="14.65" customHeight="1">
      <c r="A523" s="219" t="s">
        <v>23</v>
      </c>
      <c r="B523" s="245">
        <v>22</v>
      </c>
      <c r="C523" s="221">
        <v>1.77</v>
      </c>
      <c r="D523" s="222">
        <v>121</v>
      </c>
      <c r="E523" s="223">
        <v>15</v>
      </c>
      <c r="F523" s="221">
        <v>1.55</v>
      </c>
      <c r="G523" s="222">
        <v>84</v>
      </c>
      <c r="H523" s="245">
        <v>45</v>
      </c>
      <c r="I523" s="221">
        <v>2.17</v>
      </c>
      <c r="J523" s="222">
        <v>248</v>
      </c>
      <c r="K523" s="224">
        <v>19</v>
      </c>
      <c r="L523" s="221">
        <v>1.71</v>
      </c>
      <c r="M523" s="222">
        <v>101</v>
      </c>
      <c r="N523" s="271" t="s">
        <v>104</v>
      </c>
      <c r="O523" s="221" t="s">
        <v>104</v>
      </c>
      <c r="P523" s="221" t="s">
        <v>104</v>
      </c>
    </row>
    <row r="524" spans="1:16" s="205" customFormat="1" ht="14.65" customHeight="1">
      <c r="A524" s="213" t="s">
        <v>24</v>
      </c>
      <c r="B524" s="218">
        <v>22</v>
      </c>
      <c r="C524" s="225">
        <v>2.1</v>
      </c>
      <c r="D524" s="226">
        <v>98</v>
      </c>
      <c r="E524" s="218">
        <v>15</v>
      </c>
      <c r="F524" s="225">
        <v>1.82</v>
      </c>
      <c r="G524" s="226">
        <v>67</v>
      </c>
      <c r="H524" s="218">
        <v>42</v>
      </c>
      <c r="I524" s="225">
        <v>2.52</v>
      </c>
      <c r="J524" s="226">
        <v>182</v>
      </c>
      <c r="K524" s="218">
        <v>21</v>
      </c>
      <c r="L524" s="225">
        <v>2.0299999999999998</v>
      </c>
      <c r="M524" s="226">
        <v>95</v>
      </c>
      <c r="N524" s="244" t="s">
        <v>104</v>
      </c>
      <c r="O524" s="225" t="s">
        <v>104</v>
      </c>
      <c r="P524" s="225" t="s">
        <v>104</v>
      </c>
    </row>
    <row r="525" spans="1:16" s="205" customFormat="1" ht="14.65" customHeight="1">
      <c r="A525" s="219" t="s">
        <v>25</v>
      </c>
      <c r="B525" s="224">
        <v>31</v>
      </c>
      <c r="C525" s="221">
        <v>1.95</v>
      </c>
      <c r="D525" s="222">
        <v>186</v>
      </c>
      <c r="E525" s="224">
        <v>20</v>
      </c>
      <c r="F525" s="221">
        <v>1.67</v>
      </c>
      <c r="G525" s="222">
        <v>120</v>
      </c>
      <c r="H525" s="224">
        <v>29</v>
      </c>
      <c r="I525" s="221">
        <v>1.91</v>
      </c>
      <c r="J525" s="222">
        <v>175</v>
      </c>
      <c r="K525" s="224">
        <v>21</v>
      </c>
      <c r="L525" s="221">
        <v>1.7</v>
      </c>
      <c r="M525" s="222">
        <v>127</v>
      </c>
      <c r="N525" s="271" t="s">
        <v>104</v>
      </c>
      <c r="O525" s="221" t="s">
        <v>104</v>
      </c>
      <c r="P525" s="221" t="s">
        <v>104</v>
      </c>
    </row>
    <row r="526" spans="1:16" s="205" customFormat="1" ht="14.65" customHeight="1">
      <c r="A526" s="213" t="s">
        <v>26</v>
      </c>
      <c r="B526" s="246">
        <v>24</v>
      </c>
      <c r="C526" s="225">
        <v>1.47</v>
      </c>
      <c r="D526" s="226">
        <v>215</v>
      </c>
      <c r="E526" s="218">
        <v>14</v>
      </c>
      <c r="F526" s="225">
        <v>1.19</v>
      </c>
      <c r="G526" s="226">
        <v>126</v>
      </c>
      <c r="H526" s="218">
        <v>44</v>
      </c>
      <c r="I526" s="225">
        <v>1.72</v>
      </c>
      <c r="J526" s="226">
        <v>379</v>
      </c>
      <c r="K526" s="218">
        <v>18</v>
      </c>
      <c r="L526" s="225">
        <v>1.33</v>
      </c>
      <c r="M526" s="226">
        <v>158</v>
      </c>
      <c r="N526" s="244" t="s">
        <v>104</v>
      </c>
      <c r="O526" s="225" t="s">
        <v>104</v>
      </c>
      <c r="P526" s="225" t="s">
        <v>104</v>
      </c>
    </row>
    <row r="527" spans="1:16" s="205" customFormat="1" ht="14.65" customHeight="1">
      <c r="A527" s="219" t="s">
        <v>27</v>
      </c>
      <c r="B527" s="223">
        <v>22</v>
      </c>
      <c r="C527" s="221">
        <v>1.99</v>
      </c>
      <c r="D527" s="222">
        <v>104</v>
      </c>
      <c r="E527" s="243">
        <v>15</v>
      </c>
      <c r="F527" s="221">
        <v>1.74</v>
      </c>
      <c r="G527" s="222">
        <v>65</v>
      </c>
      <c r="H527" s="224">
        <v>42</v>
      </c>
      <c r="I527" s="221">
        <v>2.4</v>
      </c>
      <c r="J527" s="222">
        <v>189</v>
      </c>
      <c r="K527" s="224">
        <v>22</v>
      </c>
      <c r="L527" s="221">
        <v>1.97</v>
      </c>
      <c r="M527" s="222">
        <v>100</v>
      </c>
      <c r="N527" s="271" t="s">
        <v>104</v>
      </c>
      <c r="O527" s="221" t="s">
        <v>104</v>
      </c>
      <c r="P527" s="221" t="s">
        <v>104</v>
      </c>
    </row>
    <row r="528" spans="1:16" s="205" customFormat="1" ht="14.65" customHeight="1">
      <c r="A528" s="213" t="s">
        <v>28</v>
      </c>
      <c r="B528" s="246">
        <v>28</v>
      </c>
      <c r="C528" s="225">
        <v>1.42</v>
      </c>
      <c r="D528" s="226">
        <v>303</v>
      </c>
      <c r="E528" s="218">
        <v>13</v>
      </c>
      <c r="F528" s="225">
        <v>1.03</v>
      </c>
      <c r="G528" s="226">
        <v>148</v>
      </c>
      <c r="H528" s="218">
        <v>40</v>
      </c>
      <c r="I528" s="225">
        <v>1.53</v>
      </c>
      <c r="J528" s="226">
        <v>433</v>
      </c>
      <c r="K528" s="217">
        <v>19</v>
      </c>
      <c r="L528" s="225">
        <v>1.2</v>
      </c>
      <c r="M528" s="226">
        <v>214</v>
      </c>
      <c r="N528" s="244" t="s">
        <v>104</v>
      </c>
      <c r="O528" s="225" t="s">
        <v>104</v>
      </c>
      <c r="P528" s="225" t="s">
        <v>104</v>
      </c>
    </row>
    <row r="529" spans="1:16" s="205" customFormat="1" ht="14.65" customHeight="1">
      <c r="A529" s="219" t="s">
        <v>29</v>
      </c>
      <c r="B529" s="243">
        <v>32</v>
      </c>
      <c r="C529" s="221">
        <v>1.02</v>
      </c>
      <c r="D529" s="222">
        <v>719</v>
      </c>
      <c r="E529" s="224">
        <v>14</v>
      </c>
      <c r="F529" s="221">
        <v>0.76</v>
      </c>
      <c r="G529" s="222">
        <v>305</v>
      </c>
      <c r="H529" s="224">
        <v>37</v>
      </c>
      <c r="I529" s="221">
        <v>1.05</v>
      </c>
      <c r="J529" s="222">
        <v>839</v>
      </c>
      <c r="K529" s="223">
        <v>17</v>
      </c>
      <c r="L529" s="221">
        <v>0.82</v>
      </c>
      <c r="M529" s="222">
        <v>373</v>
      </c>
      <c r="N529" s="271" t="s">
        <v>104</v>
      </c>
      <c r="O529" s="221" t="s">
        <v>104</v>
      </c>
      <c r="P529" s="221" t="s">
        <v>104</v>
      </c>
    </row>
    <row r="530" spans="1:16" s="205" customFormat="1" ht="14.65" customHeight="1">
      <c r="A530" s="213" t="s">
        <v>30</v>
      </c>
      <c r="B530" s="246">
        <v>27</v>
      </c>
      <c r="C530" s="225">
        <v>1.66</v>
      </c>
      <c r="D530" s="226">
        <v>195</v>
      </c>
      <c r="E530" s="217">
        <v>13</v>
      </c>
      <c r="F530" s="225">
        <v>1.3</v>
      </c>
      <c r="G530" s="226">
        <v>94</v>
      </c>
      <c r="H530" s="218">
        <v>45</v>
      </c>
      <c r="I530" s="225">
        <v>1.88</v>
      </c>
      <c r="J530" s="226">
        <v>328</v>
      </c>
      <c r="K530" s="217">
        <v>14</v>
      </c>
      <c r="L530" s="225">
        <v>1.32</v>
      </c>
      <c r="M530" s="226">
        <v>104</v>
      </c>
      <c r="N530" s="244" t="s">
        <v>104</v>
      </c>
      <c r="O530" s="225" t="s">
        <v>104</v>
      </c>
      <c r="P530" s="225" t="s">
        <v>104</v>
      </c>
    </row>
    <row r="531" spans="1:16" s="205" customFormat="1" ht="14.65" customHeight="1">
      <c r="A531" s="219" t="s">
        <v>31</v>
      </c>
      <c r="B531" s="223">
        <v>24</v>
      </c>
      <c r="C531" s="221">
        <v>2.12</v>
      </c>
      <c r="D531" s="222">
        <v>109</v>
      </c>
      <c r="E531" s="223">
        <v>11</v>
      </c>
      <c r="F531" s="221">
        <v>1.56</v>
      </c>
      <c r="G531" s="222">
        <v>50</v>
      </c>
      <c r="H531" s="224">
        <v>47</v>
      </c>
      <c r="I531" s="221">
        <v>2.52</v>
      </c>
      <c r="J531" s="222">
        <v>199</v>
      </c>
      <c r="K531" s="223">
        <v>17</v>
      </c>
      <c r="L531" s="221">
        <v>1.94</v>
      </c>
      <c r="M531" s="222">
        <v>73</v>
      </c>
      <c r="N531" s="271" t="s">
        <v>104</v>
      </c>
      <c r="O531" s="221" t="s">
        <v>104</v>
      </c>
      <c r="P531" s="221" t="s">
        <v>104</v>
      </c>
    </row>
    <row r="532" spans="1:16" s="205" customFormat="1" ht="14.65" customHeight="1">
      <c r="A532" s="213" t="s">
        <v>32</v>
      </c>
      <c r="B532" s="217">
        <v>25</v>
      </c>
      <c r="C532" s="225">
        <v>1.49</v>
      </c>
      <c r="D532" s="226">
        <v>225</v>
      </c>
      <c r="E532" s="217">
        <v>14</v>
      </c>
      <c r="F532" s="225">
        <v>1.18</v>
      </c>
      <c r="G532" s="226">
        <v>129</v>
      </c>
      <c r="H532" s="218">
        <v>44</v>
      </c>
      <c r="I532" s="225">
        <v>1.69</v>
      </c>
      <c r="J532" s="226">
        <v>391</v>
      </c>
      <c r="K532" s="218">
        <v>17</v>
      </c>
      <c r="L532" s="225">
        <v>1.27</v>
      </c>
      <c r="M532" s="226">
        <v>149</v>
      </c>
      <c r="N532" s="244" t="s">
        <v>104</v>
      </c>
      <c r="O532" s="225" t="s">
        <v>104</v>
      </c>
      <c r="P532" s="225" t="s">
        <v>104</v>
      </c>
    </row>
    <row r="533" spans="1:16" s="205" customFormat="1" ht="14.65" customHeight="1">
      <c r="A533" s="219" t="s">
        <v>33</v>
      </c>
      <c r="B533" s="223">
        <v>20</v>
      </c>
      <c r="C533" s="221">
        <v>1.72</v>
      </c>
      <c r="D533" s="222">
        <v>116</v>
      </c>
      <c r="E533" s="224">
        <v>16</v>
      </c>
      <c r="F533" s="221">
        <v>1.6</v>
      </c>
      <c r="G533" s="222">
        <v>87</v>
      </c>
      <c r="H533" s="224">
        <v>48</v>
      </c>
      <c r="I533" s="221">
        <v>2.14</v>
      </c>
      <c r="J533" s="222">
        <v>266</v>
      </c>
      <c r="K533" s="224">
        <v>16</v>
      </c>
      <c r="L533" s="221">
        <v>1.57</v>
      </c>
      <c r="M533" s="222">
        <v>89</v>
      </c>
      <c r="N533" s="271" t="s">
        <v>104</v>
      </c>
      <c r="O533" s="221" t="s">
        <v>104</v>
      </c>
      <c r="P533" s="221" t="s">
        <v>104</v>
      </c>
    </row>
    <row r="534" spans="1:16" s="205" customFormat="1" ht="14.65" customHeight="1">
      <c r="A534" s="213" t="s">
        <v>34</v>
      </c>
      <c r="B534" s="218">
        <v>23</v>
      </c>
      <c r="C534" s="225">
        <v>1.94</v>
      </c>
      <c r="D534" s="226">
        <v>119</v>
      </c>
      <c r="E534" s="217">
        <v>11</v>
      </c>
      <c r="F534" s="225">
        <v>1.45</v>
      </c>
      <c r="G534" s="226">
        <v>57</v>
      </c>
      <c r="H534" s="218">
        <v>42</v>
      </c>
      <c r="I534" s="225">
        <v>2.2799999999999998</v>
      </c>
      <c r="J534" s="226">
        <v>213</v>
      </c>
      <c r="K534" s="218">
        <v>24</v>
      </c>
      <c r="L534" s="225">
        <v>2</v>
      </c>
      <c r="M534" s="226">
        <v>118</v>
      </c>
      <c r="N534" s="244" t="s">
        <v>104</v>
      </c>
      <c r="O534" s="225" t="s">
        <v>104</v>
      </c>
      <c r="P534" s="225" t="s">
        <v>104</v>
      </c>
    </row>
    <row r="535" spans="1:16" s="205" customFormat="1" ht="14.65" customHeight="1" thickBot="1">
      <c r="A535" s="219" t="s">
        <v>35</v>
      </c>
      <c r="B535" s="224">
        <v>25</v>
      </c>
      <c r="C535" s="221">
        <v>2</v>
      </c>
      <c r="D535" s="222">
        <v>122</v>
      </c>
      <c r="E535" s="223">
        <v>12</v>
      </c>
      <c r="F535" s="221">
        <v>1.48</v>
      </c>
      <c r="G535" s="222">
        <v>60</v>
      </c>
      <c r="H535" s="224">
        <v>47</v>
      </c>
      <c r="I535" s="221">
        <v>2.2799999999999998</v>
      </c>
      <c r="J535" s="222">
        <v>232</v>
      </c>
      <c r="K535" s="224">
        <v>16</v>
      </c>
      <c r="L535" s="221">
        <v>1.66</v>
      </c>
      <c r="M535" s="222">
        <v>78</v>
      </c>
      <c r="N535" s="271" t="s">
        <v>104</v>
      </c>
      <c r="O535" s="221" t="s">
        <v>104</v>
      </c>
      <c r="P535" s="221" t="s">
        <v>104</v>
      </c>
    </row>
    <row r="536" spans="1:16" s="205" customFormat="1" ht="14.65" customHeight="1">
      <c r="A536" s="273" t="s">
        <v>36</v>
      </c>
      <c r="B536" s="274">
        <v>31</v>
      </c>
      <c r="C536" s="275">
        <v>0.47</v>
      </c>
      <c r="D536" s="276">
        <v>3280</v>
      </c>
      <c r="E536" s="274">
        <v>14</v>
      </c>
      <c r="F536" s="275">
        <v>0.36</v>
      </c>
      <c r="G536" s="276">
        <v>1533</v>
      </c>
      <c r="H536" s="278">
        <v>38</v>
      </c>
      <c r="I536" s="275">
        <v>0.49</v>
      </c>
      <c r="J536" s="276">
        <v>4075</v>
      </c>
      <c r="K536" s="277">
        <v>17</v>
      </c>
      <c r="L536" s="275">
        <v>0.38</v>
      </c>
      <c r="M536" s="276">
        <v>1874</v>
      </c>
      <c r="N536" s="279" t="s">
        <v>104</v>
      </c>
      <c r="O536" s="275" t="s">
        <v>104</v>
      </c>
      <c r="P536" s="275" t="s">
        <v>104</v>
      </c>
    </row>
    <row r="537" spans="1:16" s="205" customFormat="1" ht="14.65" customHeight="1">
      <c r="A537" s="280" t="s">
        <v>37</v>
      </c>
      <c r="B537" s="286">
        <v>24</v>
      </c>
      <c r="C537" s="282">
        <v>0.77</v>
      </c>
      <c r="D537" s="283">
        <v>843</v>
      </c>
      <c r="E537" s="281">
        <v>15</v>
      </c>
      <c r="F537" s="282">
        <v>0.63</v>
      </c>
      <c r="G537" s="283">
        <v>529</v>
      </c>
      <c r="H537" s="289">
        <v>44</v>
      </c>
      <c r="I537" s="282">
        <v>0.88</v>
      </c>
      <c r="J537" s="283">
        <v>1606</v>
      </c>
      <c r="K537" s="284">
        <v>18</v>
      </c>
      <c r="L537" s="282">
        <v>0.69</v>
      </c>
      <c r="M537" s="283">
        <v>630</v>
      </c>
      <c r="N537" s="285" t="s">
        <v>104</v>
      </c>
      <c r="O537" s="282" t="s">
        <v>104</v>
      </c>
      <c r="P537" s="282" t="s">
        <v>104</v>
      </c>
    </row>
    <row r="538" spans="1:16" s="205" customFormat="1" ht="14.65" customHeight="1" thickBot="1">
      <c r="A538" s="280" t="s">
        <v>38</v>
      </c>
      <c r="B538" s="286">
        <v>29</v>
      </c>
      <c r="C538" s="287">
        <v>0.41</v>
      </c>
      <c r="D538" s="288">
        <v>4123</v>
      </c>
      <c r="E538" s="286">
        <v>14</v>
      </c>
      <c r="F538" s="287">
        <v>0.31</v>
      </c>
      <c r="G538" s="288">
        <v>2062</v>
      </c>
      <c r="H538" s="289">
        <v>39</v>
      </c>
      <c r="I538" s="287">
        <v>0.43</v>
      </c>
      <c r="J538" s="288">
        <v>5681</v>
      </c>
      <c r="K538" s="281">
        <v>17</v>
      </c>
      <c r="L538" s="287">
        <v>0.34</v>
      </c>
      <c r="M538" s="288">
        <v>2504</v>
      </c>
      <c r="N538" s="285" t="s">
        <v>104</v>
      </c>
      <c r="O538" s="287" t="s">
        <v>104</v>
      </c>
      <c r="P538" s="287" t="s">
        <v>104</v>
      </c>
    </row>
    <row r="539" spans="1:16" s="205" customFormat="1" ht="18" customHeight="1" thickBot="1">
      <c r="A539" s="592" t="s">
        <v>147</v>
      </c>
      <c r="B539" s="535"/>
      <c r="C539" s="535"/>
      <c r="D539" s="535"/>
      <c r="E539" s="535"/>
      <c r="F539" s="535"/>
      <c r="G539" s="535"/>
      <c r="H539" s="535"/>
      <c r="I539" s="535"/>
      <c r="J539" s="535"/>
      <c r="K539" s="535"/>
      <c r="L539" s="535"/>
      <c r="M539" s="535"/>
      <c r="N539" s="535"/>
      <c r="O539" s="535"/>
      <c r="P539" s="593"/>
    </row>
    <row r="540" spans="1:16" s="205" customFormat="1" ht="14.65" customHeight="1">
      <c r="A540" s="213" t="s">
        <v>20</v>
      </c>
      <c r="B540" s="230">
        <v>65</v>
      </c>
      <c r="C540" s="215">
        <v>1.17</v>
      </c>
      <c r="D540" s="216">
        <v>1151</v>
      </c>
      <c r="E540" s="218">
        <v>22</v>
      </c>
      <c r="F540" s="215">
        <v>1.01</v>
      </c>
      <c r="G540" s="216">
        <v>395</v>
      </c>
      <c r="H540" s="230">
        <v>12</v>
      </c>
      <c r="I540" s="215">
        <v>0.79</v>
      </c>
      <c r="J540" s="216">
        <v>216</v>
      </c>
      <c r="K540" s="218">
        <v>1</v>
      </c>
      <c r="L540" s="215">
        <v>0.28000000000000003</v>
      </c>
      <c r="M540" s="216">
        <v>21</v>
      </c>
      <c r="N540" s="230">
        <v>0</v>
      </c>
      <c r="O540" s="215">
        <v>0.04</v>
      </c>
      <c r="P540" s="299">
        <v>1</v>
      </c>
    </row>
    <row r="541" spans="1:16" s="205" customFormat="1" ht="14.65" customHeight="1">
      <c r="A541" s="219" t="s">
        <v>21</v>
      </c>
      <c r="B541" s="245">
        <v>79</v>
      </c>
      <c r="C541" s="221">
        <v>0.91</v>
      </c>
      <c r="D541" s="222">
        <v>1638</v>
      </c>
      <c r="E541" s="224">
        <v>15</v>
      </c>
      <c r="F541" s="221">
        <v>0.8</v>
      </c>
      <c r="G541" s="222">
        <v>317</v>
      </c>
      <c r="H541" s="245">
        <v>5</v>
      </c>
      <c r="I541" s="221">
        <v>0.47</v>
      </c>
      <c r="J541" s="222">
        <v>95</v>
      </c>
      <c r="K541" s="224">
        <v>1</v>
      </c>
      <c r="L541" s="221">
        <v>0.2</v>
      </c>
      <c r="M541" s="222">
        <v>17</v>
      </c>
      <c r="N541" s="245">
        <v>0</v>
      </c>
      <c r="O541" s="221">
        <v>0.06</v>
      </c>
      <c r="P541" s="228">
        <v>2</v>
      </c>
    </row>
    <row r="542" spans="1:16" s="205" customFormat="1" ht="14.65" customHeight="1">
      <c r="A542" s="213" t="s">
        <v>22</v>
      </c>
      <c r="B542" s="218">
        <v>66</v>
      </c>
      <c r="C542" s="225">
        <v>2.14</v>
      </c>
      <c r="D542" s="226">
        <v>445</v>
      </c>
      <c r="E542" s="218">
        <v>27</v>
      </c>
      <c r="F542" s="225">
        <v>2.0099999999999998</v>
      </c>
      <c r="G542" s="226">
        <v>168</v>
      </c>
      <c r="H542" s="218">
        <v>6</v>
      </c>
      <c r="I542" s="225">
        <v>1.1000000000000001</v>
      </c>
      <c r="J542" s="226">
        <v>39</v>
      </c>
      <c r="K542" s="218">
        <v>1</v>
      </c>
      <c r="L542" s="225">
        <v>0.46</v>
      </c>
      <c r="M542" s="226">
        <v>4</v>
      </c>
      <c r="N542" s="230">
        <v>0</v>
      </c>
      <c r="O542" s="225" t="s">
        <v>104</v>
      </c>
      <c r="P542" s="300">
        <v>0</v>
      </c>
    </row>
    <row r="543" spans="1:16" s="205" customFormat="1" ht="14.65" customHeight="1">
      <c r="A543" s="219" t="s">
        <v>23</v>
      </c>
      <c r="B543" s="224">
        <v>66</v>
      </c>
      <c r="C543" s="221">
        <v>2.0499999999999998</v>
      </c>
      <c r="D543" s="222">
        <v>366</v>
      </c>
      <c r="E543" s="224">
        <v>23</v>
      </c>
      <c r="F543" s="221">
        <v>1.82</v>
      </c>
      <c r="G543" s="222">
        <v>129</v>
      </c>
      <c r="H543" s="224">
        <v>10</v>
      </c>
      <c r="I543" s="221">
        <v>1.31</v>
      </c>
      <c r="J543" s="222">
        <v>54</v>
      </c>
      <c r="K543" s="224">
        <v>1</v>
      </c>
      <c r="L543" s="221">
        <v>0.43</v>
      </c>
      <c r="M543" s="222">
        <v>6</v>
      </c>
      <c r="N543" s="245">
        <v>0</v>
      </c>
      <c r="O543" s="221" t="s">
        <v>104</v>
      </c>
      <c r="P543" s="228">
        <v>0</v>
      </c>
    </row>
    <row r="544" spans="1:16" s="205" customFormat="1" ht="14.65" customHeight="1">
      <c r="A544" s="213" t="s">
        <v>24</v>
      </c>
      <c r="B544" s="230">
        <v>66</v>
      </c>
      <c r="C544" s="225">
        <v>2.38</v>
      </c>
      <c r="D544" s="226">
        <v>290</v>
      </c>
      <c r="E544" s="218">
        <v>22</v>
      </c>
      <c r="F544" s="225">
        <v>2.08</v>
      </c>
      <c r="G544" s="226">
        <v>102</v>
      </c>
      <c r="H544" s="218">
        <v>10</v>
      </c>
      <c r="I544" s="225">
        <v>1.54</v>
      </c>
      <c r="J544" s="226">
        <v>46</v>
      </c>
      <c r="K544" s="218">
        <v>1</v>
      </c>
      <c r="L544" s="225">
        <v>0.51</v>
      </c>
      <c r="M544" s="226">
        <v>5</v>
      </c>
      <c r="N544" s="230">
        <v>0</v>
      </c>
      <c r="O544" s="225" t="s">
        <v>104</v>
      </c>
      <c r="P544" s="300">
        <v>0</v>
      </c>
    </row>
    <row r="545" spans="1:16" s="205" customFormat="1" ht="14.65" customHeight="1">
      <c r="A545" s="219" t="s">
        <v>25</v>
      </c>
      <c r="B545" s="245">
        <v>70</v>
      </c>
      <c r="C545" s="221">
        <v>1.92</v>
      </c>
      <c r="D545" s="222">
        <v>425</v>
      </c>
      <c r="E545" s="245">
        <v>20</v>
      </c>
      <c r="F545" s="221">
        <v>1.69</v>
      </c>
      <c r="G545" s="222">
        <v>123</v>
      </c>
      <c r="H545" s="224">
        <v>8</v>
      </c>
      <c r="I545" s="221">
        <v>1.1299999999999999</v>
      </c>
      <c r="J545" s="222">
        <v>49</v>
      </c>
      <c r="K545" s="224">
        <v>2</v>
      </c>
      <c r="L545" s="221">
        <v>0.5</v>
      </c>
      <c r="M545" s="222">
        <v>11</v>
      </c>
      <c r="N545" s="245">
        <v>0</v>
      </c>
      <c r="O545" s="221">
        <v>0.2</v>
      </c>
      <c r="P545" s="228">
        <v>2</v>
      </c>
    </row>
    <row r="546" spans="1:16" s="205" customFormat="1" ht="14.65" customHeight="1">
      <c r="A546" s="213" t="s">
        <v>26</v>
      </c>
      <c r="B546" s="230">
        <v>59</v>
      </c>
      <c r="C546" s="225">
        <v>1.7</v>
      </c>
      <c r="D546" s="226">
        <v>523</v>
      </c>
      <c r="E546" s="218">
        <v>25</v>
      </c>
      <c r="F546" s="225">
        <v>1.5</v>
      </c>
      <c r="G546" s="226">
        <v>219</v>
      </c>
      <c r="H546" s="218">
        <v>14</v>
      </c>
      <c r="I546" s="225">
        <v>1.21</v>
      </c>
      <c r="J546" s="226">
        <v>122</v>
      </c>
      <c r="K546" s="218">
        <v>2</v>
      </c>
      <c r="L546" s="225">
        <v>0.41</v>
      </c>
      <c r="M546" s="226">
        <v>16</v>
      </c>
      <c r="N546" s="230">
        <v>0</v>
      </c>
      <c r="O546" s="225" t="s">
        <v>104</v>
      </c>
      <c r="P546" s="300">
        <v>0</v>
      </c>
    </row>
    <row r="547" spans="1:16" s="205" customFormat="1" ht="14.65" customHeight="1">
      <c r="A547" s="219" t="s">
        <v>27</v>
      </c>
      <c r="B547" s="224">
        <v>66</v>
      </c>
      <c r="C547" s="221">
        <v>2.3199999999999998</v>
      </c>
      <c r="D547" s="222">
        <v>306</v>
      </c>
      <c r="E547" s="223">
        <v>26</v>
      </c>
      <c r="F547" s="221">
        <v>2.16</v>
      </c>
      <c r="G547" s="222">
        <v>119</v>
      </c>
      <c r="H547" s="224">
        <v>7</v>
      </c>
      <c r="I547" s="221">
        <v>1.23</v>
      </c>
      <c r="J547" s="222">
        <v>30</v>
      </c>
      <c r="K547" s="224">
        <v>1</v>
      </c>
      <c r="L547" s="221">
        <v>0.51</v>
      </c>
      <c r="M547" s="222">
        <v>5</v>
      </c>
      <c r="N547" s="245">
        <v>0</v>
      </c>
      <c r="O547" s="221" t="s">
        <v>104</v>
      </c>
      <c r="P547" s="228">
        <v>0</v>
      </c>
    </row>
    <row r="548" spans="1:16" s="205" customFormat="1" ht="14.65" customHeight="1">
      <c r="A548" s="213" t="s">
        <v>28</v>
      </c>
      <c r="B548" s="246">
        <v>66</v>
      </c>
      <c r="C548" s="225">
        <v>1.46</v>
      </c>
      <c r="D548" s="226">
        <v>726</v>
      </c>
      <c r="E548" s="217">
        <v>21</v>
      </c>
      <c r="F548" s="225">
        <v>1.25</v>
      </c>
      <c r="G548" s="226">
        <v>239</v>
      </c>
      <c r="H548" s="230">
        <v>11</v>
      </c>
      <c r="I548" s="225">
        <v>0.97</v>
      </c>
      <c r="J548" s="226">
        <v>121</v>
      </c>
      <c r="K548" s="218">
        <v>2</v>
      </c>
      <c r="L548" s="225">
        <v>0.39</v>
      </c>
      <c r="M548" s="226">
        <v>17</v>
      </c>
      <c r="N548" s="230">
        <v>0</v>
      </c>
      <c r="O548" s="225" t="s">
        <v>104</v>
      </c>
      <c r="P548" s="300">
        <v>0</v>
      </c>
    </row>
    <row r="549" spans="1:16" s="205" customFormat="1" ht="14.65" customHeight="1">
      <c r="A549" s="219" t="s">
        <v>29</v>
      </c>
      <c r="B549" s="245">
        <v>65</v>
      </c>
      <c r="C549" s="221">
        <v>1.04</v>
      </c>
      <c r="D549" s="222">
        <v>1470</v>
      </c>
      <c r="E549" s="224">
        <v>23</v>
      </c>
      <c r="F549" s="221">
        <v>0.91</v>
      </c>
      <c r="G549" s="222">
        <v>501</v>
      </c>
      <c r="H549" s="224">
        <v>11</v>
      </c>
      <c r="I549" s="221">
        <v>0.68</v>
      </c>
      <c r="J549" s="222">
        <v>242</v>
      </c>
      <c r="K549" s="245">
        <v>1</v>
      </c>
      <c r="L549" s="221">
        <v>0.26</v>
      </c>
      <c r="M549" s="222">
        <v>31</v>
      </c>
      <c r="N549" s="245">
        <v>0</v>
      </c>
      <c r="O549" s="221">
        <v>0.03</v>
      </c>
      <c r="P549" s="228">
        <v>1</v>
      </c>
    </row>
    <row r="550" spans="1:16" s="205" customFormat="1" ht="14.65" customHeight="1">
      <c r="A550" s="213" t="s">
        <v>30</v>
      </c>
      <c r="B550" s="230">
        <v>63</v>
      </c>
      <c r="C550" s="225">
        <v>1.82</v>
      </c>
      <c r="D550" s="226">
        <v>454</v>
      </c>
      <c r="E550" s="218">
        <v>23</v>
      </c>
      <c r="F550" s="225">
        <v>1.59</v>
      </c>
      <c r="G550" s="226">
        <v>169</v>
      </c>
      <c r="H550" s="230">
        <v>12</v>
      </c>
      <c r="I550" s="225">
        <v>1.25</v>
      </c>
      <c r="J550" s="226">
        <v>83</v>
      </c>
      <c r="K550" s="218">
        <v>2</v>
      </c>
      <c r="L550" s="225">
        <v>0.47</v>
      </c>
      <c r="M550" s="226">
        <v>14</v>
      </c>
      <c r="N550" s="230">
        <v>0</v>
      </c>
      <c r="O550" s="225" t="s">
        <v>104</v>
      </c>
      <c r="P550" s="300">
        <v>0</v>
      </c>
    </row>
    <row r="551" spans="1:16" s="205" customFormat="1" ht="14.65" customHeight="1">
      <c r="A551" s="219" t="s">
        <v>31</v>
      </c>
      <c r="B551" s="224">
        <v>63</v>
      </c>
      <c r="C551" s="221">
        <v>2.48</v>
      </c>
      <c r="D551" s="222">
        <v>276</v>
      </c>
      <c r="E551" s="224">
        <v>22</v>
      </c>
      <c r="F551" s="221">
        <v>2.12</v>
      </c>
      <c r="G551" s="222">
        <v>91</v>
      </c>
      <c r="H551" s="224">
        <v>13</v>
      </c>
      <c r="I551" s="221">
        <v>1.69</v>
      </c>
      <c r="J551" s="222">
        <v>55</v>
      </c>
      <c r="K551" s="224">
        <v>3</v>
      </c>
      <c r="L551" s="221">
        <v>1.08</v>
      </c>
      <c r="M551" s="222">
        <v>9</v>
      </c>
      <c r="N551" s="245">
        <v>0</v>
      </c>
      <c r="O551" s="221" t="s">
        <v>104</v>
      </c>
      <c r="P551" s="228">
        <v>0</v>
      </c>
    </row>
    <row r="552" spans="1:16" s="205" customFormat="1" ht="14.65" customHeight="1">
      <c r="A552" s="213" t="s">
        <v>32</v>
      </c>
      <c r="B552" s="230">
        <v>72</v>
      </c>
      <c r="C552" s="225">
        <v>1.52</v>
      </c>
      <c r="D552" s="226">
        <v>643</v>
      </c>
      <c r="E552" s="218">
        <v>22</v>
      </c>
      <c r="F552" s="225">
        <v>1.39</v>
      </c>
      <c r="G552" s="226">
        <v>199</v>
      </c>
      <c r="H552" s="218">
        <v>6</v>
      </c>
      <c r="I552" s="225">
        <v>0.8</v>
      </c>
      <c r="J552" s="226">
        <v>51</v>
      </c>
      <c r="K552" s="230">
        <v>0</v>
      </c>
      <c r="L552" s="225">
        <v>0.22</v>
      </c>
      <c r="M552" s="226">
        <v>4</v>
      </c>
      <c r="N552" s="230">
        <v>0</v>
      </c>
      <c r="O552" s="225" t="s">
        <v>104</v>
      </c>
      <c r="P552" s="300">
        <v>0</v>
      </c>
    </row>
    <row r="553" spans="1:16" s="205" customFormat="1" ht="14.65" customHeight="1">
      <c r="A553" s="219" t="s">
        <v>33</v>
      </c>
      <c r="B553" s="245">
        <v>61</v>
      </c>
      <c r="C553" s="221">
        <v>2.1</v>
      </c>
      <c r="D553" s="222">
        <v>344</v>
      </c>
      <c r="E553" s="224">
        <v>26</v>
      </c>
      <c r="F553" s="221">
        <v>1.89</v>
      </c>
      <c r="G553" s="222">
        <v>145</v>
      </c>
      <c r="H553" s="243">
        <v>11</v>
      </c>
      <c r="I553" s="221">
        <v>1.35</v>
      </c>
      <c r="J553" s="222">
        <v>60</v>
      </c>
      <c r="K553" s="224">
        <v>2</v>
      </c>
      <c r="L553" s="221">
        <v>0.55000000000000004</v>
      </c>
      <c r="M553" s="222">
        <v>9</v>
      </c>
      <c r="N553" s="245">
        <v>0</v>
      </c>
      <c r="O553" s="221">
        <v>0.27</v>
      </c>
      <c r="P553" s="228">
        <v>2</v>
      </c>
    </row>
    <row r="554" spans="1:16" s="205" customFormat="1" ht="14.65" customHeight="1">
      <c r="A554" s="213" t="s">
        <v>34</v>
      </c>
      <c r="B554" s="230">
        <v>74</v>
      </c>
      <c r="C554" s="225">
        <v>2.06</v>
      </c>
      <c r="D554" s="226">
        <v>378</v>
      </c>
      <c r="E554" s="218">
        <v>19</v>
      </c>
      <c r="F554" s="225">
        <v>1.85</v>
      </c>
      <c r="G554" s="226">
        <v>92</v>
      </c>
      <c r="H554" s="218">
        <v>6</v>
      </c>
      <c r="I554" s="225">
        <v>1.1200000000000001</v>
      </c>
      <c r="J554" s="226">
        <v>33</v>
      </c>
      <c r="K554" s="218">
        <v>1</v>
      </c>
      <c r="L554" s="225">
        <v>0.45</v>
      </c>
      <c r="M554" s="226">
        <v>4</v>
      </c>
      <c r="N554" s="230">
        <v>0</v>
      </c>
      <c r="O554" s="225">
        <v>0.17</v>
      </c>
      <c r="P554" s="300">
        <v>1</v>
      </c>
    </row>
    <row r="555" spans="1:16" s="205" customFormat="1" ht="14.65" customHeight="1" thickBot="1">
      <c r="A555" s="219" t="s">
        <v>35</v>
      </c>
      <c r="B555" s="243">
        <v>69</v>
      </c>
      <c r="C555" s="221">
        <v>2.11</v>
      </c>
      <c r="D555" s="222">
        <v>342</v>
      </c>
      <c r="E555" s="223">
        <v>20</v>
      </c>
      <c r="F555" s="221">
        <v>1.81</v>
      </c>
      <c r="G555" s="222">
        <v>96</v>
      </c>
      <c r="H555" s="224">
        <v>10</v>
      </c>
      <c r="I555" s="221">
        <v>1.38</v>
      </c>
      <c r="J555" s="222">
        <v>51</v>
      </c>
      <c r="K555" s="224">
        <v>1</v>
      </c>
      <c r="L555" s="221">
        <v>0.48</v>
      </c>
      <c r="M555" s="222">
        <v>5</v>
      </c>
      <c r="N555" s="245">
        <v>0</v>
      </c>
      <c r="O555" s="221">
        <v>0.2</v>
      </c>
      <c r="P555" s="228">
        <v>1</v>
      </c>
    </row>
    <row r="556" spans="1:16" s="205" customFormat="1" ht="14.65" customHeight="1">
      <c r="A556" s="273" t="s">
        <v>36</v>
      </c>
      <c r="B556" s="274">
        <v>68</v>
      </c>
      <c r="C556" s="275">
        <v>0.48</v>
      </c>
      <c r="D556" s="276">
        <v>7331</v>
      </c>
      <c r="E556" s="274">
        <v>21</v>
      </c>
      <c r="F556" s="275">
        <v>0.41</v>
      </c>
      <c r="G556" s="276">
        <v>2248</v>
      </c>
      <c r="H556" s="278">
        <v>10</v>
      </c>
      <c r="I556" s="275">
        <v>0.31</v>
      </c>
      <c r="J556" s="276">
        <v>1062</v>
      </c>
      <c r="K556" s="278">
        <v>1</v>
      </c>
      <c r="L556" s="275">
        <v>0.12</v>
      </c>
      <c r="M556" s="276">
        <v>145</v>
      </c>
      <c r="N556" s="278">
        <v>0</v>
      </c>
      <c r="O556" s="275">
        <v>0.02</v>
      </c>
      <c r="P556" s="301">
        <v>7</v>
      </c>
    </row>
    <row r="557" spans="1:16" s="205" customFormat="1" ht="14.65" customHeight="1">
      <c r="A557" s="280" t="s">
        <v>37</v>
      </c>
      <c r="B557" s="289">
        <v>67</v>
      </c>
      <c r="C557" s="282">
        <v>0.84</v>
      </c>
      <c r="D557" s="283">
        <v>2446</v>
      </c>
      <c r="E557" s="284">
        <v>24</v>
      </c>
      <c r="F557" s="282">
        <v>0.77</v>
      </c>
      <c r="G557" s="283">
        <v>856</v>
      </c>
      <c r="H557" s="289">
        <v>8</v>
      </c>
      <c r="I557" s="282">
        <v>0.48</v>
      </c>
      <c r="J557" s="283">
        <v>285</v>
      </c>
      <c r="K557" s="284">
        <v>1</v>
      </c>
      <c r="L557" s="282">
        <v>0.17</v>
      </c>
      <c r="M557" s="283">
        <v>33</v>
      </c>
      <c r="N557" s="289">
        <v>0</v>
      </c>
      <c r="O557" s="282">
        <v>0.04</v>
      </c>
      <c r="P557" s="302">
        <v>3</v>
      </c>
    </row>
    <row r="558" spans="1:16" s="205" customFormat="1" ht="14.65" customHeight="1" thickBot="1">
      <c r="A558" s="280" t="s">
        <v>38</v>
      </c>
      <c r="B558" s="286">
        <v>68</v>
      </c>
      <c r="C558" s="287">
        <v>0.42</v>
      </c>
      <c r="D558" s="288">
        <v>9777</v>
      </c>
      <c r="E558" s="286">
        <v>21</v>
      </c>
      <c r="F558" s="287">
        <v>0.37</v>
      </c>
      <c r="G558" s="288">
        <v>3104</v>
      </c>
      <c r="H558" s="289">
        <v>9</v>
      </c>
      <c r="I558" s="287">
        <v>0.26</v>
      </c>
      <c r="J558" s="288">
        <v>1347</v>
      </c>
      <c r="K558" s="289">
        <v>1</v>
      </c>
      <c r="L558" s="287">
        <v>0.1</v>
      </c>
      <c r="M558" s="288">
        <v>178</v>
      </c>
      <c r="N558" s="289">
        <v>0</v>
      </c>
      <c r="O558" s="287">
        <v>0.02</v>
      </c>
      <c r="P558" s="303">
        <v>10</v>
      </c>
    </row>
    <row r="559" spans="1:16" s="205" customFormat="1" ht="18" customHeight="1" thickBot="1">
      <c r="A559" s="592" t="s">
        <v>148</v>
      </c>
      <c r="B559" s="535"/>
      <c r="C559" s="535"/>
      <c r="D559" s="535"/>
      <c r="E559" s="535"/>
      <c r="F559" s="535"/>
      <c r="G559" s="535"/>
      <c r="H559" s="535"/>
      <c r="I559" s="535"/>
      <c r="J559" s="535"/>
      <c r="K559" s="535"/>
      <c r="L559" s="535"/>
      <c r="M559" s="535"/>
      <c r="N559" s="535"/>
      <c r="O559" s="535"/>
      <c r="P559" s="593"/>
    </row>
    <row r="560" spans="1:16" s="205" customFormat="1" ht="14.65" customHeight="1">
      <c r="A560" s="213" t="s">
        <v>20</v>
      </c>
      <c r="B560" s="218">
        <v>68</v>
      </c>
      <c r="C560" s="215">
        <v>1.1399999999999999</v>
      </c>
      <c r="D560" s="216">
        <v>1209</v>
      </c>
      <c r="E560" s="230">
        <v>12</v>
      </c>
      <c r="F560" s="215">
        <v>0.79</v>
      </c>
      <c r="G560" s="216">
        <v>209</v>
      </c>
      <c r="H560" s="230">
        <v>18</v>
      </c>
      <c r="I560" s="215">
        <v>0.94</v>
      </c>
      <c r="J560" s="216">
        <v>319</v>
      </c>
      <c r="K560" s="218">
        <v>2</v>
      </c>
      <c r="L560" s="215">
        <v>0.36</v>
      </c>
      <c r="M560" s="216">
        <v>45</v>
      </c>
      <c r="N560" s="244" t="s">
        <v>104</v>
      </c>
      <c r="O560" s="215" t="s">
        <v>104</v>
      </c>
      <c r="P560" s="215" t="s">
        <v>104</v>
      </c>
    </row>
    <row r="561" spans="1:16" s="205" customFormat="1" ht="14.65" customHeight="1">
      <c r="A561" s="219" t="s">
        <v>21</v>
      </c>
      <c r="B561" s="245">
        <v>71</v>
      </c>
      <c r="C561" s="221">
        <v>1.01</v>
      </c>
      <c r="D561" s="222">
        <v>1475</v>
      </c>
      <c r="E561" s="224">
        <v>11</v>
      </c>
      <c r="F561" s="221">
        <v>0.69</v>
      </c>
      <c r="G561" s="222">
        <v>222</v>
      </c>
      <c r="H561" s="245">
        <v>16</v>
      </c>
      <c r="I561" s="221">
        <v>0.82</v>
      </c>
      <c r="J561" s="222">
        <v>324</v>
      </c>
      <c r="K561" s="224">
        <v>2</v>
      </c>
      <c r="L561" s="221">
        <v>0.32</v>
      </c>
      <c r="M561" s="222">
        <v>46</v>
      </c>
      <c r="N561" s="271" t="s">
        <v>104</v>
      </c>
      <c r="O561" s="221" t="s">
        <v>104</v>
      </c>
      <c r="P561" s="221" t="s">
        <v>104</v>
      </c>
    </row>
    <row r="562" spans="1:16" s="205" customFormat="1" ht="14.65" customHeight="1">
      <c r="A562" s="213" t="s">
        <v>22</v>
      </c>
      <c r="B562" s="230">
        <v>59</v>
      </c>
      <c r="C562" s="225">
        <v>2.1800000000000002</v>
      </c>
      <c r="D562" s="226">
        <v>387</v>
      </c>
      <c r="E562" s="218">
        <v>18</v>
      </c>
      <c r="F562" s="225">
        <v>1.66</v>
      </c>
      <c r="G562" s="226">
        <v>121</v>
      </c>
      <c r="H562" s="230">
        <v>20</v>
      </c>
      <c r="I562" s="225">
        <v>1.77</v>
      </c>
      <c r="J562" s="226">
        <v>128</v>
      </c>
      <c r="K562" s="218">
        <v>3</v>
      </c>
      <c r="L562" s="225">
        <v>0.87</v>
      </c>
      <c r="M562" s="226">
        <v>18</v>
      </c>
      <c r="N562" s="244" t="s">
        <v>104</v>
      </c>
      <c r="O562" s="225" t="s">
        <v>104</v>
      </c>
      <c r="P562" s="225" t="s">
        <v>104</v>
      </c>
    </row>
    <row r="563" spans="1:16" s="205" customFormat="1" ht="14.65" customHeight="1">
      <c r="A563" s="219" t="s">
        <v>23</v>
      </c>
      <c r="B563" s="224">
        <v>47</v>
      </c>
      <c r="C563" s="221">
        <v>2.17</v>
      </c>
      <c r="D563" s="222">
        <v>263</v>
      </c>
      <c r="E563" s="224">
        <v>15</v>
      </c>
      <c r="F563" s="221">
        <v>1.54</v>
      </c>
      <c r="G563" s="222">
        <v>86</v>
      </c>
      <c r="H563" s="224">
        <v>34</v>
      </c>
      <c r="I563" s="221">
        <v>2.06</v>
      </c>
      <c r="J563" s="222">
        <v>184</v>
      </c>
      <c r="K563" s="224">
        <v>4</v>
      </c>
      <c r="L563" s="221">
        <v>0.9</v>
      </c>
      <c r="M563" s="222">
        <v>23</v>
      </c>
      <c r="N563" s="271" t="s">
        <v>104</v>
      </c>
      <c r="O563" s="221" t="s">
        <v>104</v>
      </c>
      <c r="P563" s="221" t="s">
        <v>104</v>
      </c>
    </row>
    <row r="564" spans="1:16" s="205" customFormat="1" ht="14.65" customHeight="1">
      <c r="A564" s="213" t="s">
        <v>24</v>
      </c>
      <c r="B564" s="218">
        <v>57</v>
      </c>
      <c r="C564" s="225">
        <v>2.52</v>
      </c>
      <c r="D564" s="226">
        <v>257</v>
      </c>
      <c r="E564" s="218">
        <v>13</v>
      </c>
      <c r="F564" s="225">
        <v>1.68</v>
      </c>
      <c r="G564" s="226">
        <v>59</v>
      </c>
      <c r="H564" s="218">
        <v>24</v>
      </c>
      <c r="I564" s="225">
        <v>2.1800000000000002</v>
      </c>
      <c r="J564" s="226">
        <v>105</v>
      </c>
      <c r="K564" s="230">
        <v>6</v>
      </c>
      <c r="L564" s="225">
        <v>1.27</v>
      </c>
      <c r="M564" s="226">
        <v>23</v>
      </c>
      <c r="N564" s="244" t="s">
        <v>104</v>
      </c>
      <c r="O564" s="225" t="s">
        <v>104</v>
      </c>
      <c r="P564" s="225" t="s">
        <v>104</v>
      </c>
    </row>
    <row r="565" spans="1:16" s="205" customFormat="1" ht="14.65" customHeight="1">
      <c r="A565" s="219" t="s">
        <v>25</v>
      </c>
      <c r="B565" s="224">
        <v>73</v>
      </c>
      <c r="C565" s="221">
        <v>1.87</v>
      </c>
      <c r="D565" s="222">
        <v>447</v>
      </c>
      <c r="E565" s="224">
        <v>14</v>
      </c>
      <c r="F565" s="221">
        <v>1.49</v>
      </c>
      <c r="G565" s="222">
        <v>89</v>
      </c>
      <c r="H565" s="224">
        <v>10</v>
      </c>
      <c r="I565" s="221">
        <v>1.25</v>
      </c>
      <c r="J565" s="222">
        <v>59</v>
      </c>
      <c r="K565" s="245">
        <v>2</v>
      </c>
      <c r="L565" s="221">
        <v>0.66</v>
      </c>
      <c r="M565" s="222">
        <v>14</v>
      </c>
      <c r="N565" s="271" t="s">
        <v>104</v>
      </c>
      <c r="O565" s="221" t="s">
        <v>104</v>
      </c>
      <c r="P565" s="221" t="s">
        <v>104</v>
      </c>
    </row>
    <row r="566" spans="1:16" s="205" customFormat="1" ht="14.65" customHeight="1">
      <c r="A566" s="213" t="s">
        <v>26</v>
      </c>
      <c r="B566" s="218">
        <v>66</v>
      </c>
      <c r="C566" s="225">
        <v>1.63</v>
      </c>
      <c r="D566" s="226">
        <v>580</v>
      </c>
      <c r="E566" s="218">
        <v>14</v>
      </c>
      <c r="F566" s="225">
        <v>1.22</v>
      </c>
      <c r="G566" s="226">
        <v>124</v>
      </c>
      <c r="H566" s="218">
        <v>18</v>
      </c>
      <c r="I566" s="225">
        <v>1.31</v>
      </c>
      <c r="J566" s="226">
        <v>154</v>
      </c>
      <c r="K566" s="218">
        <v>2</v>
      </c>
      <c r="L566" s="225">
        <v>0.39</v>
      </c>
      <c r="M566" s="226">
        <v>19</v>
      </c>
      <c r="N566" s="244" t="s">
        <v>104</v>
      </c>
      <c r="O566" s="225" t="s">
        <v>104</v>
      </c>
      <c r="P566" s="225" t="s">
        <v>104</v>
      </c>
    </row>
    <row r="567" spans="1:16" s="205" customFormat="1" ht="14.65" customHeight="1">
      <c r="A567" s="219" t="s">
        <v>27</v>
      </c>
      <c r="B567" s="224">
        <v>45</v>
      </c>
      <c r="C567" s="221">
        <v>2.41</v>
      </c>
      <c r="D567" s="222">
        <v>209</v>
      </c>
      <c r="E567" s="224">
        <v>14</v>
      </c>
      <c r="F567" s="221">
        <v>1.75</v>
      </c>
      <c r="G567" s="222">
        <v>60</v>
      </c>
      <c r="H567" s="224">
        <v>34</v>
      </c>
      <c r="I567" s="221">
        <v>2.29</v>
      </c>
      <c r="J567" s="222">
        <v>154</v>
      </c>
      <c r="K567" s="224">
        <v>7</v>
      </c>
      <c r="L567" s="221">
        <v>1.24</v>
      </c>
      <c r="M567" s="222">
        <v>35</v>
      </c>
      <c r="N567" s="271" t="s">
        <v>104</v>
      </c>
      <c r="O567" s="221" t="s">
        <v>104</v>
      </c>
      <c r="P567" s="221" t="s">
        <v>104</v>
      </c>
    </row>
    <row r="568" spans="1:16" s="205" customFormat="1" ht="14.65" customHeight="1">
      <c r="A568" s="213" t="s">
        <v>28</v>
      </c>
      <c r="B568" s="218">
        <v>63</v>
      </c>
      <c r="C568" s="225">
        <v>1.5</v>
      </c>
      <c r="D568" s="226">
        <v>683</v>
      </c>
      <c r="E568" s="218">
        <v>14</v>
      </c>
      <c r="F568" s="225">
        <v>1.07</v>
      </c>
      <c r="G568" s="226">
        <v>155</v>
      </c>
      <c r="H568" s="218">
        <v>21</v>
      </c>
      <c r="I568" s="225">
        <v>1.26</v>
      </c>
      <c r="J568" s="226">
        <v>231</v>
      </c>
      <c r="K568" s="218">
        <v>3</v>
      </c>
      <c r="L568" s="225">
        <v>0.5</v>
      </c>
      <c r="M568" s="226">
        <v>30</v>
      </c>
      <c r="N568" s="244" t="s">
        <v>104</v>
      </c>
      <c r="O568" s="225" t="s">
        <v>104</v>
      </c>
      <c r="P568" s="225" t="s">
        <v>104</v>
      </c>
    </row>
    <row r="569" spans="1:16" s="205" customFormat="1" ht="14.65" customHeight="1">
      <c r="A569" s="219" t="s">
        <v>29</v>
      </c>
      <c r="B569" s="224">
        <v>70</v>
      </c>
      <c r="C569" s="221">
        <v>1</v>
      </c>
      <c r="D569" s="222">
        <v>1580</v>
      </c>
      <c r="E569" s="224">
        <v>13</v>
      </c>
      <c r="F569" s="221">
        <v>0.74</v>
      </c>
      <c r="G569" s="222">
        <v>294</v>
      </c>
      <c r="H569" s="245">
        <v>15</v>
      </c>
      <c r="I569" s="221">
        <v>0.78</v>
      </c>
      <c r="J569" s="222">
        <v>339</v>
      </c>
      <c r="K569" s="224">
        <v>2</v>
      </c>
      <c r="L569" s="221">
        <v>0.28000000000000003</v>
      </c>
      <c r="M569" s="222">
        <v>36</v>
      </c>
      <c r="N569" s="271" t="s">
        <v>104</v>
      </c>
      <c r="O569" s="221" t="s">
        <v>104</v>
      </c>
      <c r="P569" s="221" t="s">
        <v>104</v>
      </c>
    </row>
    <row r="570" spans="1:16" s="205" customFormat="1" ht="14.65" customHeight="1">
      <c r="A570" s="213" t="s">
        <v>30</v>
      </c>
      <c r="B570" s="218">
        <v>71</v>
      </c>
      <c r="C570" s="225">
        <v>1.71</v>
      </c>
      <c r="D570" s="226">
        <v>515</v>
      </c>
      <c r="E570" s="230">
        <v>12</v>
      </c>
      <c r="F570" s="225">
        <v>1.22</v>
      </c>
      <c r="G570" s="226">
        <v>84</v>
      </c>
      <c r="H570" s="218">
        <v>15</v>
      </c>
      <c r="I570" s="225">
        <v>1.36</v>
      </c>
      <c r="J570" s="226">
        <v>108</v>
      </c>
      <c r="K570" s="218">
        <v>2</v>
      </c>
      <c r="L570" s="225">
        <v>0.51</v>
      </c>
      <c r="M570" s="226">
        <v>14</v>
      </c>
      <c r="N570" s="244" t="s">
        <v>104</v>
      </c>
      <c r="O570" s="225" t="s">
        <v>104</v>
      </c>
      <c r="P570" s="225" t="s">
        <v>104</v>
      </c>
    </row>
    <row r="571" spans="1:16" s="205" customFormat="1" ht="14.65" customHeight="1">
      <c r="A571" s="219" t="s">
        <v>31</v>
      </c>
      <c r="B571" s="245">
        <v>62</v>
      </c>
      <c r="C571" s="221">
        <v>2.4700000000000002</v>
      </c>
      <c r="D571" s="222">
        <v>272</v>
      </c>
      <c r="E571" s="224">
        <v>13</v>
      </c>
      <c r="F571" s="221">
        <v>1.72</v>
      </c>
      <c r="G571" s="222">
        <v>58</v>
      </c>
      <c r="H571" s="224">
        <v>21</v>
      </c>
      <c r="I571" s="221">
        <v>2.0699999999999998</v>
      </c>
      <c r="J571" s="222">
        <v>89</v>
      </c>
      <c r="K571" s="224">
        <v>4</v>
      </c>
      <c r="L571" s="221">
        <v>1.06</v>
      </c>
      <c r="M571" s="222">
        <v>13</v>
      </c>
      <c r="N571" s="271" t="s">
        <v>104</v>
      </c>
      <c r="O571" s="221" t="s">
        <v>104</v>
      </c>
      <c r="P571" s="221" t="s">
        <v>104</v>
      </c>
    </row>
    <row r="572" spans="1:16" s="205" customFormat="1" ht="14.65" customHeight="1">
      <c r="A572" s="213" t="s">
        <v>32</v>
      </c>
      <c r="B572" s="218">
        <v>58</v>
      </c>
      <c r="C572" s="225">
        <v>1.68</v>
      </c>
      <c r="D572" s="226">
        <v>523</v>
      </c>
      <c r="E572" s="218">
        <v>13</v>
      </c>
      <c r="F572" s="225">
        <v>1.1200000000000001</v>
      </c>
      <c r="G572" s="226">
        <v>112</v>
      </c>
      <c r="H572" s="218">
        <v>25</v>
      </c>
      <c r="I572" s="225">
        <v>1.46</v>
      </c>
      <c r="J572" s="226">
        <v>221</v>
      </c>
      <c r="K572" s="218">
        <v>5</v>
      </c>
      <c r="L572" s="225">
        <v>0.74</v>
      </c>
      <c r="M572" s="226">
        <v>39</v>
      </c>
      <c r="N572" s="244" t="s">
        <v>104</v>
      </c>
      <c r="O572" s="225" t="s">
        <v>104</v>
      </c>
      <c r="P572" s="225" t="s">
        <v>104</v>
      </c>
    </row>
    <row r="573" spans="1:16" s="205" customFormat="1" ht="14.65" customHeight="1">
      <c r="A573" s="219" t="s">
        <v>33</v>
      </c>
      <c r="B573" s="224">
        <v>40</v>
      </c>
      <c r="C573" s="221">
        <v>2.1</v>
      </c>
      <c r="D573" s="222">
        <v>228</v>
      </c>
      <c r="E573" s="245">
        <v>16</v>
      </c>
      <c r="F573" s="221">
        <v>1.57</v>
      </c>
      <c r="G573" s="222">
        <v>84</v>
      </c>
      <c r="H573" s="224">
        <v>39</v>
      </c>
      <c r="I573" s="221">
        <v>2.09</v>
      </c>
      <c r="J573" s="222">
        <v>218</v>
      </c>
      <c r="K573" s="224">
        <v>5</v>
      </c>
      <c r="L573" s="221">
        <v>0.98</v>
      </c>
      <c r="M573" s="222">
        <v>28</v>
      </c>
      <c r="N573" s="271" t="s">
        <v>104</v>
      </c>
      <c r="O573" s="221" t="s">
        <v>104</v>
      </c>
      <c r="P573" s="221" t="s">
        <v>104</v>
      </c>
    </row>
    <row r="574" spans="1:16" s="205" customFormat="1" ht="14.65" customHeight="1">
      <c r="A574" s="213" t="s">
        <v>34</v>
      </c>
      <c r="B574" s="218">
        <v>66</v>
      </c>
      <c r="C574" s="225">
        <v>2.2000000000000002</v>
      </c>
      <c r="D574" s="226">
        <v>335</v>
      </c>
      <c r="E574" s="218">
        <v>14</v>
      </c>
      <c r="F574" s="225">
        <v>1.62</v>
      </c>
      <c r="G574" s="226">
        <v>68</v>
      </c>
      <c r="H574" s="218">
        <v>17</v>
      </c>
      <c r="I574" s="225">
        <v>1.73</v>
      </c>
      <c r="J574" s="226">
        <v>91</v>
      </c>
      <c r="K574" s="218">
        <v>3</v>
      </c>
      <c r="L574" s="225">
        <v>0.82</v>
      </c>
      <c r="M574" s="226">
        <v>15</v>
      </c>
      <c r="N574" s="244" t="s">
        <v>104</v>
      </c>
      <c r="O574" s="225" t="s">
        <v>104</v>
      </c>
      <c r="P574" s="225" t="s">
        <v>104</v>
      </c>
    </row>
    <row r="575" spans="1:16" s="205" customFormat="1" ht="14.65" customHeight="1" thickBot="1">
      <c r="A575" s="219" t="s">
        <v>35</v>
      </c>
      <c r="B575" s="224">
        <v>54</v>
      </c>
      <c r="C575" s="221">
        <v>2.27</v>
      </c>
      <c r="D575" s="222">
        <v>268</v>
      </c>
      <c r="E575" s="245">
        <v>11</v>
      </c>
      <c r="F575" s="221">
        <v>1.47</v>
      </c>
      <c r="G575" s="222">
        <v>55</v>
      </c>
      <c r="H575" s="245">
        <v>31</v>
      </c>
      <c r="I575" s="221">
        <v>2.1</v>
      </c>
      <c r="J575" s="222">
        <v>152</v>
      </c>
      <c r="K575" s="224">
        <v>4</v>
      </c>
      <c r="L575" s="221">
        <v>0.85</v>
      </c>
      <c r="M575" s="222">
        <v>20</v>
      </c>
      <c r="N575" s="271" t="s">
        <v>104</v>
      </c>
      <c r="O575" s="221" t="s">
        <v>104</v>
      </c>
      <c r="P575" s="221" t="s">
        <v>104</v>
      </c>
    </row>
    <row r="576" spans="1:16" s="205" customFormat="1" ht="14.65" customHeight="1">
      <c r="A576" s="273" t="s">
        <v>36</v>
      </c>
      <c r="B576" s="278">
        <v>68</v>
      </c>
      <c r="C576" s="275">
        <v>0.47</v>
      </c>
      <c r="D576" s="276">
        <v>7353</v>
      </c>
      <c r="E576" s="292">
        <v>13</v>
      </c>
      <c r="F576" s="275">
        <v>0.34</v>
      </c>
      <c r="G576" s="276">
        <v>1362</v>
      </c>
      <c r="H576" s="278">
        <v>17</v>
      </c>
      <c r="I576" s="275">
        <v>0.38</v>
      </c>
      <c r="J576" s="276">
        <v>1819</v>
      </c>
      <c r="K576" s="292">
        <v>2</v>
      </c>
      <c r="L576" s="275">
        <v>0.15</v>
      </c>
      <c r="M576" s="276">
        <v>255</v>
      </c>
      <c r="N576" s="279" t="s">
        <v>104</v>
      </c>
      <c r="O576" s="275" t="s">
        <v>104</v>
      </c>
      <c r="P576" s="275" t="s">
        <v>104</v>
      </c>
    </row>
    <row r="577" spans="1:16" s="205" customFormat="1" ht="14.65" customHeight="1">
      <c r="A577" s="280" t="s">
        <v>37</v>
      </c>
      <c r="B577" s="289">
        <v>53</v>
      </c>
      <c r="C577" s="282">
        <v>0.89</v>
      </c>
      <c r="D577" s="283">
        <v>1878</v>
      </c>
      <c r="E577" s="284">
        <v>15</v>
      </c>
      <c r="F577" s="282">
        <v>0.63</v>
      </c>
      <c r="G577" s="283">
        <v>518</v>
      </c>
      <c r="H577" s="289">
        <v>28</v>
      </c>
      <c r="I577" s="282">
        <v>0.79</v>
      </c>
      <c r="J577" s="283">
        <v>1057</v>
      </c>
      <c r="K577" s="284">
        <v>5</v>
      </c>
      <c r="L577" s="282">
        <v>0.38</v>
      </c>
      <c r="M577" s="283">
        <v>163</v>
      </c>
      <c r="N577" s="285" t="s">
        <v>104</v>
      </c>
      <c r="O577" s="282" t="s">
        <v>104</v>
      </c>
      <c r="P577" s="282" t="s">
        <v>104</v>
      </c>
    </row>
    <row r="578" spans="1:16" s="205" customFormat="1" ht="14.65" customHeight="1" thickBot="1">
      <c r="A578" s="280" t="s">
        <v>38</v>
      </c>
      <c r="B578" s="289">
        <v>65</v>
      </c>
      <c r="C578" s="287">
        <v>0.42</v>
      </c>
      <c r="D578" s="288">
        <v>9231</v>
      </c>
      <c r="E578" s="284">
        <v>13</v>
      </c>
      <c r="F578" s="287">
        <v>0.3</v>
      </c>
      <c r="G578" s="288">
        <v>1880</v>
      </c>
      <c r="H578" s="289">
        <v>19</v>
      </c>
      <c r="I578" s="287">
        <v>0.35</v>
      </c>
      <c r="J578" s="288">
        <v>2876</v>
      </c>
      <c r="K578" s="284">
        <v>3</v>
      </c>
      <c r="L578" s="287">
        <v>0.14000000000000001</v>
      </c>
      <c r="M578" s="288">
        <v>418</v>
      </c>
      <c r="N578" s="285" t="s">
        <v>104</v>
      </c>
      <c r="O578" s="287" t="s">
        <v>104</v>
      </c>
      <c r="P578" s="287" t="s">
        <v>104</v>
      </c>
    </row>
    <row r="579" spans="1:16" s="205" customFormat="1" ht="17.25" customHeight="1" thickBot="1">
      <c r="A579" s="594" t="s">
        <v>164</v>
      </c>
      <c r="B579" s="535"/>
      <c r="C579" s="535"/>
      <c r="D579" s="535"/>
      <c r="E579" s="535"/>
      <c r="F579" s="535"/>
      <c r="G579" s="535"/>
      <c r="H579" s="535"/>
      <c r="I579" s="535"/>
      <c r="J579" s="535"/>
      <c r="K579" s="535"/>
      <c r="L579" s="535"/>
      <c r="M579" s="535"/>
      <c r="N579" s="535"/>
      <c r="O579" s="535"/>
      <c r="P579" s="593"/>
    </row>
    <row r="580" spans="1:16" s="205" customFormat="1" ht="14.65" customHeight="1">
      <c r="A580" s="213" t="s">
        <v>20</v>
      </c>
      <c r="B580" s="230">
        <v>49</v>
      </c>
      <c r="C580" s="215">
        <v>1.22</v>
      </c>
      <c r="D580" s="216">
        <v>855</v>
      </c>
      <c r="E580" s="218">
        <v>5</v>
      </c>
      <c r="F580" s="215">
        <v>0.56000000000000005</v>
      </c>
      <c r="G580" s="216">
        <v>96</v>
      </c>
      <c r="H580" s="230">
        <v>42</v>
      </c>
      <c r="I580" s="215">
        <v>1.21</v>
      </c>
      <c r="J580" s="216">
        <v>761</v>
      </c>
      <c r="K580" s="230">
        <v>4</v>
      </c>
      <c r="L580" s="215">
        <v>0.45</v>
      </c>
      <c r="M580" s="216">
        <v>71</v>
      </c>
      <c r="N580" s="244" t="s">
        <v>104</v>
      </c>
      <c r="O580" s="215" t="s">
        <v>104</v>
      </c>
      <c r="P580" s="215" t="s">
        <v>104</v>
      </c>
    </row>
    <row r="581" spans="1:16" s="205" customFormat="1" ht="14.65" customHeight="1">
      <c r="A581" s="219" t="s">
        <v>21</v>
      </c>
      <c r="B581" s="245">
        <v>42</v>
      </c>
      <c r="C581" s="221">
        <v>1.1000000000000001</v>
      </c>
      <c r="D581" s="222">
        <v>870</v>
      </c>
      <c r="E581" s="224">
        <v>4</v>
      </c>
      <c r="F581" s="221">
        <v>0.46</v>
      </c>
      <c r="G581" s="222">
        <v>91</v>
      </c>
      <c r="H581" s="245">
        <v>48</v>
      </c>
      <c r="I581" s="221">
        <v>1.1200000000000001</v>
      </c>
      <c r="J581" s="222">
        <v>993</v>
      </c>
      <c r="K581" s="224">
        <v>5</v>
      </c>
      <c r="L581" s="221">
        <v>0.5</v>
      </c>
      <c r="M581" s="222">
        <v>113</v>
      </c>
      <c r="N581" s="271" t="s">
        <v>104</v>
      </c>
      <c r="O581" s="221" t="s">
        <v>104</v>
      </c>
      <c r="P581" s="221" t="s">
        <v>104</v>
      </c>
    </row>
    <row r="582" spans="1:16" s="205" customFormat="1" ht="14.65" customHeight="1">
      <c r="A582" s="213" t="s">
        <v>22</v>
      </c>
      <c r="B582" s="230">
        <v>24</v>
      </c>
      <c r="C582" s="225">
        <v>1.93</v>
      </c>
      <c r="D582" s="226">
        <v>154</v>
      </c>
      <c r="E582" s="218">
        <v>5</v>
      </c>
      <c r="F582" s="225">
        <v>1</v>
      </c>
      <c r="G582" s="226">
        <v>35</v>
      </c>
      <c r="H582" s="230">
        <v>61</v>
      </c>
      <c r="I582" s="225">
        <v>2.1800000000000002</v>
      </c>
      <c r="J582" s="226">
        <v>410</v>
      </c>
      <c r="K582" s="218">
        <v>9</v>
      </c>
      <c r="L582" s="225">
        <v>1.3</v>
      </c>
      <c r="M582" s="226">
        <v>55</v>
      </c>
      <c r="N582" s="244" t="s">
        <v>104</v>
      </c>
      <c r="O582" s="225" t="s">
        <v>104</v>
      </c>
      <c r="P582" s="225" t="s">
        <v>104</v>
      </c>
    </row>
    <row r="583" spans="1:16" s="205" customFormat="1" ht="14.65" customHeight="1">
      <c r="A583" s="219" t="s">
        <v>23</v>
      </c>
      <c r="B583" s="224">
        <v>20</v>
      </c>
      <c r="C583" s="221">
        <v>1.73</v>
      </c>
      <c r="D583" s="222">
        <v>111</v>
      </c>
      <c r="E583" s="224">
        <v>4</v>
      </c>
      <c r="F583" s="221">
        <v>0.9</v>
      </c>
      <c r="G583" s="222">
        <v>21</v>
      </c>
      <c r="H583" s="224">
        <v>69</v>
      </c>
      <c r="I583" s="221">
        <v>2.0099999999999998</v>
      </c>
      <c r="J583" s="222">
        <v>386</v>
      </c>
      <c r="K583" s="224">
        <v>7</v>
      </c>
      <c r="L583" s="221">
        <v>1.07</v>
      </c>
      <c r="M583" s="222">
        <v>37</v>
      </c>
      <c r="N583" s="271" t="s">
        <v>104</v>
      </c>
      <c r="O583" s="221" t="s">
        <v>104</v>
      </c>
      <c r="P583" s="221" t="s">
        <v>104</v>
      </c>
    </row>
    <row r="584" spans="1:16" s="205" customFormat="1" ht="14.65" customHeight="1">
      <c r="A584" s="213" t="s">
        <v>24</v>
      </c>
      <c r="B584" s="230">
        <v>31</v>
      </c>
      <c r="C584" s="225">
        <v>2.36</v>
      </c>
      <c r="D584" s="226">
        <v>134</v>
      </c>
      <c r="E584" s="218">
        <v>6</v>
      </c>
      <c r="F584" s="225">
        <v>1.2</v>
      </c>
      <c r="G584" s="226">
        <v>27</v>
      </c>
      <c r="H584" s="230">
        <v>57</v>
      </c>
      <c r="I584" s="225">
        <v>2.52</v>
      </c>
      <c r="J584" s="226">
        <v>250</v>
      </c>
      <c r="K584" s="218">
        <v>6</v>
      </c>
      <c r="L584" s="225">
        <v>1.17</v>
      </c>
      <c r="M584" s="226">
        <v>31</v>
      </c>
      <c r="N584" s="244" t="s">
        <v>104</v>
      </c>
      <c r="O584" s="225" t="s">
        <v>104</v>
      </c>
      <c r="P584" s="225" t="s">
        <v>104</v>
      </c>
    </row>
    <row r="585" spans="1:16" s="205" customFormat="1" ht="14.65" customHeight="1">
      <c r="A585" s="219" t="s">
        <v>25</v>
      </c>
      <c r="B585" s="245">
        <v>25</v>
      </c>
      <c r="C585" s="221">
        <v>1.83</v>
      </c>
      <c r="D585" s="222">
        <v>148</v>
      </c>
      <c r="E585" s="224">
        <v>4</v>
      </c>
      <c r="F585" s="221">
        <v>0.87</v>
      </c>
      <c r="G585" s="222">
        <v>25</v>
      </c>
      <c r="H585" s="245">
        <v>63</v>
      </c>
      <c r="I585" s="221">
        <v>2.04</v>
      </c>
      <c r="J585" s="222">
        <v>388</v>
      </c>
      <c r="K585" s="224">
        <v>8</v>
      </c>
      <c r="L585" s="221">
        <v>1.1399999999999999</v>
      </c>
      <c r="M585" s="222">
        <v>48</v>
      </c>
      <c r="N585" s="271" t="s">
        <v>104</v>
      </c>
      <c r="O585" s="221" t="s">
        <v>104</v>
      </c>
      <c r="P585" s="221" t="s">
        <v>104</v>
      </c>
    </row>
    <row r="586" spans="1:16" s="205" customFormat="1" ht="14.65" customHeight="1">
      <c r="A586" s="213" t="s">
        <v>26</v>
      </c>
      <c r="B586" s="230">
        <v>29</v>
      </c>
      <c r="C586" s="225">
        <v>1.57</v>
      </c>
      <c r="D586" s="226">
        <v>263</v>
      </c>
      <c r="E586" s="218">
        <v>5</v>
      </c>
      <c r="F586" s="225">
        <v>0.78</v>
      </c>
      <c r="G586" s="226">
        <v>45</v>
      </c>
      <c r="H586" s="230">
        <v>59</v>
      </c>
      <c r="I586" s="225">
        <v>1.7</v>
      </c>
      <c r="J586" s="226">
        <v>511</v>
      </c>
      <c r="K586" s="218">
        <v>7</v>
      </c>
      <c r="L586" s="225">
        <v>0.85</v>
      </c>
      <c r="M586" s="226">
        <v>60</v>
      </c>
      <c r="N586" s="244" t="s">
        <v>104</v>
      </c>
      <c r="O586" s="225" t="s">
        <v>104</v>
      </c>
      <c r="P586" s="225" t="s">
        <v>104</v>
      </c>
    </row>
    <row r="587" spans="1:16" s="205" customFormat="1" ht="14.65" customHeight="1">
      <c r="A587" s="219" t="s">
        <v>27</v>
      </c>
      <c r="B587" s="224">
        <v>16</v>
      </c>
      <c r="C587" s="221">
        <v>1.74</v>
      </c>
      <c r="D587" s="222">
        <v>73</v>
      </c>
      <c r="E587" s="224">
        <v>3</v>
      </c>
      <c r="F587" s="221">
        <v>0.85</v>
      </c>
      <c r="G587" s="222">
        <v>12</v>
      </c>
      <c r="H587" s="224">
        <v>70</v>
      </c>
      <c r="I587" s="221">
        <v>2.2200000000000002</v>
      </c>
      <c r="J587" s="222">
        <v>318</v>
      </c>
      <c r="K587" s="224">
        <v>12</v>
      </c>
      <c r="L587" s="221">
        <v>1.54</v>
      </c>
      <c r="M587" s="222">
        <v>55</v>
      </c>
      <c r="N587" s="271" t="s">
        <v>104</v>
      </c>
      <c r="O587" s="221" t="s">
        <v>104</v>
      </c>
      <c r="P587" s="221" t="s">
        <v>104</v>
      </c>
    </row>
    <row r="588" spans="1:16" s="205" customFormat="1" ht="14.65" customHeight="1">
      <c r="A588" s="213" t="s">
        <v>28</v>
      </c>
      <c r="B588" s="230">
        <v>41</v>
      </c>
      <c r="C588" s="225">
        <v>1.54</v>
      </c>
      <c r="D588" s="226">
        <v>445</v>
      </c>
      <c r="E588" s="218">
        <v>4</v>
      </c>
      <c r="F588" s="225">
        <v>0.56000000000000005</v>
      </c>
      <c r="G588" s="226">
        <v>42</v>
      </c>
      <c r="H588" s="230">
        <v>50</v>
      </c>
      <c r="I588" s="225">
        <v>1.56</v>
      </c>
      <c r="J588" s="226">
        <v>554</v>
      </c>
      <c r="K588" s="230">
        <v>5</v>
      </c>
      <c r="L588" s="225">
        <v>0.67</v>
      </c>
      <c r="M588" s="226">
        <v>59</v>
      </c>
      <c r="N588" s="244" t="s">
        <v>104</v>
      </c>
      <c r="O588" s="225" t="s">
        <v>104</v>
      </c>
      <c r="P588" s="225" t="s">
        <v>104</v>
      </c>
    </row>
    <row r="589" spans="1:16" s="205" customFormat="1" ht="14.65" customHeight="1">
      <c r="A589" s="219" t="s">
        <v>29</v>
      </c>
      <c r="B589" s="245">
        <v>45</v>
      </c>
      <c r="C589" s="221">
        <v>1.08</v>
      </c>
      <c r="D589" s="222">
        <v>1012</v>
      </c>
      <c r="E589" s="224">
        <v>7</v>
      </c>
      <c r="F589" s="221">
        <v>0.55000000000000004</v>
      </c>
      <c r="G589" s="222">
        <v>148</v>
      </c>
      <c r="H589" s="245">
        <v>43</v>
      </c>
      <c r="I589" s="221">
        <v>1.07</v>
      </c>
      <c r="J589" s="222">
        <v>966</v>
      </c>
      <c r="K589" s="245">
        <v>5</v>
      </c>
      <c r="L589" s="221">
        <v>0.49</v>
      </c>
      <c r="M589" s="222">
        <v>121</v>
      </c>
      <c r="N589" s="271" t="s">
        <v>104</v>
      </c>
      <c r="O589" s="221" t="s">
        <v>104</v>
      </c>
      <c r="P589" s="221" t="s">
        <v>104</v>
      </c>
    </row>
    <row r="590" spans="1:16" s="205" customFormat="1" ht="14.65" customHeight="1">
      <c r="A590" s="213" t="s">
        <v>30</v>
      </c>
      <c r="B590" s="230">
        <v>49</v>
      </c>
      <c r="C590" s="225">
        <v>1.88</v>
      </c>
      <c r="D590" s="226">
        <v>352</v>
      </c>
      <c r="E590" s="218">
        <v>6</v>
      </c>
      <c r="F590" s="225">
        <v>0.92</v>
      </c>
      <c r="G590" s="226">
        <v>46</v>
      </c>
      <c r="H590" s="230">
        <v>40</v>
      </c>
      <c r="I590" s="225">
        <v>1.85</v>
      </c>
      <c r="J590" s="226">
        <v>290</v>
      </c>
      <c r="K590" s="218">
        <v>5</v>
      </c>
      <c r="L590" s="225">
        <v>0.79</v>
      </c>
      <c r="M590" s="226">
        <v>34</v>
      </c>
      <c r="N590" s="244" t="s">
        <v>104</v>
      </c>
      <c r="O590" s="225" t="s">
        <v>104</v>
      </c>
      <c r="P590" s="225" t="s">
        <v>104</v>
      </c>
    </row>
    <row r="591" spans="1:16" s="205" customFormat="1" ht="14.65" customHeight="1">
      <c r="A591" s="219" t="s">
        <v>31</v>
      </c>
      <c r="B591" s="224">
        <v>37</v>
      </c>
      <c r="C591" s="221">
        <v>2.42</v>
      </c>
      <c r="D591" s="222">
        <v>160</v>
      </c>
      <c r="E591" s="224">
        <v>7</v>
      </c>
      <c r="F591" s="221">
        <v>1.21</v>
      </c>
      <c r="G591" s="222">
        <v>30</v>
      </c>
      <c r="H591" s="245">
        <v>51</v>
      </c>
      <c r="I591" s="221">
        <v>2.52</v>
      </c>
      <c r="J591" s="222">
        <v>219</v>
      </c>
      <c r="K591" s="224">
        <v>6</v>
      </c>
      <c r="L591" s="221">
        <v>1.23</v>
      </c>
      <c r="M591" s="222">
        <v>23</v>
      </c>
      <c r="N591" s="271" t="s">
        <v>104</v>
      </c>
      <c r="O591" s="221" t="s">
        <v>104</v>
      </c>
      <c r="P591" s="221" t="s">
        <v>104</v>
      </c>
    </row>
    <row r="592" spans="1:16" s="205" customFormat="1" ht="14.65" customHeight="1">
      <c r="A592" s="213" t="s">
        <v>32</v>
      </c>
      <c r="B592" s="230">
        <v>23</v>
      </c>
      <c r="C592" s="225">
        <v>1.41</v>
      </c>
      <c r="D592" s="226">
        <v>206</v>
      </c>
      <c r="E592" s="218">
        <v>2</v>
      </c>
      <c r="F592" s="225">
        <v>0.49</v>
      </c>
      <c r="G592" s="226">
        <v>22</v>
      </c>
      <c r="H592" s="230">
        <v>65</v>
      </c>
      <c r="I592" s="225">
        <v>1.62</v>
      </c>
      <c r="J592" s="226">
        <v>584</v>
      </c>
      <c r="K592" s="218">
        <v>10</v>
      </c>
      <c r="L592" s="225">
        <v>1.06</v>
      </c>
      <c r="M592" s="226">
        <v>85</v>
      </c>
      <c r="N592" s="244" t="s">
        <v>104</v>
      </c>
      <c r="O592" s="225" t="s">
        <v>104</v>
      </c>
      <c r="P592" s="225" t="s">
        <v>104</v>
      </c>
    </row>
    <row r="593" spans="1:16" s="205" customFormat="1" ht="14.65" customHeight="1">
      <c r="A593" s="219" t="s">
        <v>33</v>
      </c>
      <c r="B593" s="245">
        <v>29</v>
      </c>
      <c r="C593" s="221">
        <v>1.93</v>
      </c>
      <c r="D593" s="222">
        <v>161</v>
      </c>
      <c r="E593" s="224">
        <v>6</v>
      </c>
      <c r="F593" s="221">
        <v>1.06</v>
      </c>
      <c r="G593" s="222">
        <v>36</v>
      </c>
      <c r="H593" s="245">
        <v>57</v>
      </c>
      <c r="I593" s="221">
        <v>2.12</v>
      </c>
      <c r="J593" s="222">
        <v>319</v>
      </c>
      <c r="K593" s="224">
        <v>8</v>
      </c>
      <c r="L593" s="221">
        <v>1.2</v>
      </c>
      <c r="M593" s="222">
        <v>43</v>
      </c>
      <c r="N593" s="271" t="s">
        <v>104</v>
      </c>
      <c r="O593" s="221" t="s">
        <v>104</v>
      </c>
      <c r="P593" s="221" t="s">
        <v>104</v>
      </c>
    </row>
    <row r="594" spans="1:16" s="205" customFormat="1" ht="14.65" customHeight="1">
      <c r="A594" s="213" t="s">
        <v>34</v>
      </c>
      <c r="B594" s="230">
        <v>33</v>
      </c>
      <c r="C594" s="225">
        <v>2.17</v>
      </c>
      <c r="D594" s="226">
        <v>167</v>
      </c>
      <c r="E594" s="218">
        <v>3</v>
      </c>
      <c r="F594" s="225">
        <v>0.72</v>
      </c>
      <c r="G594" s="226">
        <v>16</v>
      </c>
      <c r="H594" s="230">
        <v>56</v>
      </c>
      <c r="I594" s="225">
        <v>2.29</v>
      </c>
      <c r="J594" s="226">
        <v>285</v>
      </c>
      <c r="K594" s="218">
        <v>8</v>
      </c>
      <c r="L594" s="225">
        <v>1.29</v>
      </c>
      <c r="M594" s="226">
        <v>41</v>
      </c>
      <c r="N594" s="244" t="s">
        <v>104</v>
      </c>
      <c r="O594" s="225" t="s">
        <v>104</v>
      </c>
      <c r="P594" s="225" t="s">
        <v>104</v>
      </c>
    </row>
    <row r="595" spans="1:16" s="205" customFormat="1" ht="14.65" customHeight="1" thickBot="1">
      <c r="A595" s="219" t="s">
        <v>35</v>
      </c>
      <c r="B595" s="245">
        <v>29</v>
      </c>
      <c r="C595" s="221">
        <v>2.08</v>
      </c>
      <c r="D595" s="222">
        <v>138</v>
      </c>
      <c r="E595" s="224">
        <v>4</v>
      </c>
      <c r="F595" s="221">
        <v>0.87</v>
      </c>
      <c r="G595" s="222">
        <v>19</v>
      </c>
      <c r="H595" s="245">
        <v>59</v>
      </c>
      <c r="I595" s="221">
        <v>2.2400000000000002</v>
      </c>
      <c r="J595" s="222">
        <v>295</v>
      </c>
      <c r="K595" s="224">
        <v>8</v>
      </c>
      <c r="L595" s="221">
        <v>1.23</v>
      </c>
      <c r="M595" s="222">
        <v>43</v>
      </c>
      <c r="N595" s="271" t="s">
        <v>104</v>
      </c>
      <c r="O595" s="221" t="s">
        <v>104</v>
      </c>
      <c r="P595" s="221" t="s">
        <v>104</v>
      </c>
    </row>
    <row r="596" spans="1:16" s="205" customFormat="1" ht="14.65" customHeight="1">
      <c r="A596" s="273" t="s">
        <v>36</v>
      </c>
      <c r="B596" s="278">
        <v>42</v>
      </c>
      <c r="C596" s="275">
        <v>0.5</v>
      </c>
      <c r="D596" s="276">
        <v>4406</v>
      </c>
      <c r="E596" s="292">
        <v>5</v>
      </c>
      <c r="F596" s="275">
        <v>0.23</v>
      </c>
      <c r="G596" s="276">
        <v>566</v>
      </c>
      <c r="H596" s="278">
        <v>47</v>
      </c>
      <c r="I596" s="275">
        <v>0.51</v>
      </c>
      <c r="J596" s="276">
        <v>5217</v>
      </c>
      <c r="K596" s="278">
        <v>5</v>
      </c>
      <c r="L596" s="275">
        <v>0.23</v>
      </c>
      <c r="M596" s="276">
        <v>601</v>
      </c>
      <c r="N596" s="279" t="s">
        <v>104</v>
      </c>
      <c r="O596" s="275" t="s">
        <v>104</v>
      </c>
      <c r="P596" s="275" t="s">
        <v>104</v>
      </c>
    </row>
    <row r="597" spans="1:16" s="205" customFormat="1" ht="14.65" customHeight="1">
      <c r="A597" s="280" t="s">
        <v>37</v>
      </c>
      <c r="B597" s="289">
        <v>23</v>
      </c>
      <c r="C597" s="282">
        <v>0.76</v>
      </c>
      <c r="D597" s="283">
        <v>843</v>
      </c>
      <c r="E597" s="284">
        <v>4</v>
      </c>
      <c r="F597" s="282">
        <v>0.36</v>
      </c>
      <c r="G597" s="283">
        <v>145</v>
      </c>
      <c r="H597" s="289">
        <v>63</v>
      </c>
      <c r="I597" s="282">
        <v>0.86</v>
      </c>
      <c r="J597" s="283">
        <v>2312</v>
      </c>
      <c r="K597" s="284">
        <v>9</v>
      </c>
      <c r="L597" s="282">
        <v>0.52</v>
      </c>
      <c r="M597" s="283">
        <v>318</v>
      </c>
      <c r="N597" s="285" t="s">
        <v>104</v>
      </c>
      <c r="O597" s="282" t="s">
        <v>104</v>
      </c>
      <c r="P597" s="282" t="s">
        <v>104</v>
      </c>
    </row>
    <row r="598" spans="1:16" s="205" customFormat="1" ht="14.65" customHeight="1" thickBot="1">
      <c r="A598" s="293" t="s">
        <v>38</v>
      </c>
      <c r="B598" s="304">
        <v>38</v>
      </c>
      <c r="C598" s="291">
        <v>0.43</v>
      </c>
      <c r="D598" s="294">
        <v>5249</v>
      </c>
      <c r="E598" s="305">
        <v>5</v>
      </c>
      <c r="F598" s="291">
        <v>0.2</v>
      </c>
      <c r="G598" s="294">
        <v>711</v>
      </c>
      <c r="H598" s="296">
        <v>51</v>
      </c>
      <c r="I598" s="291">
        <v>0.44</v>
      </c>
      <c r="J598" s="294">
        <v>7529</v>
      </c>
      <c r="K598" s="296">
        <v>6</v>
      </c>
      <c r="L598" s="291">
        <v>0.21</v>
      </c>
      <c r="M598" s="294">
        <v>919</v>
      </c>
      <c r="N598" s="290" t="s">
        <v>104</v>
      </c>
      <c r="O598" s="291" t="s">
        <v>104</v>
      </c>
      <c r="P598" s="291" t="s">
        <v>104</v>
      </c>
    </row>
    <row r="599" spans="1:16" s="205" customFormat="1" ht="18.75" customHeight="1" thickBot="1">
      <c r="A599" s="568" t="s">
        <v>149</v>
      </c>
      <c r="B599" s="535"/>
      <c r="C599" s="535"/>
      <c r="D599" s="535"/>
      <c r="E599" s="535"/>
      <c r="F599" s="535"/>
      <c r="G599" s="535"/>
      <c r="H599" s="535"/>
      <c r="I599" s="535"/>
      <c r="J599" s="535"/>
      <c r="K599" s="535"/>
      <c r="L599" s="535"/>
      <c r="M599" s="535"/>
      <c r="N599" s="535"/>
      <c r="O599" s="535"/>
      <c r="P599" s="593"/>
    </row>
    <row r="600" spans="1:16" s="205" customFormat="1" ht="14.65" customHeight="1">
      <c r="A600" s="213" t="s">
        <v>20</v>
      </c>
      <c r="B600" s="230">
        <v>54</v>
      </c>
      <c r="C600" s="215">
        <v>1.22</v>
      </c>
      <c r="D600" s="216">
        <v>953</v>
      </c>
      <c r="E600" s="218">
        <v>10</v>
      </c>
      <c r="F600" s="215">
        <v>0.74</v>
      </c>
      <c r="G600" s="216">
        <v>176</v>
      </c>
      <c r="H600" s="218">
        <v>20</v>
      </c>
      <c r="I600" s="215">
        <v>0.97</v>
      </c>
      <c r="J600" s="216">
        <v>357</v>
      </c>
      <c r="K600" s="218">
        <v>16</v>
      </c>
      <c r="L600" s="215">
        <v>0.9</v>
      </c>
      <c r="M600" s="216">
        <v>295</v>
      </c>
      <c r="N600" s="244" t="s">
        <v>104</v>
      </c>
      <c r="O600" s="215" t="s">
        <v>104</v>
      </c>
      <c r="P600" s="215" t="s">
        <v>104</v>
      </c>
    </row>
    <row r="601" spans="1:16" s="205" customFormat="1" ht="14.65" customHeight="1">
      <c r="A601" s="219" t="s">
        <v>21</v>
      </c>
      <c r="B601" s="245">
        <v>61</v>
      </c>
      <c r="C601" s="221">
        <v>1.0900000000000001</v>
      </c>
      <c r="D601" s="222">
        <v>1262</v>
      </c>
      <c r="E601" s="224">
        <v>8</v>
      </c>
      <c r="F601" s="221">
        <v>0.6</v>
      </c>
      <c r="G601" s="222">
        <v>166</v>
      </c>
      <c r="H601" s="245">
        <v>15</v>
      </c>
      <c r="I601" s="221">
        <v>0.81</v>
      </c>
      <c r="J601" s="222">
        <v>316</v>
      </c>
      <c r="K601" s="224">
        <v>15</v>
      </c>
      <c r="L601" s="221">
        <v>0.8</v>
      </c>
      <c r="M601" s="222">
        <v>319</v>
      </c>
      <c r="N601" s="271" t="s">
        <v>104</v>
      </c>
      <c r="O601" s="221" t="s">
        <v>104</v>
      </c>
      <c r="P601" s="221" t="s">
        <v>104</v>
      </c>
    </row>
    <row r="602" spans="1:16" s="205" customFormat="1" ht="14.65" customHeight="1">
      <c r="A602" s="213" t="s">
        <v>22</v>
      </c>
      <c r="B602" s="230">
        <v>52</v>
      </c>
      <c r="C602" s="225">
        <v>2.2200000000000002</v>
      </c>
      <c r="D602" s="226">
        <v>343</v>
      </c>
      <c r="E602" s="218">
        <v>8</v>
      </c>
      <c r="F602" s="225">
        <v>1.21</v>
      </c>
      <c r="G602" s="226">
        <v>59</v>
      </c>
      <c r="H602" s="218">
        <v>19</v>
      </c>
      <c r="I602" s="225">
        <v>1.7</v>
      </c>
      <c r="J602" s="226">
        <v>129</v>
      </c>
      <c r="K602" s="218">
        <v>20</v>
      </c>
      <c r="L602" s="225">
        <v>1.84</v>
      </c>
      <c r="M602" s="226">
        <v>124</v>
      </c>
      <c r="N602" s="244" t="s">
        <v>104</v>
      </c>
      <c r="O602" s="225" t="s">
        <v>104</v>
      </c>
      <c r="P602" s="225" t="s">
        <v>104</v>
      </c>
    </row>
    <row r="603" spans="1:16" s="205" customFormat="1" ht="14.65" customHeight="1">
      <c r="A603" s="219" t="s">
        <v>23</v>
      </c>
      <c r="B603" s="245">
        <v>56</v>
      </c>
      <c r="C603" s="221">
        <v>2.16</v>
      </c>
      <c r="D603" s="222">
        <v>312</v>
      </c>
      <c r="E603" s="224">
        <v>10</v>
      </c>
      <c r="F603" s="221">
        <v>1.28</v>
      </c>
      <c r="G603" s="222">
        <v>56</v>
      </c>
      <c r="H603" s="245">
        <v>18</v>
      </c>
      <c r="I603" s="221">
        <v>1.67</v>
      </c>
      <c r="J603" s="222">
        <v>100</v>
      </c>
      <c r="K603" s="224">
        <v>16</v>
      </c>
      <c r="L603" s="221">
        <v>1.61</v>
      </c>
      <c r="M603" s="222">
        <v>87</v>
      </c>
      <c r="N603" s="271" t="s">
        <v>104</v>
      </c>
      <c r="O603" s="221" t="s">
        <v>104</v>
      </c>
      <c r="P603" s="221" t="s">
        <v>104</v>
      </c>
    </row>
    <row r="604" spans="1:16" s="205" customFormat="1" ht="14.65" customHeight="1">
      <c r="A604" s="213" t="s">
        <v>24</v>
      </c>
      <c r="B604" s="218">
        <v>46</v>
      </c>
      <c r="C604" s="225">
        <v>2.52</v>
      </c>
      <c r="D604" s="226">
        <v>209</v>
      </c>
      <c r="E604" s="218">
        <v>8</v>
      </c>
      <c r="F604" s="225">
        <v>1.36</v>
      </c>
      <c r="G604" s="226">
        <v>37</v>
      </c>
      <c r="H604" s="218">
        <v>23</v>
      </c>
      <c r="I604" s="225">
        <v>2.19</v>
      </c>
      <c r="J604" s="226">
        <v>101</v>
      </c>
      <c r="K604" s="218">
        <v>22</v>
      </c>
      <c r="L604" s="225">
        <v>2.16</v>
      </c>
      <c r="M604" s="226">
        <v>93</v>
      </c>
      <c r="N604" s="244" t="s">
        <v>104</v>
      </c>
      <c r="O604" s="225" t="s">
        <v>104</v>
      </c>
      <c r="P604" s="225" t="s">
        <v>104</v>
      </c>
    </row>
    <row r="605" spans="1:16" s="205" customFormat="1" ht="14.65" customHeight="1">
      <c r="A605" s="219" t="s">
        <v>25</v>
      </c>
      <c r="B605" s="224">
        <v>56</v>
      </c>
      <c r="C605" s="221">
        <v>2.1</v>
      </c>
      <c r="D605" s="222">
        <v>340</v>
      </c>
      <c r="E605" s="224">
        <v>9</v>
      </c>
      <c r="F605" s="221">
        <v>1.1599999999999999</v>
      </c>
      <c r="G605" s="222">
        <v>56</v>
      </c>
      <c r="H605" s="224">
        <v>15</v>
      </c>
      <c r="I605" s="221">
        <v>1.54</v>
      </c>
      <c r="J605" s="222">
        <v>89</v>
      </c>
      <c r="K605" s="224">
        <v>20</v>
      </c>
      <c r="L605" s="221">
        <v>1.68</v>
      </c>
      <c r="M605" s="222">
        <v>119</v>
      </c>
      <c r="N605" s="271" t="s">
        <v>104</v>
      </c>
      <c r="O605" s="221" t="s">
        <v>104</v>
      </c>
      <c r="P605" s="221" t="s">
        <v>104</v>
      </c>
    </row>
    <row r="606" spans="1:16" s="205" customFormat="1" ht="14.65" customHeight="1">
      <c r="A606" s="213" t="s">
        <v>26</v>
      </c>
      <c r="B606" s="218">
        <v>54</v>
      </c>
      <c r="C606" s="225">
        <v>1.72</v>
      </c>
      <c r="D606" s="226">
        <v>474</v>
      </c>
      <c r="E606" s="218">
        <v>9</v>
      </c>
      <c r="F606" s="225">
        <v>0.97</v>
      </c>
      <c r="G606" s="226">
        <v>74</v>
      </c>
      <c r="H606" s="218">
        <v>21</v>
      </c>
      <c r="I606" s="225">
        <v>1.4</v>
      </c>
      <c r="J606" s="226">
        <v>180</v>
      </c>
      <c r="K606" s="218">
        <v>17</v>
      </c>
      <c r="L606" s="225">
        <v>1.3</v>
      </c>
      <c r="M606" s="226">
        <v>150</v>
      </c>
      <c r="N606" s="244" t="s">
        <v>104</v>
      </c>
      <c r="O606" s="225" t="s">
        <v>104</v>
      </c>
      <c r="P606" s="225" t="s">
        <v>104</v>
      </c>
    </row>
    <row r="607" spans="1:16" s="205" customFormat="1" ht="14.65" customHeight="1">
      <c r="A607" s="219" t="s">
        <v>27</v>
      </c>
      <c r="B607" s="245">
        <v>56</v>
      </c>
      <c r="C607" s="221">
        <v>2.41</v>
      </c>
      <c r="D607" s="222">
        <v>253</v>
      </c>
      <c r="E607" s="224">
        <v>11</v>
      </c>
      <c r="F607" s="221">
        <v>1.55</v>
      </c>
      <c r="G607" s="222">
        <v>47</v>
      </c>
      <c r="H607" s="224">
        <v>18</v>
      </c>
      <c r="I607" s="221">
        <v>1.88</v>
      </c>
      <c r="J607" s="222">
        <v>84</v>
      </c>
      <c r="K607" s="245">
        <v>15</v>
      </c>
      <c r="L607" s="221">
        <v>1.68</v>
      </c>
      <c r="M607" s="222">
        <v>73</v>
      </c>
      <c r="N607" s="271" t="s">
        <v>104</v>
      </c>
      <c r="O607" s="221" t="s">
        <v>104</v>
      </c>
      <c r="P607" s="221" t="s">
        <v>104</v>
      </c>
    </row>
    <row r="608" spans="1:16" s="205" customFormat="1" ht="14.65" customHeight="1">
      <c r="A608" s="213" t="s">
        <v>28</v>
      </c>
      <c r="B608" s="230">
        <v>51</v>
      </c>
      <c r="C608" s="225">
        <v>1.56</v>
      </c>
      <c r="D608" s="226">
        <v>560</v>
      </c>
      <c r="E608" s="218">
        <v>9</v>
      </c>
      <c r="F608" s="225">
        <v>0.87</v>
      </c>
      <c r="G608" s="226">
        <v>97</v>
      </c>
      <c r="H608" s="218">
        <v>23</v>
      </c>
      <c r="I608" s="225">
        <v>1.31</v>
      </c>
      <c r="J608" s="226">
        <v>246</v>
      </c>
      <c r="K608" s="218">
        <v>17</v>
      </c>
      <c r="L608" s="225">
        <v>1.1599999999999999</v>
      </c>
      <c r="M608" s="226">
        <v>195</v>
      </c>
      <c r="N608" s="244" t="s">
        <v>104</v>
      </c>
      <c r="O608" s="225" t="s">
        <v>104</v>
      </c>
      <c r="P608" s="225" t="s">
        <v>104</v>
      </c>
    </row>
    <row r="609" spans="1:16" s="205" customFormat="1" ht="14.65" customHeight="1">
      <c r="A609" s="219" t="s">
        <v>29</v>
      </c>
      <c r="B609" s="245">
        <v>56</v>
      </c>
      <c r="C609" s="221">
        <v>1.08</v>
      </c>
      <c r="D609" s="222">
        <v>1256</v>
      </c>
      <c r="E609" s="224">
        <v>10</v>
      </c>
      <c r="F609" s="221">
        <v>0.66</v>
      </c>
      <c r="G609" s="222">
        <v>237</v>
      </c>
      <c r="H609" s="245">
        <v>20</v>
      </c>
      <c r="I609" s="221">
        <v>0.87</v>
      </c>
      <c r="J609" s="222">
        <v>434</v>
      </c>
      <c r="K609" s="245">
        <v>14</v>
      </c>
      <c r="L609" s="221">
        <v>0.75</v>
      </c>
      <c r="M609" s="222">
        <v>311</v>
      </c>
      <c r="N609" s="271" t="s">
        <v>104</v>
      </c>
      <c r="O609" s="221" t="s">
        <v>104</v>
      </c>
      <c r="P609" s="221" t="s">
        <v>104</v>
      </c>
    </row>
    <row r="610" spans="1:16" s="205" customFormat="1" ht="14.65" customHeight="1">
      <c r="A610" s="213" t="s">
        <v>30</v>
      </c>
      <c r="B610" s="230">
        <v>60</v>
      </c>
      <c r="C610" s="225">
        <v>1.84</v>
      </c>
      <c r="D610" s="226">
        <v>430</v>
      </c>
      <c r="E610" s="218">
        <v>10</v>
      </c>
      <c r="F610" s="225">
        <v>1.1100000000000001</v>
      </c>
      <c r="G610" s="226">
        <v>68</v>
      </c>
      <c r="H610" s="230">
        <v>15</v>
      </c>
      <c r="I610" s="225">
        <v>1.34</v>
      </c>
      <c r="J610" s="226">
        <v>108</v>
      </c>
      <c r="K610" s="218">
        <v>15</v>
      </c>
      <c r="L610" s="225">
        <v>1.31</v>
      </c>
      <c r="M610" s="226">
        <v>114</v>
      </c>
      <c r="N610" s="244" t="s">
        <v>104</v>
      </c>
      <c r="O610" s="225" t="s">
        <v>104</v>
      </c>
      <c r="P610" s="225" t="s">
        <v>104</v>
      </c>
    </row>
    <row r="611" spans="1:16" s="205" customFormat="1" ht="14.65" customHeight="1">
      <c r="A611" s="219" t="s">
        <v>31</v>
      </c>
      <c r="B611" s="224">
        <v>55</v>
      </c>
      <c r="C611" s="221">
        <v>2.5</v>
      </c>
      <c r="D611" s="222">
        <v>237</v>
      </c>
      <c r="E611" s="224">
        <v>8</v>
      </c>
      <c r="F611" s="221">
        <v>1.33</v>
      </c>
      <c r="G611" s="222">
        <v>35</v>
      </c>
      <c r="H611" s="224">
        <v>19</v>
      </c>
      <c r="I611" s="221">
        <v>1.96</v>
      </c>
      <c r="J611" s="222">
        <v>84</v>
      </c>
      <c r="K611" s="224">
        <v>17</v>
      </c>
      <c r="L611" s="221">
        <v>1.93</v>
      </c>
      <c r="M611" s="222">
        <v>74</v>
      </c>
      <c r="N611" s="271" t="s">
        <v>104</v>
      </c>
      <c r="O611" s="221" t="s">
        <v>104</v>
      </c>
      <c r="P611" s="221" t="s">
        <v>104</v>
      </c>
    </row>
    <row r="612" spans="1:16" s="205" customFormat="1" ht="14.65" customHeight="1">
      <c r="A612" s="213" t="s">
        <v>32</v>
      </c>
      <c r="B612" s="218">
        <v>60</v>
      </c>
      <c r="C612" s="225">
        <v>1.66</v>
      </c>
      <c r="D612" s="226">
        <v>532</v>
      </c>
      <c r="E612" s="218">
        <v>9</v>
      </c>
      <c r="F612" s="225">
        <v>0.99</v>
      </c>
      <c r="G612" s="226">
        <v>83</v>
      </c>
      <c r="H612" s="218">
        <v>16</v>
      </c>
      <c r="I612" s="225">
        <v>1.22</v>
      </c>
      <c r="J612" s="226">
        <v>147</v>
      </c>
      <c r="K612" s="218">
        <v>15</v>
      </c>
      <c r="L612" s="225">
        <v>1.21</v>
      </c>
      <c r="M612" s="226">
        <v>134</v>
      </c>
      <c r="N612" s="244" t="s">
        <v>104</v>
      </c>
      <c r="O612" s="225" t="s">
        <v>104</v>
      </c>
      <c r="P612" s="225" t="s">
        <v>104</v>
      </c>
    </row>
    <row r="613" spans="1:16" s="205" customFormat="1" ht="14.65" customHeight="1">
      <c r="A613" s="219" t="s">
        <v>33</v>
      </c>
      <c r="B613" s="224">
        <v>48</v>
      </c>
      <c r="C613" s="221">
        <v>2.14</v>
      </c>
      <c r="D613" s="222">
        <v>274</v>
      </c>
      <c r="E613" s="224">
        <v>10</v>
      </c>
      <c r="F613" s="221">
        <v>1.26</v>
      </c>
      <c r="G613" s="222">
        <v>54</v>
      </c>
      <c r="H613" s="224">
        <v>29</v>
      </c>
      <c r="I613" s="221">
        <v>1.94</v>
      </c>
      <c r="J613" s="222">
        <v>159</v>
      </c>
      <c r="K613" s="245">
        <v>13</v>
      </c>
      <c r="L613" s="221">
        <v>1.47</v>
      </c>
      <c r="M613" s="222">
        <v>71</v>
      </c>
      <c r="N613" s="271" t="s">
        <v>104</v>
      </c>
      <c r="O613" s="221" t="s">
        <v>104</v>
      </c>
      <c r="P613" s="221" t="s">
        <v>104</v>
      </c>
    </row>
    <row r="614" spans="1:16" s="205" customFormat="1" ht="14.65" customHeight="1">
      <c r="A614" s="213" t="s">
        <v>34</v>
      </c>
      <c r="B614" s="218">
        <v>58</v>
      </c>
      <c r="C614" s="225">
        <v>2.29</v>
      </c>
      <c r="D614" s="226">
        <v>296</v>
      </c>
      <c r="E614" s="218">
        <v>7</v>
      </c>
      <c r="F614" s="225">
        <v>1.2</v>
      </c>
      <c r="G614" s="226">
        <v>37</v>
      </c>
      <c r="H614" s="218">
        <v>17</v>
      </c>
      <c r="I614" s="225">
        <v>1.74</v>
      </c>
      <c r="J614" s="226">
        <v>87</v>
      </c>
      <c r="K614" s="218">
        <v>18</v>
      </c>
      <c r="L614" s="225">
        <v>1.8</v>
      </c>
      <c r="M614" s="226">
        <v>86</v>
      </c>
      <c r="N614" s="244" t="s">
        <v>104</v>
      </c>
      <c r="O614" s="225" t="s">
        <v>104</v>
      </c>
      <c r="P614" s="225" t="s">
        <v>104</v>
      </c>
    </row>
    <row r="615" spans="1:16" s="205" customFormat="1" ht="14.65" customHeight="1" thickBot="1">
      <c r="A615" s="219" t="s">
        <v>35</v>
      </c>
      <c r="B615" s="245">
        <v>56</v>
      </c>
      <c r="C615" s="221">
        <v>2.2599999999999998</v>
      </c>
      <c r="D615" s="222">
        <v>273</v>
      </c>
      <c r="E615" s="224">
        <v>9</v>
      </c>
      <c r="F615" s="221">
        <v>1.33</v>
      </c>
      <c r="G615" s="222">
        <v>43</v>
      </c>
      <c r="H615" s="245">
        <v>17</v>
      </c>
      <c r="I615" s="221">
        <v>1.7</v>
      </c>
      <c r="J615" s="222">
        <v>90</v>
      </c>
      <c r="K615" s="224">
        <v>18</v>
      </c>
      <c r="L615" s="221">
        <v>1.72</v>
      </c>
      <c r="M615" s="222">
        <v>89</v>
      </c>
      <c r="N615" s="271" t="s">
        <v>104</v>
      </c>
      <c r="O615" s="221" t="s">
        <v>104</v>
      </c>
      <c r="P615" s="221" t="s">
        <v>104</v>
      </c>
    </row>
    <row r="616" spans="1:16" s="205" customFormat="1" ht="14.65" customHeight="1">
      <c r="A616" s="273" t="s">
        <v>36</v>
      </c>
      <c r="B616" s="278">
        <v>56</v>
      </c>
      <c r="C616" s="275">
        <v>0.51</v>
      </c>
      <c r="D616" s="276">
        <v>6017</v>
      </c>
      <c r="E616" s="292">
        <v>9</v>
      </c>
      <c r="F616" s="275">
        <v>0.28999999999999998</v>
      </c>
      <c r="G616" s="276">
        <v>983</v>
      </c>
      <c r="H616" s="278">
        <v>19</v>
      </c>
      <c r="I616" s="275">
        <v>0.4</v>
      </c>
      <c r="J616" s="276">
        <v>2002</v>
      </c>
      <c r="K616" s="278">
        <v>16</v>
      </c>
      <c r="L616" s="275">
        <v>0.37</v>
      </c>
      <c r="M616" s="276">
        <v>1756</v>
      </c>
      <c r="N616" s="279" t="s">
        <v>104</v>
      </c>
      <c r="O616" s="275" t="s">
        <v>104</v>
      </c>
      <c r="P616" s="275" t="s">
        <v>104</v>
      </c>
    </row>
    <row r="617" spans="1:16" s="205" customFormat="1" ht="14.65" customHeight="1">
      <c r="A617" s="280" t="s">
        <v>37</v>
      </c>
      <c r="B617" s="289">
        <v>55</v>
      </c>
      <c r="C617" s="282">
        <v>0.89</v>
      </c>
      <c r="D617" s="283">
        <v>1987</v>
      </c>
      <c r="E617" s="284">
        <v>9</v>
      </c>
      <c r="F617" s="282">
        <v>0.51</v>
      </c>
      <c r="G617" s="283">
        <v>342</v>
      </c>
      <c r="H617" s="289">
        <v>19</v>
      </c>
      <c r="I617" s="282">
        <v>0.69</v>
      </c>
      <c r="J617" s="283">
        <v>709</v>
      </c>
      <c r="K617" s="289">
        <v>17</v>
      </c>
      <c r="L617" s="282">
        <v>0.68</v>
      </c>
      <c r="M617" s="283">
        <v>578</v>
      </c>
      <c r="N617" s="285" t="s">
        <v>104</v>
      </c>
      <c r="O617" s="282" t="s">
        <v>104</v>
      </c>
      <c r="P617" s="282" t="s">
        <v>104</v>
      </c>
    </row>
    <row r="618" spans="1:16" s="205" customFormat="1" ht="14.65" customHeight="1">
      <c r="A618" s="293" t="s">
        <v>38</v>
      </c>
      <c r="B618" s="289">
        <v>56</v>
      </c>
      <c r="C618" s="291">
        <v>0.44</v>
      </c>
      <c r="D618" s="294">
        <v>8004</v>
      </c>
      <c r="E618" s="284">
        <v>9</v>
      </c>
      <c r="F618" s="291">
        <v>0.26</v>
      </c>
      <c r="G618" s="294">
        <v>1325</v>
      </c>
      <c r="H618" s="289">
        <v>19</v>
      </c>
      <c r="I618" s="291">
        <v>0.35</v>
      </c>
      <c r="J618" s="294">
        <v>2711</v>
      </c>
      <c r="K618" s="296">
        <v>16</v>
      </c>
      <c r="L618" s="291">
        <v>0.32</v>
      </c>
      <c r="M618" s="294">
        <v>2334</v>
      </c>
      <c r="N618" s="290" t="s">
        <v>104</v>
      </c>
      <c r="O618" s="291" t="s">
        <v>104</v>
      </c>
      <c r="P618" s="291" t="s">
        <v>104</v>
      </c>
    </row>
    <row r="619" spans="1:16" s="205" customFormat="1" ht="14.65" customHeight="1">
      <c r="A619" s="595" t="s">
        <v>150</v>
      </c>
      <c r="B619" s="595"/>
      <c r="C619" s="595"/>
      <c r="D619" s="595"/>
      <c r="E619" s="595"/>
      <c r="F619" s="595"/>
      <c r="G619" s="595"/>
      <c r="H619" s="595"/>
      <c r="I619" s="595"/>
      <c r="J619" s="595"/>
      <c r="K619" s="595"/>
      <c r="L619" s="595"/>
      <c r="M619" s="595"/>
      <c r="N619" s="595"/>
      <c r="O619" s="595"/>
      <c r="P619" s="595"/>
    </row>
    <row r="620" spans="1:16" s="205" customFormat="1" ht="46.5" customHeight="1">
      <c r="A620" s="572" t="s">
        <v>168</v>
      </c>
      <c r="B620" s="572"/>
      <c r="C620" s="572"/>
      <c r="D620" s="572"/>
      <c r="E620" s="572"/>
      <c r="F620" s="572"/>
      <c r="G620" s="572"/>
      <c r="H620" s="572"/>
      <c r="I620" s="572"/>
      <c r="J620" s="572"/>
      <c r="K620" s="572"/>
      <c r="L620" s="572"/>
      <c r="M620" s="572"/>
      <c r="N620" s="572"/>
      <c r="O620" s="572"/>
      <c r="P620" s="572"/>
    </row>
    <row r="621" spans="1:16" s="205" customFormat="1" ht="14.65" customHeight="1">
      <c r="A621" s="574" t="s">
        <v>169</v>
      </c>
      <c r="B621" s="596"/>
      <c r="C621" s="596"/>
      <c r="D621" s="596"/>
      <c r="E621" s="596"/>
      <c r="F621" s="596"/>
      <c r="G621" s="596"/>
      <c r="H621" s="596"/>
      <c r="I621" s="596"/>
      <c r="J621" s="596"/>
      <c r="K621" s="596"/>
      <c r="L621" s="596"/>
      <c r="M621" s="596"/>
      <c r="N621" s="596"/>
      <c r="O621" s="596"/>
      <c r="P621" s="596"/>
    </row>
    <row r="622" spans="1:16" s="205" customFormat="1" ht="14.65" customHeight="1">
      <c r="A622" s="298"/>
      <c r="B622" s="298"/>
      <c r="C622" s="298"/>
      <c r="D622" s="298"/>
      <c r="E622" s="298"/>
      <c r="F622" s="298"/>
      <c r="G622" s="298"/>
      <c r="H622" s="298"/>
      <c r="I622" s="298"/>
      <c r="J622" s="298"/>
      <c r="K622" s="298"/>
      <c r="L622" s="298"/>
      <c r="M622" s="298"/>
      <c r="N622" s="298"/>
      <c r="O622" s="298"/>
      <c r="P622" s="298"/>
    </row>
    <row r="623" spans="1:16" s="205" customFormat="1" ht="25.15" customHeight="1">
      <c r="A623" s="541">
        <v>2022</v>
      </c>
      <c r="B623" s="541"/>
      <c r="C623" s="541"/>
      <c r="D623" s="541"/>
      <c r="E623" s="541"/>
      <c r="F623" s="541"/>
      <c r="G623" s="541"/>
      <c r="H623" s="541"/>
      <c r="I623" s="541"/>
      <c r="J623" s="541"/>
      <c r="K623" s="541"/>
      <c r="L623" s="541"/>
      <c r="M623" s="541"/>
      <c r="N623" s="541"/>
      <c r="O623" s="541"/>
      <c r="P623" s="541"/>
    </row>
    <row r="624" spans="1:16" ht="14.65" customHeight="1"/>
    <row r="625" spans="1:16" s="205" customFormat="1" ht="14.65" customHeight="1">
      <c r="A625" s="542" t="s">
        <v>170</v>
      </c>
      <c r="B625" s="597"/>
      <c r="C625" s="597"/>
      <c r="D625" s="597"/>
      <c r="E625" s="597"/>
      <c r="F625" s="597"/>
      <c r="G625" s="597"/>
      <c r="H625" s="597"/>
      <c r="I625" s="597"/>
      <c r="J625" s="597"/>
      <c r="K625" s="597"/>
      <c r="L625" s="597"/>
      <c r="M625" s="597"/>
      <c r="N625" s="597"/>
      <c r="O625" s="597"/>
      <c r="P625" s="597"/>
    </row>
    <row r="626" spans="1:16" s="205" customFormat="1" ht="31.5" customHeight="1" thickBot="1">
      <c r="A626" s="544" t="s">
        <v>16</v>
      </c>
      <c r="B626" s="547" t="s">
        <v>133</v>
      </c>
      <c r="C626" s="548"/>
      <c r="D626" s="549"/>
      <c r="E626" s="547" t="s">
        <v>134</v>
      </c>
      <c r="F626" s="548"/>
      <c r="G626" s="549"/>
      <c r="H626" s="547" t="s">
        <v>135</v>
      </c>
      <c r="I626" s="548"/>
      <c r="J626" s="549"/>
      <c r="K626" s="547" t="s">
        <v>136</v>
      </c>
      <c r="L626" s="548"/>
      <c r="M626" s="549"/>
      <c r="N626" s="547" t="s">
        <v>163</v>
      </c>
      <c r="O626" s="548"/>
      <c r="P626" s="598"/>
    </row>
    <row r="627" spans="1:16" s="205" customFormat="1" ht="14.65" customHeight="1" thickBot="1">
      <c r="A627" s="545"/>
      <c r="B627" s="207" t="s">
        <v>137</v>
      </c>
      <c r="C627" s="208" t="s">
        <v>138</v>
      </c>
      <c r="D627" s="209" t="s">
        <v>139</v>
      </c>
      <c r="E627" s="210" t="s">
        <v>137</v>
      </c>
      <c r="F627" s="208" t="s">
        <v>138</v>
      </c>
      <c r="G627" s="209" t="s">
        <v>139</v>
      </c>
      <c r="H627" s="210" t="s">
        <v>137</v>
      </c>
      <c r="I627" s="211" t="s">
        <v>138</v>
      </c>
      <c r="J627" s="212" t="s">
        <v>139</v>
      </c>
      <c r="K627" s="210" t="s">
        <v>137</v>
      </c>
      <c r="L627" s="208" t="s">
        <v>138</v>
      </c>
      <c r="M627" s="209" t="s">
        <v>139</v>
      </c>
      <c r="N627" s="269" t="s">
        <v>137</v>
      </c>
      <c r="O627" s="270" t="s">
        <v>138</v>
      </c>
      <c r="P627" s="269" t="s">
        <v>139</v>
      </c>
    </row>
    <row r="628" spans="1:16" s="205" customFormat="1" ht="17.25" customHeight="1" thickBot="1">
      <c r="A628" s="546"/>
      <c r="B628" s="599" t="s">
        <v>140</v>
      </c>
      <c r="C628" s="551"/>
      <c r="D628" s="551"/>
      <c r="E628" s="551"/>
      <c r="F628" s="551"/>
      <c r="G628" s="551"/>
      <c r="H628" s="551"/>
      <c r="I628" s="551"/>
      <c r="J628" s="551"/>
      <c r="K628" s="551"/>
      <c r="L628" s="551"/>
      <c r="M628" s="551"/>
      <c r="N628" s="551"/>
      <c r="O628" s="551"/>
      <c r="P628" s="600"/>
    </row>
    <row r="629" spans="1:16" s="205" customFormat="1" ht="18" customHeight="1" thickBot="1">
      <c r="A629" s="585" t="s">
        <v>141</v>
      </c>
      <c r="B629" s="535"/>
      <c r="C629" s="535"/>
      <c r="D629" s="535"/>
      <c r="E629" s="535"/>
      <c r="F629" s="535"/>
      <c r="G629" s="535"/>
      <c r="H629" s="535"/>
      <c r="I629" s="535"/>
      <c r="J629" s="535"/>
      <c r="K629" s="535"/>
      <c r="L629" s="535"/>
      <c r="M629" s="535"/>
      <c r="N629" s="535"/>
      <c r="O629" s="535"/>
      <c r="P629" s="593"/>
    </row>
    <row r="630" spans="1:16" s="205" customFormat="1" ht="14.65" customHeight="1">
      <c r="A630" s="213" t="s">
        <v>20</v>
      </c>
      <c r="B630" s="217">
        <v>56</v>
      </c>
      <c r="C630" s="215">
        <v>1.21</v>
      </c>
      <c r="D630" s="216">
        <v>998</v>
      </c>
      <c r="E630" s="217">
        <v>33</v>
      </c>
      <c r="F630" s="215">
        <v>1.1499999999999999</v>
      </c>
      <c r="G630" s="216">
        <v>586</v>
      </c>
      <c r="H630" s="217">
        <v>2</v>
      </c>
      <c r="I630" s="215">
        <v>0.31</v>
      </c>
      <c r="J630" s="216">
        <v>27</v>
      </c>
      <c r="K630" s="218">
        <v>3</v>
      </c>
      <c r="L630" s="215">
        <v>0.39</v>
      </c>
      <c r="M630" s="216">
        <v>54</v>
      </c>
      <c r="N630" s="244" t="s">
        <v>171</v>
      </c>
      <c r="O630" s="215">
        <v>0.6</v>
      </c>
      <c r="P630" s="299">
        <v>122</v>
      </c>
    </row>
    <row r="631" spans="1:16" s="205" customFormat="1" ht="14.65" customHeight="1">
      <c r="A631" s="219" t="s">
        <v>21</v>
      </c>
      <c r="B631" s="223">
        <v>58</v>
      </c>
      <c r="C631" s="221">
        <v>1.0900000000000001</v>
      </c>
      <c r="D631" s="222">
        <v>1209</v>
      </c>
      <c r="E631" s="223">
        <v>29</v>
      </c>
      <c r="F631" s="221">
        <v>1</v>
      </c>
      <c r="G631" s="222">
        <v>601</v>
      </c>
      <c r="H631" s="223">
        <v>3</v>
      </c>
      <c r="I631" s="221">
        <v>0.4</v>
      </c>
      <c r="J631" s="222">
        <v>71</v>
      </c>
      <c r="K631" s="224">
        <v>4</v>
      </c>
      <c r="L631" s="221">
        <v>0.4</v>
      </c>
      <c r="M631" s="222">
        <v>83</v>
      </c>
      <c r="N631" s="271" t="s">
        <v>172</v>
      </c>
      <c r="O631" s="221">
        <v>0.54</v>
      </c>
      <c r="P631" s="228">
        <v>131</v>
      </c>
    </row>
    <row r="632" spans="1:16" s="205" customFormat="1" ht="14.65" customHeight="1">
      <c r="A632" s="213" t="s">
        <v>22</v>
      </c>
      <c r="B632" s="217">
        <v>40</v>
      </c>
      <c r="C632" s="225">
        <v>2.34</v>
      </c>
      <c r="D632" s="226">
        <v>268</v>
      </c>
      <c r="E632" s="217">
        <v>42</v>
      </c>
      <c r="F632" s="225">
        <v>2.39</v>
      </c>
      <c r="G632" s="226">
        <v>273</v>
      </c>
      <c r="H632" s="217">
        <v>2</v>
      </c>
      <c r="I632" s="225">
        <v>0.62</v>
      </c>
      <c r="J632" s="226">
        <v>13</v>
      </c>
      <c r="K632" s="217">
        <v>4</v>
      </c>
      <c r="L632" s="225">
        <v>0.81</v>
      </c>
      <c r="M632" s="226">
        <v>23</v>
      </c>
      <c r="N632" s="244" t="s">
        <v>173</v>
      </c>
      <c r="O632" s="225">
        <v>1.49</v>
      </c>
      <c r="P632" s="300">
        <v>93</v>
      </c>
    </row>
    <row r="633" spans="1:16" s="205" customFormat="1" ht="14.65" customHeight="1">
      <c r="A633" s="219" t="s">
        <v>23</v>
      </c>
      <c r="B633" s="223">
        <v>48</v>
      </c>
      <c r="C633" s="221">
        <v>2.0699999999999998</v>
      </c>
      <c r="D633" s="222">
        <v>304</v>
      </c>
      <c r="E633" s="224">
        <v>34</v>
      </c>
      <c r="F633" s="221">
        <v>1.95</v>
      </c>
      <c r="G633" s="222">
        <v>218</v>
      </c>
      <c r="H633" s="223">
        <v>3</v>
      </c>
      <c r="I633" s="221">
        <v>0.67</v>
      </c>
      <c r="J633" s="222">
        <v>17</v>
      </c>
      <c r="K633" s="223">
        <v>2</v>
      </c>
      <c r="L633" s="221">
        <v>0.56999999999999995</v>
      </c>
      <c r="M633" s="222">
        <v>10</v>
      </c>
      <c r="N633" s="271" t="s">
        <v>174</v>
      </c>
      <c r="O633" s="221">
        <v>1.42</v>
      </c>
      <c r="P633" s="228">
        <v>87</v>
      </c>
    </row>
    <row r="634" spans="1:16" s="205" customFormat="1" ht="14.65" customHeight="1">
      <c r="A634" s="213" t="s">
        <v>24</v>
      </c>
      <c r="B634" s="217">
        <v>54</v>
      </c>
      <c r="C634" s="225">
        <v>2.5</v>
      </c>
      <c r="D634" s="226">
        <v>250</v>
      </c>
      <c r="E634" s="218">
        <v>29</v>
      </c>
      <c r="F634" s="225">
        <v>2.2799999999999998</v>
      </c>
      <c r="G634" s="226">
        <v>135</v>
      </c>
      <c r="H634" s="217">
        <v>4</v>
      </c>
      <c r="I634" s="225">
        <v>1.03</v>
      </c>
      <c r="J634" s="226">
        <v>18</v>
      </c>
      <c r="K634" s="218">
        <v>3</v>
      </c>
      <c r="L634" s="225">
        <v>0.87</v>
      </c>
      <c r="M634" s="226">
        <v>15</v>
      </c>
      <c r="N634" s="244">
        <v>10</v>
      </c>
      <c r="O634" s="225">
        <v>1.49</v>
      </c>
      <c r="P634" s="300">
        <v>45</v>
      </c>
    </row>
    <row r="635" spans="1:16" s="205" customFormat="1" ht="14.65" customHeight="1">
      <c r="A635" s="219" t="s">
        <v>25</v>
      </c>
      <c r="B635" s="223">
        <v>54</v>
      </c>
      <c r="C635" s="221">
        <v>1.86</v>
      </c>
      <c r="D635" s="222">
        <v>421</v>
      </c>
      <c r="E635" s="224">
        <v>35</v>
      </c>
      <c r="F635" s="221">
        <v>1.79</v>
      </c>
      <c r="G635" s="222">
        <v>256</v>
      </c>
      <c r="H635" s="223">
        <v>2</v>
      </c>
      <c r="I635" s="221">
        <v>0.52</v>
      </c>
      <c r="J635" s="222">
        <v>12</v>
      </c>
      <c r="K635" s="224">
        <v>3</v>
      </c>
      <c r="L635" s="221">
        <v>0.62</v>
      </c>
      <c r="M635" s="222">
        <v>17</v>
      </c>
      <c r="N635" s="271" t="s">
        <v>171</v>
      </c>
      <c r="O635" s="221">
        <v>0.93</v>
      </c>
      <c r="P635" s="228">
        <v>55</v>
      </c>
    </row>
    <row r="636" spans="1:16" s="205" customFormat="1" ht="14.65" customHeight="1">
      <c r="A636" s="213" t="s">
        <v>26</v>
      </c>
      <c r="B636" s="217">
        <v>49</v>
      </c>
      <c r="C636" s="225">
        <v>1.6</v>
      </c>
      <c r="D636" s="226">
        <v>483</v>
      </c>
      <c r="E636" s="218">
        <v>37</v>
      </c>
      <c r="F636" s="225">
        <v>1.54</v>
      </c>
      <c r="G636" s="226">
        <v>363</v>
      </c>
      <c r="H636" s="217">
        <v>3</v>
      </c>
      <c r="I636" s="225">
        <v>0.53</v>
      </c>
      <c r="J636" s="226">
        <v>27</v>
      </c>
      <c r="K636" s="218">
        <v>4</v>
      </c>
      <c r="L636" s="225">
        <v>0.57999999999999996</v>
      </c>
      <c r="M636" s="226">
        <v>36</v>
      </c>
      <c r="N636" s="244" t="s">
        <v>175</v>
      </c>
      <c r="O636" s="225">
        <v>0.9</v>
      </c>
      <c r="P636" s="300">
        <v>86</v>
      </c>
    </row>
    <row r="637" spans="1:16" s="205" customFormat="1" ht="14.65" customHeight="1">
      <c r="A637" s="219" t="s">
        <v>27</v>
      </c>
      <c r="B637" s="223">
        <v>41</v>
      </c>
      <c r="C637" s="221">
        <v>2.13</v>
      </c>
      <c r="D637" s="222">
        <v>233</v>
      </c>
      <c r="E637" s="224">
        <v>35</v>
      </c>
      <c r="F637" s="221">
        <v>2.11</v>
      </c>
      <c r="G637" s="222">
        <v>190</v>
      </c>
      <c r="H637" s="223">
        <v>3</v>
      </c>
      <c r="I637" s="221">
        <v>0.75</v>
      </c>
      <c r="J637" s="222">
        <v>17</v>
      </c>
      <c r="K637" s="224">
        <v>5</v>
      </c>
      <c r="L637" s="221">
        <v>0.91</v>
      </c>
      <c r="M637" s="222">
        <v>26</v>
      </c>
      <c r="N637" s="271" t="s">
        <v>176</v>
      </c>
      <c r="O637" s="221">
        <v>1.6</v>
      </c>
      <c r="P637" s="228">
        <v>91</v>
      </c>
    </row>
    <row r="638" spans="1:16" s="205" customFormat="1" ht="14.65" customHeight="1">
      <c r="A638" s="213" t="s">
        <v>28</v>
      </c>
      <c r="B638" s="217">
        <v>52</v>
      </c>
      <c r="C638" s="225">
        <v>1.5</v>
      </c>
      <c r="D638" s="226">
        <v>596</v>
      </c>
      <c r="E638" s="217">
        <v>32</v>
      </c>
      <c r="F638" s="225">
        <v>1.4</v>
      </c>
      <c r="G638" s="226">
        <v>376</v>
      </c>
      <c r="H638" s="217">
        <v>4</v>
      </c>
      <c r="I638" s="225">
        <v>0.56999999999999995</v>
      </c>
      <c r="J638" s="226">
        <v>42</v>
      </c>
      <c r="K638" s="218">
        <v>3</v>
      </c>
      <c r="L638" s="225">
        <v>0.52</v>
      </c>
      <c r="M638" s="226">
        <v>42</v>
      </c>
      <c r="N638" s="244" t="s">
        <v>175</v>
      </c>
      <c r="O638" s="225">
        <v>0.86</v>
      </c>
      <c r="P638" s="300">
        <v>101</v>
      </c>
    </row>
    <row r="639" spans="1:16" s="205" customFormat="1" ht="14.65" customHeight="1">
      <c r="A639" s="219" t="s">
        <v>29</v>
      </c>
      <c r="B639" s="243">
        <v>57</v>
      </c>
      <c r="C639" s="306">
        <v>1.1100000000000001</v>
      </c>
      <c r="D639" s="222">
        <v>1207</v>
      </c>
      <c r="E639" s="224">
        <v>31</v>
      </c>
      <c r="F639" s="221">
        <v>1.04</v>
      </c>
      <c r="G639" s="222">
        <v>648</v>
      </c>
      <c r="H639" s="223">
        <v>3</v>
      </c>
      <c r="I639" s="221">
        <v>0.36</v>
      </c>
      <c r="J639" s="222">
        <v>53</v>
      </c>
      <c r="K639" s="224">
        <v>2</v>
      </c>
      <c r="L639" s="221">
        <v>0.32</v>
      </c>
      <c r="M639" s="222">
        <v>48</v>
      </c>
      <c r="N639" s="271" t="s">
        <v>172</v>
      </c>
      <c r="O639" s="221">
        <v>0.55000000000000004</v>
      </c>
      <c r="P639" s="228">
        <v>135</v>
      </c>
    </row>
    <row r="640" spans="1:16" s="205" customFormat="1" ht="14.65" customHeight="1">
      <c r="A640" s="213" t="s">
        <v>30</v>
      </c>
      <c r="B640" s="217">
        <v>51</v>
      </c>
      <c r="C640" s="225">
        <v>1.82</v>
      </c>
      <c r="D640" s="226">
        <v>396</v>
      </c>
      <c r="E640" s="218">
        <v>34</v>
      </c>
      <c r="F640" s="225">
        <v>1.72</v>
      </c>
      <c r="G640" s="226">
        <v>260</v>
      </c>
      <c r="H640" s="217">
        <v>3</v>
      </c>
      <c r="I640" s="225">
        <v>0.57999999999999996</v>
      </c>
      <c r="J640" s="226">
        <v>20</v>
      </c>
      <c r="K640" s="218">
        <v>3</v>
      </c>
      <c r="L640" s="225">
        <v>0.64</v>
      </c>
      <c r="M640" s="226">
        <v>29</v>
      </c>
      <c r="N640" s="244" t="s">
        <v>177</v>
      </c>
      <c r="O640" s="225">
        <v>1.0900000000000001</v>
      </c>
      <c r="P640" s="300">
        <v>76</v>
      </c>
    </row>
    <row r="641" spans="1:16" s="205" customFormat="1" ht="14.65" customHeight="1">
      <c r="A641" s="219" t="s">
        <v>31</v>
      </c>
      <c r="B641" s="223">
        <v>50</v>
      </c>
      <c r="C641" s="221">
        <v>2.2400000000000002</v>
      </c>
      <c r="D641" s="222">
        <v>278</v>
      </c>
      <c r="E641" s="224">
        <v>35</v>
      </c>
      <c r="F641" s="221">
        <v>2.15</v>
      </c>
      <c r="G641" s="222">
        <v>186</v>
      </c>
      <c r="H641" s="223">
        <v>2</v>
      </c>
      <c r="I641" s="221">
        <v>0.7</v>
      </c>
      <c r="J641" s="222">
        <v>12</v>
      </c>
      <c r="K641" s="224">
        <v>2</v>
      </c>
      <c r="L641" s="221">
        <v>0.68</v>
      </c>
      <c r="M641" s="222">
        <v>13</v>
      </c>
      <c r="N641" s="271" t="s">
        <v>177</v>
      </c>
      <c r="O641" s="221">
        <v>1.39</v>
      </c>
      <c r="P641" s="228">
        <v>54</v>
      </c>
    </row>
    <row r="642" spans="1:16" s="205" customFormat="1" ht="14.65" customHeight="1">
      <c r="A642" s="213" t="s">
        <v>32</v>
      </c>
      <c r="B642" s="217">
        <v>42</v>
      </c>
      <c r="C642" s="225">
        <v>1.66</v>
      </c>
      <c r="D642" s="226">
        <v>378</v>
      </c>
      <c r="E642" s="218">
        <v>37</v>
      </c>
      <c r="F642" s="225">
        <v>1.63</v>
      </c>
      <c r="G642" s="226">
        <v>329</v>
      </c>
      <c r="H642" s="217">
        <v>3</v>
      </c>
      <c r="I642" s="225">
        <v>0.6</v>
      </c>
      <c r="J642" s="226">
        <v>29</v>
      </c>
      <c r="K642" s="218">
        <v>3</v>
      </c>
      <c r="L642" s="225">
        <v>0.64</v>
      </c>
      <c r="M642" s="226">
        <v>29</v>
      </c>
      <c r="N642" s="244" t="s">
        <v>174</v>
      </c>
      <c r="O642" s="225">
        <v>1.17</v>
      </c>
      <c r="P642" s="300">
        <v>131</v>
      </c>
    </row>
    <row r="643" spans="1:16" s="205" customFormat="1" ht="14.65" customHeight="1">
      <c r="A643" s="219" t="s">
        <v>33</v>
      </c>
      <c r="B643" s="223">
        <v>42</v>
      </c>
      <c r="C643" s="221">
        <v>2.0299999999999998</v>
      </c>
      <c r="D643" s="222">
        <v>262</v>
      </c>
      <c r="E643" s="224">
        <v>35</v>
      </c>
      <c r="F643" s="221">
        <v>1.96</v>
      </c>
      <c r="G643" s="222">
        <v>219</v>
      </c>
      <c r="H643" s="223">
        <v>4</v>
      </c>
      <c r="I643" s="221">
        <v>0.85</v>
      </c>
      <c r="J643" s="222">
        <v>25</v>
      </c>
      <c r="K643" s="224">
        <v>5</v>
      </c>
      <c r="L643" s="221">
        <v>0.9</v>
      </c>
      <c r="M643" s="222">
        <v>29</v>
      </c>
      <c r="N643" s="271" t="s">
        <v>174</v>
      </c>
      <c r="O643" s="221">
        <v>1.41</v>
      </c>
      <c r="P643" s="228">
        <v>83</v>
      </c>
    </row>
    <row r="644" spans="1:16" s="205" customFormat="1" ht="14.65" customHeight="1">
      <c r="A644" s="213" t="s">
        <v>34</v>
      </c>
      <c r="B644" s="217">
        <v>57</v>
      </c>
      <c r="C644" s="225">
        <v>2.2000000000000002</v>
      </c>
      <c r="D644" s="226">
        <v>314</v>
      </c>
      <c r="E644" s="218">
        <v>28</v>
      </c>
      <c r="F644" s="225">
        <v>1.98</v>
      </c>
      <c r="G644" s="226">
        <v>165</v>
      </c>
      <c r="H644" s="217">
        <v>4</v>
      </c>
      <c r="I644" s="225">
        <v>0.85</v>
      </c>
      <c r="J644" s="226">
        <v>19</v>
      </c>
      <c r="K644" s="218">
        <v>4</v>
      </c>
      <c r="L644" s="225">
        <v>0.87</v>
      </c>
      <c r="M644" s="226">
        <v>18</v>
      </c>
      <c r="N644" s="244" t="s">
        <v>178</v>
      </c>
      <c r="O644" s="225">
        <v>1.1599999999999999</v>
      </c>
      <c r="P644" s="300">
        <v>45</v>
      </c>
    </row>
    <row r="645" spans="1:16" s="205" customFormat="1" ht="14.65" customHeight="1" thickBot="1">
      <c r="A645" s="219" t="s">
        <v>35</v>
      </c>
      <c r="B645" s="223">
        <v>46</v>
      </c>
      <c r="C645" s="221">
        <v>2.0699999999999998</v>
      </c>
      <c r="D645" s="222">
        <v>276</v>
      </c>
      <c r="E645" s="224">
        <v>32</v>
      </c>
      <c r="F645" s="221">
        <v>1.94</v>
      </c>
      <c r="G645" s="222">
        <v>189</v>
      </c>
      <c r="H645" s="223">
        <v>4</v>
      </c>
      <c r="I645" s="221">
        <v>0.79</v>
      </c>
      <c r="J645" s="222">
        <v>23</v>
      </c>
      <c r="K645" s="224">
        <v>4</v>
      </c>
      <c r="L645" s="221">
        <v>0.84</v>
      </c>
      <c r="M645" s="222">
        <v>25</v>
      </c>
      <c r="N645" s="271" t="s">
        <v>174</v>
      </c>
      <c r="O645" s="221">
        <v>1.42</v>
      </c>
      <c r="P645" s="228">
        <v>83</v>
      </c>
    </row>
    <row r="646" spans="1:16" s="205" customFormat="1" ht="14.65" customHeight="1">
      <c r="A646" s="273" t="s">
        <v>36</v>
      </c>
      <c r="B646" s="274">
        <v>55</v>
      </c>
      <c r="C646" s="275">
        <v>0.5</v>
      </c>
      <c r="D646" s="276">
        <v>6152</v>
      </c>
      <c r="E646" s="277">
        <v>32</v>
      </c>
      <c r="F646" s="275">
        <v>0.47</v>
      </c>
      <c r="G646" s="276">
        <v>3576</v>
      </c>
      <c r="H646" s="277">
        <v>3</v>
      </c>
      <c r="I646" s="275">
        <v>0.17</v>
      </c>
      <c r="J646" s="276">
        <v>301</v>
      </c>
      <c r="K646" s="277">
        <v>3</v>
      </c>
      <c r="L646" s="275">
        <v>0.17</v>
      </c>
      <c r="M646" s="276">
        <v>355</v>
      </c>
      <c r="N646" s="279" t="s">
        <v>171</v>
      </c>
      <c r="O646" s="275">
        <v>0.26</v>
      </c>
      <c r="P646" s="301">
        <v>850</v>
      </c>
    </row>
    <row r="647" spans="1:16" s="205" customFormat="1" ht="14.65" customHeight="1">
      <c r="A647" s="280" t="s">
        <v>37</v>
      </c>
      <c r="B647" s="281">
        <v>43</v>
      </c>
      <c r="C647" s="282">
        <v>0.88</v>
      </c>
      <c r="D647" s="283">
        <v>1721</v>
      </c>
      <c r="E647" s="284">
        <v>37</v>
      </c>
      <c r="F647" s="282">
        <v>0.88</v>
      </c>
      <c r="G647" s="283">
        <v>1418</v>
      </c>
      <c r="H647" s="281">
        <v>3</v>
      </c>
      <c r="I647" s="282">
        <v>0.28999999999999998</v>
      </c>
      <c r="J647" s="283">
        <v>124</v>
      </c>
      <c r="K647" s="284">
        <v>4</v>
      </c>
      <c r="L647" s="282">
        <v>0.32</v>
      </c>
      <c r="M647" s="283">
        <v>142</v>
      </c>
      <c r="N647" s="285" t="s">
        <v>174</v>
      </c>
      <c r="O647" s="282">
        <v>0.6</v>
      </c>
      <c r="P647" s="302">
        <v>568</v>
      </c>
    </row>
    <row r="648" spans="1:16" s="205" customFormat="1" ht="14.65" customHeight="1" thickBot="1">
      <c r="A648" s="280" t="s">
        <v>38</v>
      </c>
      <c r="B648" s="286">
        <v>52</v>
      </c>
      <c r="C648" s="287">
        <v>0.44</v>
      </c>
      <c r="D648" s="288">
        <v>7873</v>
      </c>
      <c r="E648" s="281">
        <v>33</v>
      </c>
      <c r="F648" s="287">
        <v>0.41</v>
      </c>
      <c r="G648" s="288">
        <v>4994</v>
      </c>
      <c r="H648" s="281">
        <v>3</v>
      </c>
      <c r="I648" s="287">
        <v>0.14000000000000001</v>
      </c>
      <c r="J648" s="288">
        <v>425</v>
      </c>
      <c r="K648" s="281">
        <v>3</v>
      </c>
      <c r="L648" s="287">
        <v>0.15</v>
      </c>
      <c r="M648" s="288">
        <v>497</v>
      </c>
      <c r="N648" s="285" t="s">
        <v>175</v>
      </c>
      <c r="O648" s="287">
        <v>0.24</v>
      </c>
      <c r="P648" s="303">
        <v>1418</v>
      </c>
    </row>
    <row r="649" spans="1:16" s="205" customFormat="1" ht="18.75" customHeight="1" thickBot="1">
      <c r="A649" s="592" t="s">
        <v>142</v>
      </c>
      <c r="B649" s="535"/>
      <c r="C649" s="535"/>
      <c r="D649" s="535"/>
      <c r="E649" s="535"/>
      <c r="F649" s="535"/>
      <c r="G649" s="535"/>
      <c r="H649" s="535"/>
      <c r="I649" s="535"/>
      <c r="J649" s="535"/>
      <c r="K649" s="535"/>
      <c r="L649" s="535"/>
      <c r="M649" s="535"/>
      <c r="N649" s="535"/>
      <c r="O649" s="535"/>
      <c r="P649" s="593"/>
    </row>
    <row r="650" spans="1:16" s="205" customFormat="1" ht="14.65" customHeight="1">
      <c r="A650" s="213" t="s">
        <v>20</v>
      </c>
      <c r="B650" s="217">
        <v>64</v>
      </c>
      <c r="C650" s="215">
        <v>1.17</v>
      </c>
      <c r="D650" s="216">
        <v>1156</v>
      </c>
      <c r="E650" s="246">
        <v>25</v>
      </c>
      <c r="F650" s="215">
        <v>1.06</v>
      </c>
      <c r="G650" s="216">
        <v>445</v>
      </c>
      <c r="H650" s="246">
        <v>5</v>
      </c>
      <c r="I650" s="215">
        <v>0.52</v>
      </c>
      <c r="J650" s="216">
        <v>84</v>
      </c>
      <c r="K650" s="218">
        <v>0</v>
      </c>
      <c r="L650" s="215">
        <v>0.13</v>
      </c>
      <c r="M650" s="216">
        <v>5</v>
      </c>
      <c r="N650" s="244" t="s">
        <v>179</v>
      </c>
      <c r="O650" s="215">
        <v>0.54</v>
      </c>
      <c r="P650" s="299">
        <v>98</v>
      </c>
    </row>
    <row r="651" spans="1:16" s="205" customFormat="1" ht="14.65" customHeight="1">
      <c r="A651" s="219" t="s">
        <v>21</v>
      </c>
      <c r="B651" s="307">
        <v>72</v>
      </c>
      <c r="C651" s="221">
        <v>0.99</v>
      </c>
      <c r="D651" s="222">
        <v>1521</v>
      </c>
      <c r="E651" s="243">
        <v>22</v>
      </c>
      <c r="F651" s="221">
        <v>0.91</v>
      </c>
      <c r="G651" s="222">
        <v>449</v>
      </c>
      <c r="H651" s="223">
        <v>3</v>
      </c>
      <c r="I651" s="221">
        <v>0.36</v>
      </c>
      <c r="J651" s="222">
        <v>55</v>
      </c>
      <c r="K651" s="224">
        <v>0</v>
      </c>
      <c r="L651" s="221">
        <v>0.11</v>
      </c>
      <c r="M651" s="222">
        <v>7</v>
      </c>
      <c r="N651" s="271" t="s">
        <v>180</v>
      </c>
      <c r="O651" s="221">
        <v>0.4</v>
      </c>
      <c r="P651" s="228">
        <v>66</v>
      </c>
    </row>
    <row r="652" spans="1:16" s="205" customFormat="1" ht="14.65" customHeight="1">
      <c r="A652" s="213" t="s">
        <v>22</v>
      </c>
      <c r="B652" s="230">
        <v>62</v>
      </c>
      <c r="C652" s="225">
        <v>2.2999999999999998</v>
      </c>
      <c r="D652" s="226">
        <v>399</v>
      </c>
      <c r="E652" s="218">
        <v>27</v>
      </c>
      <c r="F652" s="225">
        <v>2.16</v>
      </c>
      <c r="G652" s="226">
        <v>186</v>
      </c>
      <c r="H652" s="218">
        <v>2</v>
      </c>
      <c r="I652" s="225">
        <v>0.63</v>
      </c>
      <c r="J652" s="226">
        <v>17</v>
      </c>
      <c r="K652" s="244">
        <v>0</v>
      </c>
      <c r="L652" s="225"/>
      <c r="M652" s="226">
        <v>1</v>
      </c>
      <c r="N652" s="244">
        <v>9</v>
      </c>
      <c r="O652" s="225">
        <v>1.1499999999999999</v>
      </c>
      <c r="P652" s="300">
        <v>69</v>
      </c>
    </row>
    <row r="653" spans="1:16" s="205" customFormat="1" ht="14.65" customHeight="1">
      <c r="A653" s="219" t="s">
        <v>23</v>
      </c>
      <c r="B653" s="223">
        <v>65</v>
      </c>
      <c r="C653" s="221">
        <v>1.96</v>
      </c>
      <c r="D653" s="222">
        <v>409</v>
      </c>
      <c r="E653" s="224">
        <v>25</v>
      </c>
      <c r="F653" s="221">
        <v>1.78</v>
      </c>
      <c r="G653" s="222">
        <v>167</v>
      </c>
      <c r="H653" s="223">
        <v>4</v>
      </c>
      <c r="I653" s="221">
        <v>0.79</v>
      </c>
      <c r="J653" s="222">
        <v>22</v>
      </c>
      <c r="K653" s="224">
        <v>0</v>
      </c>
      <c r="L653" s="221">
        <v>0.24</v>
      </c>
      <c r="M653" s="222">
        <v>3</v>
      </c>
      <c r="N653" s="271" t="s">
        <v>172</v>
      </c>
      <c r="O653" s="221">
        <v>0.91</v>
      </c>
      <c r="P653" s="228">
        <v>38</v>
      </c>
    </row>
    <row r="654" spans="1:16" s="205" customFormat="1" ht="14.65" customHeight="1">
      <c r="A654" s="213" t="s">
        <v>24</v>
      </c>
      <c r="B654" s="217">
        <v>66</v>
      </c>
      <c r="C654" s="225">
        <v>2.37</v>
      </c>
      <c r="D654" s="226">
        <v>308</v>
      </c>
      <c r="E654" s="230">
        <v>25</v>
      </c>
      <c r="F654" s="225">
        <v>2.14</v>
      </c>
      <c r="G654" s="226">
        <v>116</v>
      </c>
      <c r="H654" s="217">
        <v>3</v>
      </c>
      <c r="I654" s="225">
        <v>0.97</v>
      </c>
      <c r="J654" s="226">
        <v>16</v>
      </c>
      <c r="K654" s="218">
        <v>1</v>
      </c>
      <c r="L654" s="225">
        <v>0.44</v>
      </c>
      <c r="M654" s="226">
        <v>4</v>
      </c>
      <c r="N654" s="244" t="s">
        <v>179</v>
      </c>
      <c r="O654" s="225">
        <v>1.0900000000000001</v>
      </c>
      <c r="P654" s="300">
        <v>21</v>
      </c>
    </row>
    <row r="655" spans="1:16" s="205" customFormat="1" ht="14.65" customHeight="1">
      <c r="A655" s="219" t="s">
        <v>25</v>
      </c>
      <c r="B655" s="223">
        <v>67</v>
      </c>
      <c r="C655" s="221">
        <v>1.75</v>
      </c>
      <c r="D655" s="222">
        <v>510</v>
      </c>
      <c r="E655" s="223">
        <v>24</v>
      </c>
      <c r="F655" s="221">
        <v>1.58</v>
      </c>
      <c r="G655" s="222">
        <v>181</v>
      </c>
      <c r="H655" s="223">
        <v>3</v>
      </c>
      <c r="I655" s="221">
        <v>0.67</v>
      </c>
      <c r="J655" s="222">
        <v>21</v>
      </c>
      <c r="K655" s="224">
        <v>0</v>
      </c>
      <c r="L655" s="221">
        <v>0.23</v>
      </c>
      <c r="M655" s="222">
        <v>3</v>
      </c>
      <c r="N655" s="271" t="s">
        <v>172</v>
      </c>
      <c r="O655" s="221">
        <v>0.83</v>
      </c>
      <c r="P655" s="228">
        <v>46</v>
      </c>
    </row>
    <row r="656" spans="1:16" s="205" customFormat="1" ht="14.65" customHeight="1">
      <c r="A656" s="213" t="s">
        <v>26</v>
      </c>
      <c r="B656" s="217">
        <v>61</v>
      </c>
      <c r="C656" s="225">
        <v>1.56</v>
      </c>
      <c r="D656" s="226">
        <v>620</v>
      </c>
      <c r="E656" s="246">
        <v>26</v>
      </c>
      <c r="F656" s="225">
        <v>1.4</v>
      </c>
      <c r="G656" s="226">
        <v>254</v>
      </c>
      <c r="H656" s="217">
        <v>4</v>
      </c>
      <c r="I656" s="225">
        <v>0.64</v>
      </c>
      <c r="J656" s="226">
        <v>38</v>
      </c>
      <c r="K656" s="218">
        <v>0</v>
      </c>
      <c r="L656" s="225">
        <v>0.18</v>
      </c>
      <c r="M656" s="226">
        <v>3</v>
      </c>
      <c r="N656" s="244" t="s">
        <v>175</v>
      </c>
      <c r="O656" s="225">
        <v>0.91</v>
      </c>
      <c r="P656" s="300">
        <v>81</v>
      </c>
    </row>
    <row r="657" spans="1:16" s="205" customFormat="1" ht="14.65" customHeight="1">
      <c r="A657" s="219" t="s">
        <v>27</v>
      </c>
      <c r="B657" s="224">
        <v>66</v>
      </c>
      <c r="C657" s="221">
        <v>2.0699999999999998</v>
      </c>
      <c r="D657" s="222">
        <v>367</v>
      </c>
      <c r="E657" s="223">
        <v>25</v>
      </c>
      <c r="F657" s="221">
        <v>1.9</v>
      </c>
      <c r="G657" s="222">
        <v>135</v>
      </c>
      <c r="H657" s="224">
        <v>3</v>
      </c>
      <c r="I657" s="221">
        <v>0.74</v>
      </c>
      <c r="J657" s="222">
        <v>16</v>
      </c>
      <c r="K657" s="224">
        <v>0</v>
      </c>
      <c r="L657" s="221">
        <v>0.24</v>
      </c>
      <c r="M657" s="222">
        <v>4</v>
      </c>
      <c r="N657" s="271">
        <v>6</v>
      </c>
      <c r="O657" s="221">
        <v>1.02</v>
      </c>
      <c r="P657" s="228">
        <v>36</v>
      </c>
    </row>
    <row r="658" spans="1:16" s="205" customFormat="1" ht="14.65" customHeight="1">
      <c r="A658" s="213" t="s">
        <v>28</v>
      </c>
      <c r="B658" s="217">
        <v>66</v>
      </c>
      <c r="C658" s="225">
        <v>1.42</v>
      </c>
      <c r="D658" s="226">
        <v>778</v>
      </c>
      <c r="E658" s="246">
        <v>23</v>
      </c>
      <c r="F658" s="225">
        <v>1.27</v>
      </c>
      <c r="G658" s="226">
        <v>269</v>
      </c>
      <c r="H658" s="217">
        <v>4</v>
      </c>
      <c r="I658" s="225">
        <v>0.57999999999999996</v>
      </c>
      <c r="J658" s="226">
        <v>41</v>
      </c>
      <c r="K658" s="218">
        <v>0</v>
      </c>
      <c r="L658" s="225">
        <v>0.13</v>
      </c>
      <c r="M658" s="226">
        <v>9</v>
      </c>
      <c r="N658" s="244" t="s">
        <v>172</v>
      </c>
      <c r="O658" s="225">
        <v>0.74</v>
      </c>
      <c r="P658" s="300">
        <v>69</v>
      </c>
    </row>
    <row r="659" spans="1:16" s="205" customFormat="1" ht="14.65" customHeight="1">
      <c r="A659" s="219" t="s">
        <v>29</v>
      </c>
      <c r="B659" s="243">
        <v>69</v>
      </c>
      <c r="C659" s="221">
        <v>1.04</v>
      </c>
      <c r="D659" s="222">
        <v>1451</v>
      </c>
      <c r="E659" s="243">
        <v>23</v>
      </c>
      <c r="F659" s="221">
        <v>0.95</v>
      </c>
      <c r="G659" s="222">
        <v>482</v>
      </c>
      <c r="H659" s="243">
        <v>4</v>
      </c>
      <c r="I659" s="221">
        <v>0.46</v>
      </c>
      <c r="J659" s="222">
        <v>79</v>
      </c>
      <c r="K659" s="224">
        <v>0</v>
      </c>
      <c r="L659" s="221">
        <v>0.14000000000000001</v>
      </c>
      <c r="M659" s="222">
        <v>10</v>
      </c>
      <c r="N659" s="271" t="s">
        <v>180</v>
      </c>
      <c r="O659" s="221">
        <v>0.41</v>
      </c>
      <c r="P659" s="228">
        <v>68</v>
      </c>
    </row>
    <row r="660" spans="1:16" s="205" customFormat="1" ht="14.65" customHeight="1">
      <c r="A660" s="213" t="s">
        <v>30</v>
      </c>
      <c r="B660" s="217">
        <v>61</v>
      </c>
      <c r="C660" s="225">
        <v>1.77</v>
      </c>
      <c r="D660" s="226">
        <v>487</v>
      </c>
      <c r="E660" s="230">
        <v>25</v>
      </c>
      <c r="F660" s="225">
        <v>1.58</v>
      </c>
      <c r="G660" s="226">
        <v>191</v>
      </c>
      <c r="H660" s="217">
        <v>4</v>
      </c>
      <c r="I660" s="225">
        <v>0.7</v>
      </c>
      <c r="J660" s="226">
        <v>29</v>
      </c>
      <c r="K660" s="218">
        <v>1</v>
      </c>
      <c r="L660" s="225">
        <v>0.43</v>
      </c>
      <c r="M660" s="226">
        <v>2</v>
      </c>
      <c r="N660" s="244" t="s">
        <v>175</v>
      </c>
      <c r="O660" s="225">
        <v>1.04</v>
      </c>
      <c r="P660" s="300">
        <v>69</v>
      </c>
    </row>
    <row r="661" spans="1:16" s="205" customFormat="1" ht="14.65" customHeight="1">
      <c r="A661" s="219" t="s">
        <v>31</v>
      </c>
      <c r="B661" s="223">
        <v>60</v>
      </c>
      <c r="C661" s="221">
        <v>2.19</v>
      </c>
      <c r="D661" s="222">
        <v>333</v>
      </c>
      <c r="E661" s="243">
        <v>27</v>
      </c>
      <c r="F661" s="221">
        <v>1.99</v>
      </c>
      <c r="G661" s="222">
        <v>144</v>
      </c>
      <c r="H661" s="223">
        <v>5</v>
      </c>
      <c r="I661" s="221">
        <v>0.97</v>
      </c>
      <c r="J661" s="222">
        <v>24</v>
      </c>
      <c r="K661" s="224">
        <v>0</v>
      </c>
      <c r="L661" s="221">
        <v>0.34</v>
      </c>
      <c r="M661" s="222">
        <v>3</v>
      </c>
      <c r="N661" s="271" t="s">
        <v>178</v>
      </c>
      <c r="O661" s="221">
        <v>1.2</v>
      </c>
      <c r="P661" s="228">
        <v>40</v>
      </c>
    </row>
    <row r="662" spans="1:16" s="205" customFormat="1" ht="14.65" customHeight="1">
      <c r="A662" s="213" t="s">
        <v>32</v>
      </c>
      <c r="B662" s="246">
        <v>67</v>
      </c>
      <c r="C662" s="225">
        <v>1.58</v>
      </c>
      <c r="D662" s="226">
        <v>601</v>
      </c>
      <c r="E662" s="230">
        <v>26</v>
      </c>
      <c r="F662" s="225">
        <v>1.48</v>
      </c>
      <c r="G662" s="226">
        <v>234</v>
      </c>
      <c r="H662" s="218">
        <v>3</v>
      </c>
      <c r="I662" s="225">
        <v>0.56999999999999995</v>
      </c>
      <c r="J662" s="226">
        <v>27</v>
      </c>
      <c r="K662" s="218">
        <v>0</v>
      </c>
      <c r="L662" s="225">
        <v>0.23</v>
      </c>
      <c r="M662" s="226">
        <v>3</v>
      </c>
      <c r="N662" s="244" t="s">
        <v>180</v>
      </c>
      <c r="O662" s="225">
        <v>0.61</v>
      </c>
      <c r="P662" s="300">
        <v>31</v>
      </c>
    </row>
    <row r="663" spans="1:16" s="205" customFormat="1" ht="14.65" customHeight="1">
      <c r="A663" s="219" t="s">
        <v>33</v>
      </c>
      <c r="B663" s="224">
        <v>61</v>
      </c>
      <c r="C663" s="221">
        <v>2.0099999999999998</v>
      </c>
      <c r="D663" s="222">
        <v>375</v>
      </c>
      <c r="E663" s="224">
        <v>28</v>
      </c>
      <c r="F663" s="221">
        <v>1.85</v>
      </c>
      <c r="G663" s="222">
        <v>174</v>
      </c>
      <c r="H663" s="224">
        <v>4</v>
      </c>
      <c r="I663" s="221">
        <v>0.79</v>
      </c>
      <c r="J663" s="222">
        <v>22</v>
      </c>
      <c r="K663" s="224">
        <v>1</v>
      </c>
      <c r="L663" s="221">
        <v>0.33</v>
      </c>
      <c r="M663" s="222">
        <v>1</v>
      </c>
      <c r="N663" s="271" t="s">
        <v>171</v>
      </c>
      <c r="O663" s="221">
        <v>1.02</v>
      </c>
      <c r="P663" s="228">
        <v>46</v>
      </c>
    </row>
    <row r="664" spans="1:16" s="205" customFormat="1" ht="14.65" customHeight="1">
      <c r="A664" s="213" t="s">
        <v>34</v>
      </c>
      <c r="B664" s="217">
        <v>71</v>
      </c>
      <c r="C664" s="225">
        <v>1.99</v>
      </c>
      <c r="D664" s="226">
        <v>392</v>
      </c>
      <c r="E664" s="230">
        <v>22</v>
      </c>
      <c r="F664" s="225">
        <v>1.82</v>
      </c>
      <c r="G664" s="226">
        <v>130</v>
      </c>
      <c r="H664" s="217">
        <v>2</v>
      </c>
      <c r="I664" s="225">
        <v>0.57999999999999996</v>
      </c>
      <c r="J664" s="226">
        <v>13</v>
      </c>
      <c r="K664" s="218">
        <v>0</v>
      </c>
      <c r="L664" s="225">
        <v>0.31</v>
      </c>
      <c r="M664" s="226">
        <v>3</v>
      </c>
      <c r="N664" s="244" t="s">
        <v>179</v>
      </c>
      <c r="O664" s="225">
        <v>0.89</v>
      </c>
      <c r="P664" s="300">
        <v>26</v>
      </c>
    </row>
    <row r="665" spans="1:16" s="205" customFormat="1" ht="14.65" customHeight="1" thickBot="1">
      <c r="A665" s="219" t="s">
        <v>35</v>
      </c>
      <c r="B665" s="223">
        <v>67</v>
      </c>
      <c r="C665" s="221">
        <v>1.94</v>
      </c>
      <c r="D665" s="222">
        <v>402</v>
      </c>
      <c r="E665" s="224">
        <v>25</v>
      </c>
      <c r="F665" s="221">
        <v>1.79</v>
      </c>
      <c r="G665" s="222">
        <v>147</v>
      </c>
      <c r="H665" s="223">
        <v>3</v>
      </c>
      <c r="I665" s="221">
        <v>0.65</v>
      </c>
      <c r="J665" s="222">
        <v>16</v>
      </c>
      <c r="K665" s="224">
        <v>0</v>
      </c>
      <c r="L665" s="221">
        <v>0.28000000000000003</v>
      </c>
      <c r="M665" s="222">
        <v>61</v>
      </c>
      <c r="N665" s="271" t="s">
        <v>179</v>
      </c>
      <c r="O665" s="221">
        <v>0.87</v>
      </c>
      <c r="P665" s="228">
        <v>30</v>
      </c>
    </row>
    <row r="666" spans="1:16" s="205" customFormat="1" ht="14.65" customHeight="1">
      <c r="A666" s="273" t="s">
        <v>36</v>
      </c>
      <c r="B666" s="274">
        <v>67</v>
      </c>
      <c r="C666" s="275">
        <v>0.47</v>
      </c>
      <c r="D666" s="276">
        <v>7556</v>
      </c>
      <c r="E666" s="274">
        <v>24</v>
      </c>
      <c r="F666" s="275">
        <v>0.43</v>
      </c>
      <c r="G666" s="276">
        <v>2661</v>
      </c>
      <c r="H666" s="274">
        <v>4</v>
      </c>
      <c r="I666" s="275">
        <v>0.19</v>
      </c>
      <c r="J666" s="276">
        <v>400</v>
      </c>
      <c r="K666" s="292">
        <v>0</v>
      </c>
      <c r="L666" s="275">
        <v>0.06</v>
      </c>
      <c r="M666" s="276">
        <v>48</v>
      </c>
      <c r="N666" s="279" t="s">
        <v>179</v>
      </c>
      <c r="O666" s="275">
        <v>0.22</v>
      </c>
      <c r="P666" s="301">
        <v>584</v>
      </c>
    </row>
    <row r="667" spans="1:16" s="205" customFormat="1" ht="14.65" customHeight="1">
      <c r="A667" s="280" t="s">
        <v>37</v>
      </c>
      <c r="B667" s="286">
        <v>65</v>
      </c>
      <c r="C667" s="282">
        <v>0.85</v>
      </c>
      <c r="D667" s="283">
        <v>2553</v>
      </c>
      <c r="E667" s="286">
        <v>26</v>
      </c>
      <c r="F667" s="282">
        <v>0.79</v>
      </c>
      <c r="G667" s="283">
        <v>1043</v>
      </c>
      <c r="H667" s="284">
        <v>3</v>
      </c>
      <c r="I667" s="282">
        <v>0.28000000000000003</v>
      </c>
      <c r="J667" s="283">
        <v>120</v>
      </c>
      <c r="K667" s="281">
        <v>0</v>
      </c>
      <c r="L667" s="282">
        <v>0.09</v>
      </c>
      <c r="M667" s="283">
        <v>13</v>
      </c>
      <c r="N667" s="285" t="s">
        <v>172</v>
      </c>
      <c r="O667" s="282">
        <v>0.4</v>
      </c>
      <c r="P667" s="302">
        <v>250</v>
      </c>
    </row>
    <row r="668" spans="1:16" s="205" customFormat="1" ht="14.65" customHeight="1" thickBot="1">
      <c r="A668" s="280" t="s">
        <v>38</v>
      </c>
      <c r="B668" s="286">
        <v>67</v>
      </c>
      <c r="C668" s="287">
        <v>0.41</v>
      </c>
      <c r="D668" s="288">
        <v>10109</v>
      </c>
      <c r="E668" s="286">
        <v>24</v>
      </c>
      <c r="F668" s="287">
        <v>0.38</v>
      </c>
      <c r="G668" s="288">
        <v>3704</v>
      </c>
      <c r="H668" s="286">
        <v>4</v>
      </c>
      <c r="I668" s="287">
        <v>0.16</v>
      </c>
      <c r="J668" s="288">
        <v>520</v>
      </c>
      <c r="K668" s="284">
        <v>0</v>
      </c>
      <c r="L668" s="287">
        <v>0.05</v>
      </c>
      <c r="M668" s="288">
        <v>61</v>
      </c>
      <c r="N668" s="285" t="s">
        <v>179</v>
      </c>
      <c r="O668" s="287">
        <v>0.19</v>
      </c>
      <c r="P668" s="303">
        <v>834</v>
      </c>
    </row>
    <row r="669" spans="1:16" s="205" customFormat="1" ht="18" customHeight="1" thickBot="1">
      <c r="A669" s="592" t="s">
        <v>144</v>
      </c>
      <c r="B669" s="535"/>
      <c r="C669" s="535"/>
      <c r="D669" s="535"/>
      <c r="E669" s="535"/>
      <c r="F669" s="535"/>
      <c r="G669" s="535"/>
      <c r="H669" s="535"/>
      <c r="I669" s="535"/>
      <c r="J669" s="535"/>
      <c r="K669" s="535"/>
      <c r="L669" s="535"/>
      <c r="M669" s="535"/>
      <c r="N669" s="535"/>
      <c r="O669" s="535"/>
      <c r="P669" s="593"/>
    </row>
    <row r="670" spans="1:16" s="205" customFormat="1" ht="14.65" customHeight="1">
      <c r="A670" s="213" t="s">
        <v>20</v>
      </c>
      <c r="B670" s="246">
        <v>59</v>
      </c>
      <c r="C670" s="215">
        <v>1.2</v>
      </c>
      <c r="D670" s="216">
        <v>1042</v>
      </c>
      <c r="E670" s="218">
        <v>22</v>
      </c>
      <c r="F670" s="215">
        <v>1.02</v>
      </c>
      <c r="G670" s="216">
        <v>396</v>
      </c>
      <c r="H670" s="217">
        <v>4</v>
      </c>
      <c r="I670" s="215">
        <v>0.47</v>
      </c>
      <c r="J670" s="216">
        <v>74</v>
      </c>
      <c r="K670" s="218">
        <v>2</v>
      </c>
      <c r="L670" s="215">
        <v>0.33</v>
      </c>
      <c r="M670" s="216">
        <v>41</v>
      </c>
      <c r="N670" s="244" t="s">
        <v>181</v>
      </c>
      <c r="O670" s="215">
        <v>0.8</v>
      </c>
      <c r="P670" s="299">
        <v>232</v>
      </c>
    </row>
    <row r="671" spans="1:16" s="205" customFormat="1" ht="14.65" customHeight="1">
      <c r="A671" s="219" t="s">
        <v>21</v>
      </c>
      <c r="B671" s="243">
        <v>44</v>
      </c>
      <c r="C671" s="221">
        <v>1.1000000000000001</v>
      </c>
      <c r="D671" s="222">
        <v>922</v>
      </c>
      <c r="E671" s="224">
        <v>17</v>
      </c>
      <c r="F671" s="221">
        <v>0.84</v>
      </c>
      <c r="G671" s="222">
        <v>358</v>
      </c>
      <c r="H671" s="223">
        <v>9</v>
      </c>
      <c r="I671" s="221">
        <v>0.63</v>
      </c>
      <c r="J671" s="222">
        <v>184</v>
      </c>
      <c r="K671" s="224">
        <v>4</v>
      </c>
      <c r="L671" s="221">
        <v>0.4</v>
      </c>
      <c r="M671" s="222">
        <v>77</v>
      </c>
      <c r="N671" s="271" t="s">
        <v>182</v>
      </c>
      <c r="O671" s="221">
        <v>0.97</v>
      </c>
      <c r="P671" s="228">
        <v>547</v>
      </c>
    </row>
    <row r="672" spans="1:16" s="205" customFormat="1" ht="14.65" customHeight="1">
      <c r="A672" s="213" t="s">
        <v>22</v>
      </c>
      <c r="B672" s="246">
        <v>49</v>
      </c>
      <c r="C672" s="225">
        <v>2.4</v>
      </c>
      <c r="D672" s="226">
        <v>333</v>
      </c>
      <c r="E672" s="218">
        <v>25</v>
      </c>
      <c r="F672" s="225">
        <v>2.1800000000000002</v>
      </c>
      <c r="G672" s="226">
        <v>156</v>
      </c>
      <c r="H672" s="217">
        <v>2</v>
      </c>
      <c r="I672" s="225">
        <v>0.65</v>
      </c>
      <c r="J672" s="226">
        <v>16</v>
      </c>
      <c r="K672" s="218">
        <v>2</v>
      </c>
      <c r="L672" s="225">
        <v>0.61</v>
      </c>
      <c r="M672" s="226">
        <v>13</v>
      </c>
      <c r="N672" s="244" t="s">
        <v>183</v>
      </c>
      <c r="O672" s="225">
        <v>1.89</v>
      </c>
      <c r="P672" s="300">
        <v>151</v>
      </c>
    </row>
    <row r="673" spans="1:16" s="205" customFormat="1" ht="14.65" customHeight="1">
      <c r="A673" s="219" t="s">
        <v>23</v>
      </c>
      <c r="B673" s="243">
        <v>41</v>
      </c>
      <c r="C673" s="221">
        <v>2.0299999999999998</v>
      </c>
      <c r="D673" s="222">
        <v>265</v>
      </c>
      <c r="E673" s="224">
        <v>26</v>
      </c>
      <c r="F673" s="221">
        <v>1.8</v>
      </c>
      <c r="G673" s="222">
        <v>165</v>
      </c>
      <c r="H673" s="223">
        <v>7</v>
      </c>
      <c r="I673" s="221">
        <v>1.02</v>
      </c>
      <c r="J673" s="222">
        <v>43</v>
      </c>
      <c r="K673" s="224">
        <v>3</v>
      </c>
      <c r="L673" s="221">
        <v>0.84</v>
      </c>
      <c r="M673" s="222">
        <v>16</v>
      </c>
      <c r="N673" s="271" t="s">
        <v>184</v>
      </c>
      <c r="O673" s="221">
        <v>1.72</v>
      </c>
      <c r="P673" s="228">
        <v>150</v>
      </c>
    </row>
    <row r="674" spans="1:16" s="205" customFormat="1" ht="14.65" customHeight="1">
      <c r="A674" s="213" t="s">
        <v>24</v>
      </c>
      <c r="B674" s="246">
        <v>58</v>
      </c>
      <c r="C674" s="225">
        <v>2.44</v>
      </c>
      <c r="D674" s="226">
        <v>260</v>
      </c>
      <c r="E674" s="218">
        <v>22</v>
      </c>
      <c r="F674" s="225">
        <v>1.98</v>
      </c>
      <c r="G674" s="226">
        <v>109</v>
      </c>
      <c r="H674" s="217">
        <v>5</v>
      </c>
      <c r="I674" s="225">
        <v>1.06</v>
      </c>
      <c r="J674" s="226">
        <v>22</v>
      </c>
      <c r="K674" s="218">
        <v>1</v>
      </c>
      <c r="L674" s="225">
        <v>0.51</v>
      </c>
      <c r="M674" s="226">
        <v>6</v>
      </c>
      <c r="N674" s="244" t="s">
        <v>174</v>
      </c>
      <c r="O674" s="225">
        <v>1.74</v>
      </c>
      <c r="P674" s="300">
        <v>66</v>
      </c>
    </row>
    <row r="675" spans="1:16" s="205" customFormat="1" ht="14.65" customHeight="1">
      <c r="A675" s="219" t="s">
        <v>25</v>
      </c>
      <c r="B675" s="243">
        <v>70</v>
      </c>
      <c r="C675" s="221">
        <v>1.72</v>
      </c>
      <c r="D675" s="222">
        <v>533</v>
      </c>
      <c r="E675" s="224">
        <v>17</v>
      </c>
      <c r="F675" s="221">
        <v>1.41</v>
      </c>
      <c r="G675" s="222">
        <v>127</v>
      </c>
      <c r="H675" s="223">
        <v>2</v>
      </c>
      <c r="I675" s="221">
        <v>0.6</v>
      </c>
      <c r="J675" s="222">
        <v>18</v>
      </c>
      <c r="K675" s="224">
        <v>1</v>
      </c>
      <c r="L675" s="221">
        <v>0.44</v>
      </c>
      <c r="M675" s="222">
        <v>8</v>
      </c>
      <c r="N675" s="271" t="s">
        <v>177</v>
      </c>
      <c r="O675" s="221">
        <v>1.1100000000000001</v>
      </c>
      <c r="P675" s="228">
        <v>75</v>
      </c>
    </row>
    <row r="676" spans="1:16" s="205" customFormat="1" ht="14.65" customHeight="1">
      <c r="A676" s="213" t="s">
        <v>26</v>
      </c>
      <c r="B676" s="246">
        <v>47</v>
      </c>
      <c r="C676" s="225">
        <v>1.6</v>
      </c>
      <c r="D676" s="226">
        <v>473</v>
      </c>
      <c r="E676" s="218">
        <v>23</v>
      </c>
      <c r="F676" s="225">
        <v>1.35</v>
      </c>
      <c r="G676" s="226">
        <v>220</v>
      </c>
      <c r="H676" s="217">
        <v>7</v>
      </c>
      <c r="I676" s="225">
        <v>0.81</v>
      </c>
      <c r="J676" s="226">
        <v>66</v>
      </c>
      <c r="K676" s="217">
        <v>4</v>
      </c>
      <c r="L676" s="225">
        <v>0.64</v>
      </c>
      <c r="M676" s="226">
        <v>44</v>
      </c>
      <c r="N676" s="244" t="s">
        <v>185</v>
      </c>
      <c r="O676" s="225">
        <v>1.26</v>
      </c>
      <c r="P676" s="300">
        <v>187</v>
      </c>
    </row>
    <row r="677" spans="1:16" s="205" customFormat="1" ht="14.65" customHeight="1">
      <c r="A677" s="219" t="s">
        <v>27</v>
      </c>
      <c r="B677" s="243">
        <v>40</v>
      </c>
      <c r="C677" s="221">
        <v>2.15</v>
      </c>
      <c r="D677" s="222">
        <v>216</v>
      </c>
      <c r="E677" s="243">
        <v>24</v>
      </c>
      <c r="F677" s="221">
        <v>1.86</v>
      </c>
      <c r="G677" s="222">
        <v>135</v>
      </c>
      <c r="H677" s="223">
        <v>5</v>
      </c>
      <c r="I677" s="221">
        <v>0.92</v>
      </c>
      <c r="J677" s="222">
        <v>29</v>
      </c>
      <c r="K677" s="224">
        <v>3</v>
      </c>
      <c r="L677" s="221">
        <v>0.78</v>
      </c>
      <c r="M677" s="222">
        <v>19</v>
      </c>
      <c r="N677" s="271" t="s">
        <v>186</v>
      </c>
      <c r="O677" s="221">
        <v>1.93</v>
      </c>
      <c r="P677" s="228">
        <v>158</v>
      </c>
    </row>
    <row r="678" spans="1:16" s="205" customFormat="1" ht="14.65" customHeight="1">
      <c r="A678" s="213" t="s">
        <v>28</v>
      </c>
      <c r="B678" s="246">
        <v>54</v>
      </c>
      <c r="C678" s="225">
        <v>1.49</v>
      </c>
      <c r="D678" s="226">
        <v>619</v>
      </c>
      <c r="E678" s="246">
        <v>21</v>
      </c>
      <c r="F678" s="225">
        <v>1.22</v>
      </c>
      <c r="G678" s="226">
        <v>247</v>
      </c>
      <c r="H678" s="217">
        <v>4</v>
      </c>
      <c r="I678" s="225">
        <v>0.56999999999999995</v>
      </c>
      <c r="J678" s="226">
        <v>42</v>
      </c>
      <c r="K678" s="218">
        <v>2</v>
      </c>
      <c r="L678" s="225">
        <v>0.37</v>
      </c>
      <c r="M678" s="226">
        <v>21</v>
      </c>
      <c r="N678" s="244" t="s">
        <v>185</v>
      </c>
      <c r="O678" s="225">
        <v>1.18</v>
      </c>
      <c r="P678" s="300">
        <v>228</v>
      </c>
    </row>
    <row r="679" spans="1:16" s="205" customFormat="1" ht="14.65" customHeight="1">
      <c r="A679" s="219" t="s">
        <v>29</v>
      </c>
      <c r="B679" s="243">
        <v>48</v>
      </c>
      <c r="C679" s="221">
        <v>1.1200000000000001</v>
      </c>
      <c r="D679" s="222">
        <v>1007</v>
      </c>
      <c r="E679" s="224">
        <v>21</v>
      </c>
      <c r="F679" s="221">
        <v>0.91</v>
      </c>
      <c r="G679" s="222">
        <v>433</v>
      </c>
      <c r="H679" s="243">
        <v>11</v>
      </c>
      <c r="I679" s="221">
        <v>0.71</v>
      </c>
      <c r="J679" s="222">
        <v>229</v>
      </c>
      <c r="K679" s="224">
        <v>2</v>
      </c>
      <c r="L679" s="221">
        <v>0.32</v>
      </c>
      <c r="M679" s="222">
        <v>43</v>
      </c>
      <c r="N679" s="271" t="s">
        <v>187</v>
      </c>
      <c r="O679" s="221">
        <v>0.86</v>
      </c>
      <c r="P679" s="228">
        <v>374</v>
      </c>
    </row>
    <row r="680" spans="1:16" s="205" customFormat="1" ht="14.65" customHeight="1">
      <c r="A680" s="213" t="s">
        <v>30</v>
      </c>
      <c r="B680" s="246">
        <v>30</v>
      </c>
      <c r="C680" s="225">
        <v>1.67</v>
      </c>
      <c r="D680" s="226">
        <v>235</v>
      </c>
      <c r="E680" s="217">
        <v>17</v>
      </c>
      <c r="F680" s="225">
        <v>1.39</v>
      </c>
      <c r="G680" s="226">
        <v>128</v>
      </c>
      <c r="H680" s="217">
        <v>16</v>
      </c>
      <c r="I680" s="225">
        <v>1.32</v>
      </c>
      <c r="J680" s="226">
        <v>123</v>
      </c>
      <c r="K680" s="246">
        <v>6</v>
      </c>
      <c r="L680" s="225">
        <v>0.84</v>
      </c>
      <c r="M680" s="226">
        <v>52</v>
      </c>
      <c r="N680" s="244" t="s">
        <v>188</v>
      </c>
      <c r="O680" s="225">
        <v>1.68</v>
      </c>
      <c r="P680" s="300">
        <v>243</v>
      </c>
    </row>
    <row r="681" spans="1:16" s="205" customFormat="1" ht="14.65" customHeight="1">
      <c r="A681" s="219" t="s">
        <v>31</v>
      </c>
      <c r="B681" s="223">
        <v>23</v>
      </c>
      <c r="C681" s="221">
        <v>1.87</v>
      </c>
      <c r="D681" s="222">
        <v>127</v>
      </c>
      <c r="E681" s="243">
        <v>15</v>
      </c>
      <c r="F681" s="221">
        <v>1.6</v>
      </c>
      <c r="G681" s="222">
        <v>85</v>
      </c>
      <c r="H681" s="223">
        <v>23</v>
      </c>
      <c r="I681" s="221">
        <v>1.91</v>
      </c>
      <c r="J681" s="222">
        <v>123</v>
      </c>
      <c r="K681" s="224">
        <v>6</v>
      </c>
      <c r="L681" s="221">
        <v>1.05</v>
      </c>
      <c r="M681" s="222">
        <v>35</v>
      </c>
      <c r="N681" s="271" t="s">
        <v>189</v>
      </c>
      <c r="O681" s="221">
        <v>2.1</v>
      </c>
      <c r="P681" s="228">
        <v>173</v>
      </c>
    </row>
    <row r="682" spans="1:16" s="205" customFormat="1" ht="14.65" customHeight="1">
      <c r="A682" s="213" t="s">
        <v>32</v>
      </c>
      <c r="B682" s="246">
        <v>45</v>
      </c>
      <c r="C682" s="225">
        <v>1.68</v>
      </c>
      <c r="D682" s="226">
        <v>403</v>
      </c>
      <c r="E682" s="218">
        <v>26</v>
      </c>
      <c r="F682" s="225">
        <v>1.48</v>
      </c>
      <c r="G682" s="226">
        <v>235</v>
      </c>
      <c r="H682" s="217">
        <v>5</v>
      </c>
      <c r="I682" s="225">
        <v>0.75</v>
      </c>
      <c r="J682" s="226">
        <v>46</v>
      </c>
      <c r="K682" s="218">
        <v>3</v>
      </c>
      <c r="L682" s="225">
        <v>0.6</v>
      </c>
      <c r="M682" s="226">
        <v>24</v>
      </c>
      <c r="N682" s="244" t="s">
        <v>183</v>
      </c>
      <c r="O682" s="225">
        <v>1.36</v>
      </c>
      <c r="P682" s="300">
        <v>185</v>
      </c>
    </row>
    <row r="683" spans="1:16" s="205" customFormat="1" ht="14.65" customHeight="1">
      <c r="A683" s="219" t="s">
        <v>33</v>
      </c>
      <c r="B683" s="243">
        <v>45</v>
      </c>
      <c r="C683" s="221">
        <v>2.0499999999999998</v>
      </c>
      <c r="D683" s="222">
        <v>277</v>
      </c>
      <c r="E683" s="224">
        <v>24</v>
      </c>
      <c r="F683" s="221">
        <v>1.75</v>
      </c>
      <c r="G683" s="222">
        <v>155</v>
      </c>
      <c r="H683" s="223">
        <v>5</v>
      </c>
      <c r="I683" s="221">
        <v>0.89</v>
      </c>
      <c r="J683" s="222">
        <v>29</v>
      </c>
      <c r="K683" s="224">
        <v>3</v>
      </c>
      <c r="L683" s="221">
        <v>0.68</v>
      </c>
      <c r="M683" s="222">
        <v>15</v>
      </c>
      <c r="N683" s="271" t="s">
        <v>184</v>
      </c>
      <c r="O683" s="221">
        <v>1.71</v>
      </c>
      <c r="P683" s="228">
        <v>143</v>
      </c>
    </row>
    <row r="684" spans="1:16" s="205" customFormat="1" ht="14.65" customHeight="1">
      <c r="A684" s="213" t="s">
        <v>34</v>
      </c>
      <c r="B684" s="246">
        <v>57</v>
      </c>
      <c r="C684" s="225">
        <v>2.19</v>
      </c>
      <c r="D684" s="226">
        <v>318</v>
      </c>
      <c r="E684" s="218">
        <v>23</v>
      </c>
      <c r="F684" s="225">
        <v>1.88</v>
      </c>
      <c r="G684" s="226">
        <v>130</v>
      </c>
      <c r="H684" s="217">
        <v>2</v>
      </c>
      <c r="I684" s="225">
        <v>0.7</v>
      </c>
      <c r="J684" s="226">
        <v>12</v>
      </c>
      <c r="K684" s="218">
        <v>2</v>
      </c>
      <c r="L684" s="225">
        <v>0.67</v>
      </c>
      <c r="M684" s="226">
        <v>10</v>
      </c>
      <c r="N684" s="244" t="s">
        <v>190</v>
      </c>
      <c r="O684" s="225">
        <v>1.55</v>
      </c>
      <c r="P684" s="300">
        <v>94</v>
      </c>
    </row>
    <row r="685" spans="1:16" s="205" customFormat="1" ht="14.65" customHeight="1" thickBot="1">
      <c r="A685" s="219" t="s">
        <v>35</v>
      </c>
      <c r="B685" s="243">
        <v>51</v>
      </c>
      <c r="C685" s="221">
        <v>2.08</v>
      </c>
      <c r="D685" s="222">
        <v>304</v>
      </c>
      <c r="E685" s="224">
        <v>24</v>
      </c>
      <c r="F685" s="221">
        <v>1.79</v>
      </c>
      <c r="G685" s="222">
        <v>145</v>
      </c>
      <c r="H685" s="223">
        <v>3</v>
      </c>
      <c r="I685" s="221">
        <v>0.68</v>
      </c>
      <c r="J685" s="222">
        <v>17</v>
      </c>
      <c r="K685" s="224">
        <v>3</v>
      </c>
      <c r="L685" s="221">
        <v>0.73</v>
      </c>
      <c r="M685" s="222">
        <v>18</v>
      </c>
      <c r="N685" s="271" t="s">
        <v>185</v>
      </c>
      <c r="O685" s="221">
        <v>1.61</v>
      </c>
      <c r="P685" s="228">
        <v>112</v>
      </c>
    </row>
    <row r="686" spans="1:16" s="205" customFormat="1" ht="14.65" customHeight="1">
      <c r="A686" s="273" t="s">
        <v>36</v>
      </c>
      <c r="B686" s="274">
        <v>50</v>
      </c>
      <c r="C686" s="275">
        <v>0.5</v>
      </c>
      <c r="D686" s="276">
        <v>5536</v>
      </c>
      <c r="E686" s="292">
        <v>20</v>
      </c>
      <c r="F686" s="275">
        <v>0.41</v>
      </c>
      <c r="G686" s="276">
        <v>2233</v>
      </c>
      <c r="H686" s="274">
        <v>8</v>
      </c>
      <c r="I686" s="275">
        <v>0.27</v>
      </c>
      <c r="J686" s="276">
        <v>893</v>
      </c>
      <c r="K686" s="277">
        <v>3</v>
      </c>
      <c r="L686" s="275">
        <v>0.16</v>
      </c>
      <c r="M686" s="276">
        <v>337</v>
      </c>
      <c r="N686" s="279" t="s">
        <v>191</v>
      </c>
      <c r="O686" s="275">
        <v>0.4</v>
      </c>
      <c r="P686" s="301">
        <v>2219</v>
      </c>
    </row>
    <row r="687" spans="1:16" s="205" customFormat="1" ht="14.65" customHeight="1">
      <c r="A687" s="280" t="s">
        <v>37</v>
      </c>
      <c r="B687" s="286">
        <v>46</v>
      </c>
      <c r="C687" s="282">
        <v>0.89</v>
      </c>
      <c r="D687" s="283">
        <v>1798</v>
      </c>
      <c r="E687" s="284">
        <v>25</v>
      </c>
      <c r="F687" s="282">
        <v>0.79</v>
      </c>
      <c r="G687" s="283">
        <v>991</v>
      </c>
      <c r="H687" s="281">
        <v>4</v>
      </c>
      <c r="I687" s="282">
        <v>0.34</v>
      </c>
      <c r="J687" s="283">
        <v>180</v>
      </c>
      <c r="K687" s="281">
        <v>3</v>
      </c>
      <c r="L687" s="282">
        <v>0.28999999999999998</v>
      </c>
      <c r="M687" s="283">
        <v>105</v>
      </c>
      <c r="N687" s="285" t="s">
        <v>192</v>
      </c>
      <c r="O687" s="282">
        <v>0.72</v>
      </c>
      <c r="P687" s="302">
        <v>899</v>
      </c>
    </row>
    <row r="688" spans="1:16" s="205" customFormat="1" ht="14.65" customHeight="1" thickBot="1">
      <c r="A688" s="280" t="s">
        <v>38</v>
      </c>
      <c r="B688" s="286">
        <v>49</v>
      </c>
      <c r="C688" s="287">
        <v>0.44</v>
      </c>
      <c r="D688" s="288">
        <v>7334</v>
      </c>
      <c r="E688" s="284">
        <v>21</v>
      </c>
      <c r="F688" s="287">
        <v>0.36</v>
      </c>
      <c r="G688" s="288">
        <v>3224</v>
      </c>
      <c r="H688" s="286">
        <v>7</v>
      </c>
      <c r="I688" s="287">
        <v>0.22</v>
      </c>
      <c r="J688" s="288">
        <v>1073</v>
      </c>
      <c r="K688" s="281">
        <v>3</v>
      </c>
      <c r="L688" s="287">
        <v>0.14000000000000001</v>
      </c>
      <c r="M688" s="288">
        <v>442</v>
      </c>
      <c r="N688" s="285" t="s">
        <v>191</v>
      </c>
      <c r="O688" s="287">
        <v>0.35</v>
      </c>
      <c r="P688" s="303">
        <v>3118</v>
      </c>
    </row>
    <row r="689" spans="1:16" s="205" customFormat="1" ht="18.75" customHeight="1" thickBot="1">
      <c r="A689" s="592" t="s">
        <v>145</v>
      </c>
      <c r="B689" s="535"/>
      <c r="C689" s="535"/>
      <c r="D689" s="535"/>
      <c r="E689" s="535"/>
      <c r="F689" s="535"/>
      <c r="G689" s="535"/>
      <c r="H689" s="535"/>
      <c r="I689" s="535"/>
      <c r="J689" s="535"/>
      <c r="K689" s="535"/>
      <c r="L689" s="535"/>
      <c r="M689" s="535"/>
      <c r="N689" s="535"/>
      <c r="O689" s="535"/>
      <c r="P689" s="593"/>
    </row>
    <row r="690" spans="1:16" s="205" customFormat="1" ht="14.65" customHeight="1">
      <c r="A690" s="213" t="s">
        <v>20</v>
      </c>
      <c r="B690" s="217">
        <v>76</v>
      </c>
      <c r="C690" s="215">
        <v>1.03</v>
      </c>
      <c r="D690" s="216">
        <v>1339</v>
      </c>
      <c r="E690" s="217">
        <v>15</v>
      </c>
      <c r="F690" s="215">
        <v>0.86</v>
      </c>
      <c r="G690" s="216">
        <v>261</v>
      </c>
      <c r="H690" s="246">
        <v>7</v>
      </c>
      <c r="I690" s="215">
        <v>0.62</v>
      </c>
      <c r="J690" s="216">
        <v>141</v>
      </c>
      <c r="K690" s="218">
        <v>2</v>
      </c>
      <c r="L690" s="215">
        <v>0.28000000000000003</v>
      </c>
      <c r="M690" s="216">
        <v>35</v>
      </c>
      <c r="N690" s="244" t="s">
        <v>193</v>
      </c>
      <c r="O690" s="215">
        <v>0.17</v>
      </c>
      <c r="P690" s="299">
        <v>10</v>
      </c>
    </row>
    <row r="691" spans="1:16" s="205" customFormat="1" ht="14.65" customHeight="1">
      <c r="A691" s="219" t="s">
        <v>21</v>
      </c>
      <c r="B691" s="223">
        <v>79</v>
      </c>
      <c r="C691" s="221">
        <v>0.89</v>
      </c>
      <c r="D691" s="222">
        <v>1658</v>
      </c>
      <c r="E691" s="224">
        <v>11</v>
      </c>
      <c r="F691" s="221">
        <v>0.7</v>
      </c>
      <c r="G691" s="222">
        <v>242</v>
      </c>
      <c r="H691" s="224">
        <v>6</v>
      </c>
      <c r="I691" s="221">
        <v>0.54</v>
      </c>
      <c r="J691" s="222">
        <v>134</v>
      </c>
      <c r="K691" s="224">
        <v>2</v>
      </c>
      <c r="L691" s="221">
        <v>0.32</v>
      </c>
      <c r="M691" s="222">
        <v>46</v>
      </c>
      <c r="N691" s="271" t="s">
        <v>193</v>
      </c>
      <c r="O691" s="221">
        <v>0.18</v>
      </c>
      <c r="P691" s="228">
        <v>14</v>
      </c>
    </row>
    <row r="692" spans="1:16" s="205" customFormat="1" ht="14.65" customHeight="1">
      <c r="A692" s="213" t="s">
        <v>22</v>
      </c>
      <c r="B692" s="218">
        <v>50</v>
      </c>
      <c r="C692" s="225">
        <v>2.39</v>
      </c>
      <c r="D692" s="226">
        <v>356</v>
      </c>
      <c r="E692" s="218">
        <v>14</v>
      </c>
      <c r="F692" s="225">
        <v>1.69</v>
      </c>
      <c r="G692" s="226">
        <v>92</v>
      </c>
      <c r="H692" s="218">
        <v>28</v>
      </c>
      <c r="I692" s="225">
        <v>2.27</v>
      </c>
      <c r="J692" s="226">
        <v>182</v>
      </c>
      <c r="K692" s="218">
        <v>7</v>
      </c>
      <c r="L692" s="225">
        <v>1.39</v>
      </c>
      <c r="M692" s="226">
        <v>37</v>
      </c>
      <c r="N692" s="244" t="s">
        <v>193</v>
      </c>
      <c r="O692" s="225">
        <v>0.4</v>
      </c>
      <c r="P692" s="300">
        <v>4</v>
      </c>
    </row>
    <row r="693" spans="1:16" s="205" customFormat="1" ht="14.65" customHeight="1">
      <c r="A693" s="219" t="s">
        <v>23</v>
      </c>
      <c r="B693" s="224">
        <v>50</v>
      </c>
      <c r="C693" s="221">
        <v>2.0699999999999998</v>
      </c>
      <c r="D693" s="222">
        <v>313</v>
      </c>
      <c r="E693" s="224">
        <v>16</v>
      </c>
      <c r="F693" s="221">
        <v>1.53</v>
      </c>
      <c r="G693" s="222">
        <v>104</v>
      </c>
      <c r="H693" s="224">
        <v>26</v>
      </c>
      <c r="I693" s="221">
        <v>1.79</v>
      </c>
      <c r="J693" s="222">
        <v>177</v>
      </c>
      <c r="K693" s="224">
        <v>5</v>
      </c>
      <c r="L693" s="221">
        <v>0.94</v>
      </c>
      <c r="M693" s="222">
        <v>32</v>
      </c>
      <c r="N693" s="271">
        <v>2</v>
      </c>
      <c r="O693" s="221">
        <v>0.56000000000000005</v>
      </c>
      <c r="P693" s="228">
        <v>11</v>
      </c>
    </row>
    <row r="694" spans="1:16" s="205" customFormat="1" ht="14.65" customHeight="1">
      <c r="A694" s="213" t="s">
        <v>24</v>
      </c>
      <c r="B694" s="218">
        <v>63</v>
      </c>
      <c r="C694" s="225">
        <v>2.42</v>
      </c>
      <c r="D694" s="226">
        <v>289</v>
      </c>
      <c r="E694" s="218">
        <v>17</v>
      </c>
      <c r="F694" s="225">
        <v>1.82</v>
      </c>
      <c r="G694" s="226">
        <v>83</v>
      </c>
      <c r="H694" s="218">
        <v>16</v>
      </c>
      <c r="I694" s="225">
        <v>1.88</v>
      </c>
      <c r="J694" s="226">
        <v>70</v>
      </c>
      <c r="K694" s="218">
        <v>3</v>
      </c>
      <c r="L694" s="225">
        <v>0.83</v>
      </c>
      <c r="M694" s="226">
        <v>16</v>
      </c>
      <c r="N694" s="244">
        <v>1</v>
      </c>
      <c r="O694" s="225">
        <v>0.72</v>
      </c>
      <c r="P694" s="300">
        <v>4</v>
      </c>
    </row>
    <row r="695" spans="1:16" s="205" customFormat="1" ht="14.65" customHeight="1">
      <c r="A695" s="219" t="s">
        <v>25</v>
      </c>
      <c r="B695" s="223">
        <v>67</v>
      </c>
      <c r="C695" s="221">
        <v>1.78</v>
      </c>
      <c r="D695" s="222">
        <v>515</v>
      </c>
      <c r="E695" s="224">
        <v>15</v>
      </c>
      <c r="F695" s="221">
        <v>1.37</v>
      </c>
      <c r="G695" s="222">
        <v>114</v>
      </c>
      <c r="H695" s="223">
        <v>14</v>
      </c>
      <c r="I695" s="221">
        <v>1.33</v>
      </c>
      <c r="J695" s="222">
        <v>106</v>
      </c>
      <c r="K695" s="224">
        <v>3</v>
      </c>
      <c r="L695" s="221">
        <v>0.65</v>
      </c>
      <c r="M695" s="222">
        <v>18</v>
      </c>
      <c r="N695" s="271">
        <v>1</v>
      </c>
      <c r="O695" s="221">
        <v>0.37</v>
      </c>
      <c r="P695" s="228">
        <v>7</v>
      </c>
    </row>
    <row r="696" spans="1:16" s="205" customFormat="1" ht="14.65" customHeight="1">
      <c r="A696" s="213" t="s">
        <v>26</v>
      </c>
      <c r="B696" s="218">
        <v>69</v>
      </c>
      <c r="C696" s="225">
        <v>1.48</v>
      </c>
      <c r="D696" s="226">
        <v>686</v>
      </c>
      <c r="E696" s="218">
        <v>19</v>
      </c>
      <c r="F696" s="225">
        <v>1.26</v>
      </c>
      <c r="G696" s="226">
        <v>186</v>
      </c>
      <c r="H696" s="218">
        <v>8</v>
      </c>
      <c r="I696" s="225">
        <v>0.89</v>
      </c>
      <c r="J696" s="226">
        <v>82</v>
      </c>
      <c r="K696" s="218">
        <v>3</v>
      </c>
      <c r="L696" s="225">
        <v>0.54</v>
      </c>
      <c r="M696" s="226">
        <v>34</v>
      </c>
      <c r="N696" s="244" t="s">
        <v>194</v>
      </c>
      <c r="O696" s="225">
        <v>0.21</v>
      </c>
      <c r="P696" s="300">
        <v>5</v>
      </c>
    </row>
    <row r="697" spans="1:16" s="205" customFormat="1" ht="14.65" customHeight="1">
      <c r="A697" s="219" t="s">
        <v>27</v>
      </c>
      <c r="B697" s="223">
        <v>46</v>
      </c>
      <c r="C697" s="221">
        <v>2.1800000000000002</v>
      </c>
      <c r="D697" s="222">
        <v>258</v>
      </c>
      <c r="E697" s="224">
        <v>20</v>
      </c>
      <c r="F697" s="221">
        <v>1.71</v>
      </c>
      <c r="G697" s="222">
        <v>115</v>
      </c>
      <c r="H697" s="224">
        <v>24</v>
      </c>
      <c r="I697" s="221">
        <v>1.89</v>
      </c>
      <c r="J697" s="222">
        <v>129</v>
      </c>
      <c r="K697" s="224">
        <v>9</v>
      </c>
      <c r="L697" s="221">
        <v>1.24</v>
      </c>
      <c r="M697" s="222">
        <v>45</v>
      </c>
      <c r="N697" s="271">
        <v>1</v>
      </c>
      <c r="O697" s="221">
        <v>0.49</v>
      </c>
      <c r="P697" s="228">
        <v>9</v>
      </c>
    </row>
    <row r="698" spans="1:16" s="205" customFormat="1" ht="14.65" customHeight="1">
      <c r="A698" s="213" t="s">
        <v>28</v>
      </c>
      <c r="B698" s="217">
        <v>70</v>
      </c>
      <c r="C698" s="225">
        <v>1.37</v>
      </c>
      <c r="D698" s="226">
        <v>797</v>
      </c>
      <c r="E698" s="218">
        <v>15</v>
      </c>
      <c r="F698" s="225">
        <v>1.06</v>
      </c>
      <c r="G698" s="226">
        <v>178</v>
      </c>
      <c r="H698" s="246">
        <v>12</v>
      </c>
      <c r="I698" s="225">
        <v>0.95</v>
      </c>
      <c r="J698" s="226">
        <v>135</v>
      </c>
      <c r="K698" s="218">
        <v>3</v>
      </c>
      <c r="L698" s="225">
        <v>0.47</v>
      </c>
      <c r="M698" s="226">
        <v>34</v>
      </c>
      <c r="N698" s="244" t="s">
        <v>193</v>
      </c>
      <c r="O698" s="225">
        <v>0.32</v>
      </c>
      <c r="P698" s="300">
        <v>13</v>
      </c>
    </row>
    <row r="699" spans="1:16" s="205" customFormat="1" ht="14.65" customHeight="1">
      <c r="A699" s="219" t="s">
        <v>29</v>
      </c>
      <c r="B699" s="223">
        <v>71</v>
      </c>
      <c r="C699" s="221">
        <v>1.01</v>
      </c>
      <c r="D699" s="222">
        <v>1480</v>
      </c>
      <c r="E699" s="224">
        <v>16</v>
      </c>
      <c r="F699" s="221">
        <v>0.81</v>
      </c>
      <c r="G699" s="222">
        <v>330</v>
      </c>
      <c r="H699" s="243">
        <v>10</v>
      </c>
      <c r="I699" s="221">
        <v>0.68</v>
      </c>
      <c r="J699" s="222">
        <v>219</v>
      </c>
      <c r="K699" s="223">
        <v>2</v>
      </c>
      <c r="L699" s="221">
        <v>0.33</v>
      </c>
      <c r="M699" s="222">
        <v>51</v>
      </c>
      <c r="N699" s="271" t="s">
        <v>194</v>
      </c>
      <c r="O699" s="221">
        <v>0.15</v>
      </c>
      <c r="P699" s="228">
        <v>10</v>
      </c>
    </row>
    <row r="700" spans="1:16" s="205" customFormat="1" ht="14.65" customHeight="1">
      <c r="A700" s="213" t="s">
        <v>30</v>
      </c>
      <c r="B700" s="218">
        <v>73</v>
      </c>
      <c r="C700" s="225">
        <v>1.61</v>
      </c>
      <c r="D700" s="226">
        <v>569</v>
      </c>
      <c r="E700" s="218">
        <v>17</v>
      </c>
      <c r="F700" s="225">
        <v>1.37</v>
      </c>
      <c r="G700" s="226">
        <v>134</v>
      </c>
      <c r="H700" s="218">
        <v>7</v>
      </c>
      <c r="I700" s="225">
        <v>0.93</v>
      </c>
      <c r="J700" s="226">
        <v>53</v>
      </c>
      <c r="K700" s="218">
        <v>3</v>
      </c>
      <c r="L700" s="225">
        <v>0.56999999999999995</v>
      </c>
      <c r="M700" s="226">
        <v>25</v>
      </c>
      <c r="N700" s="244">
        <v>0</v>
      </c>
      <c r="O700" s="225">
        <v>0.24</v>
      </c>
      <c r="P700" s="300">
        <v>4</v>
      </c>
    </row>
    <row r="701" spans="1:16" s="205" customFormat="1" ht="14.65" customHeight="1">
      <c r="A701" s="219" t="s">
        <v>31</v>
      </c>
      <c r="B701" s="224">
        <v>68</v>
      </c>
      <c r="C701" s="221">
        <v>2.08</v>
      </c>
      <c r="D701" s="222">
        <v>365</v>
      </c>
      <c r="E701" s="224">
        <v>17</v>
      </c>
      <c r="F701" s="221">
        <v>1.66</v>
      </c>
      <c r="G701" s="222">
        <v>94</v>
      </c>
      <c r="H701" s="224">
        <v>10</v>
      </c>
      <c r="I701" s="221">
        <v>1.32</v>
      </c>
      <c r="J701" s="222">
        <v>54</v>
      </c>
      <c r="K701" s="224">
        <v>3</v>
      </c>
      <c r="L701" s="221">
        <v>0.78</v>
      </c>
      <c r="M701" s="222">
        <v>20</v>
      </c>
      <c r="N701" s="271">
        <v>2</v>
      </c>
      <c r="O701" s="221">
        <v>0.65</v>
      </c>
      <c r="P701" s="228">
        <v>8</v>
      </c>
    </row>
    <row r="702" spans="1:16" s="205" customFormat="1" ht="14.65" customHeight="1">
      <c r="A702" s="213" t="s">
        <v>32</v>
      </c>
      <c r="B702" s="218">
        <v>59</v>
      </c>
      <c r="C702" s="225">
        <v>1.66</v>
      </c>
      <c r="D702" s="226">
        <v>527</v>
      </c>
      <c r="E702" s="218">
        <v>17</v>
      </c>
      <c r="F702" s="225">
        <v>1.27</v>
      </c>
      <c r="G702" s="226">
        <v>157</v>
      </c>
      <c r="H702" s="218">
        <v>19</v>
      </c>
      <c r="I702" s="225">
        <v>1.31</v>
      </c>
      <c r="J702" s="226">
        <v>167</v>
      </c>
      <c r="K702" s="218">
        <v>5</v>
      </c>
      <c r="L702" s="225">
        <v>0.73</v>
      </c>
      <c r="M702" s="226">
        <v>38</v>
      </c>
      <c r="N702" s="244" t="s">
        <v>193</v>
      </c>
      <c r="O702" s="225">
        <v>0.23</v>
      </c>
      <c r="P702" s="300">
        <v>5</v>
      </c>
    </row>
    <row r="703" spans="1:16" s="205" customFormat="1" ht="14.65" customHeight="1">
      <c r="A703" s="219" t="s">
        <v>33</v>
      </c>
      <c r="B703" s="224">
        <v>47</v>
      </c>
      <c r="C703" s="221">
        <v>2.0499999999999998</v>
      </c>
      <c r="D703" s="222">
        <v>288</v>
      </c>
      <c r="E703" s="224">
        <v>17</v>
      </c>
      <c r="F703" s="221">
        <v>1.55</v>
      </c>
      <c r="G703" s="222">
        <v>108</v>
      </c>
      <c r="H703" s="224">
        <v>29</v>
      </c>
      <c r="I703" s="221">
        <v>1.87</v>
      </c>
      <c r="J703" s="222">
        <v>178</v>
      </c>
      <c r="K703" s="243">
        <v>6</v>
      </c>
      <c r="L703" s="221">
        <v>0.98</v>
      </c>
      <c r="M703" s="222">
        <v>34</v>
      </c>
      <c r="N703" s="271" t="s">
        <v>193</v>
      </c>
      <c r="O703" s="221">
        <v>0.44</v>
      </c>
      <c r="P703" s="228">
        <v>8</v>
      </c>
    </row>
    <row r="704" spans="1:16" s="205" customFormat="1" ht="14.65" customHeight="1">
      <c r="A704" s="213" t="s">
        <v>34</v>
      </c>
      <c r="B704" s="218">
        <v>71</v>
      </c>
      <c r="C704" s="225">
        <v>1.99</v>
      </c>
      <c r="D704" s="226">
        <v>392</v>
      </c>
      <c r="E704" s="218">
        <v>17</v>
      </c>
      <c r="F704" s="225">
        <v>1.64</v>
      </c>
      <c r="G704" s="226">
        <v>99</v>
      </c>
      <c r="H704" s="218">
        <v>11</v>
      </c>
      <c r="I704" s="225">
        <v>1.36</v>
      </c>
      <c r="J704" s="226">
        <v>63</v>
      </c>
      <c r="K704" s="217">
        <v>1</v>
      </c>
      <c r="L704" s="225">
        <v>0.39</v>
      </c>
      <c r="M704" s="226">
        <v>6</v>
      </c>
      <c r="N704" s="244">
        <v>0</v>
      </c>
      <c r="O704" s="225">
        <v>0.26</v>
      </c>
      <c r="P704" s="300">
        <v>2</v>
      </c>
    </row>
    <row r="705" spans="1:16" s="205" customFormat="1" ht="14.65" customHeight="1" thickBot="1">
      <c r="A705" s="219" t="s">
        <v>35</v>
      </c>
      <c r="B705" s="223">
        <v>56</v>
      </c>
      <c r="C705" s="221">
        <v>2.06</v>
      </c>
      <c r="D705" s="222">
        <v>332</v>
      </c>
      <c r="E705" s="224">
        <v>19</v>
      </c>
      <c r="F705" s="221">
        <v>1.63</v>
      </c>
      <c r="G705" s="222">
        <v>115</v>
      </c>
      <c r="H705" s="224">
        <v>19</v>
      </c>
      <c r="I705" s="221">
        <v>1.63</v>
      </c>
      <c r="J705" s="222">
        <v>117</v>
      </c>
      <c r="K705" s="224">
        <v>5</v>
      </c>
      <c r="L705" s="221">
        <v>0.91</v>
      </c>
      <c r="M705" s="222">
        <v>30</v>
      </c>
      <c r="N705" s="271" t="s">
        <v>194</v>
      </c>
      <c r="O705" s="221">
        <v>0.21</v>
      </c>
      <c r="P705" s="228">
        <v>2</v>
      </c>
    </row>
    <row r="706" spans="1:16" s="205" customFormat="1" ht="14.65" customHeight="1">
      <c r="A706" s="273" t="s">
        <v>36</v>
      </c>
      <c r="B706" s="277">
        <v>73</v>
      </c>
      <c r="C706" s="275">
        <v>0.44</v>
      </c>
      <c r="D706" s="276">
        <v>8090</v>
      </c>
      <c r="E706" s="277">
        <v>15</v>
      </c>
      <c r="F706" s="275">
        <v>0.36</v>
      </c>
      <c r="G706" s="276">
        <v>1721</v>
      </c>
      <c r="H706" s="274">
        <v>9</v>
      </c>
      <c r="I706" s="275">
        <v>0.28999999999999998</v>
      </c>
      <c r="J706" s="276">
        <v>1057</v>
      </c>
      <c r="K706" s="292">
        <v>2</v>
      </c>
      <c r="L706" s="275">
        <v>0.15</v>
      </c>
      <c r="M706" s="276">
        <v>285</v>
      </c>
      <c r="N706" s="279" t="s">
        <v>193</v>
      </c>
      <c r="O706" s="275">
        <v>0.08</v>
      </c>
      <c r="P706" s="301">
        <v>77</v>
      </c>
    </row>
    <row r="707" spans="1:16" s="205" customFormat="1" ht="14.65" customHeight="1">
      <c r="A707" s="280" t="s">
        <v>37</v>
      </c>
      <c r="B707" s="284">
        <v>52</v>
      </c>
      <c r="C707" s="282">
        <v>0.9</v>
      </c>
      <c r="D707" s="283">
        <v>2074</v>
      </c>
      <c r="E707" s="284">
        <v>17</v>
      </c>
      <c r="F707" s="282">
        <v>0.66</v>
      </c>
      <c r="G707" s="283">
        <v>691</v>
      </c>
      <c r="H707" s="284">
        <v>24</v>
      </c>
      <c r="I707" s="282">
        <v>0.8</v>
      </c>
      <c r="J707" s="283">
        <v>950</v>
      </c>
      <c r="K707" s="284">
        <v>6</v>
      </c>
      <c r="L707" s="282">
        <v>0.46</v>
      </c>
      <c r="M707" s="283">
        <v>216</v>
      </c>
      <c r="N707" s="285" t="s">
        <v>193</v>
      </c>
      <c r="O707" s="282">
        <v>0.16</v>
      </c>
      <c r="P707" s="302">
        <v>39</v>
      </c>
    </row>
    <row r="708" spans="1:16" s="205" customFormat="1" ht="14.65" customHeight="1" thickBot="1">
      <c r="A708" s="280" t="s">
        <v>38</v>
      </c>
      <c r="B708" s="281">
        <v>69</v>
      </c>
      <c r="C708" s="287">
        <v>0.41</v>
      </c>
      <c r="D708" s="288">
        <v>10164</v>
      </c>
      <c r="E708" s="281">
        <v>15</v>
      </c>
      <c r="F708" s="287">
        <v>0.31</v>
      </c>
      <c r="G708" s="288">
        <v>2412</v>
      </c>
      <c r="H708" s="286">
        <v>12</v>
      </c>
      <c r="I708" s="287">
        <v>0.28999999999999998</v>
      </c>
      <c r="J708" s="288">
        <v>2007</v>
      </c>
      <c r="K708" s="284">
        <v>3</v>
      </c>
      <c r="L708" s="287">
        <v>0.15</v>
      </c>
      <c r="M708" s="288">
        <v>501</v>
      </c>
      <c r="N708" s="285" t="s">
        <v>193</v>
      </c>
      <c r="O708" s="287">
        <v>7.0000000000000007E-2</v>
      </c>
      <c r="P708" s="303">
        <v>116</v>
      </c>
    </row>
    <row r="709" spans="1:16" s="205" customFormat="1" ht="17.25" customHeight="1" thickBot="1">
      <c r="A709" s="592" t="s">
        <v>146</v>
      </c>
      <c r="B709" s="535"/>
      <c r="C709" s="535"/>
      <c r="D709" s="535"/>
      <c r="E709" s="535"/>
      <c r="F709" s="535"/>
      <c r="G709" s="535"/>
      <c r="H709" s="535"/>
      <c r="I709" s="535"/>
      <c r="J709" s="535"/>
      <c r="K709" s="535"/>
      <c r="L709" s="535"/>
      <c r="M709" s="535"/>
      <c r="N709" s="535"/>
      <c r="O709" s="535"/>
      <c r="P709" s="593"/>
    </row>
    <row r="710" spans="1:16" s="205" customFormat="1" ht="14.65" customHeight="1">
      <c r="A710" s="213" t="s">
        <v>20</v>
      </c>
      <c r="B710" s="246">
        <v>26</v>
      </c>
      <c r="C710" s="215">
        <v>1.07</v>
      </c>
      <c r="D710" s="216">
        <v>465</v>
      </c>
      <c r="E710" s="217">
        <v>14</v>
      </c>
      <c r="F710" s="215">
        <v>0.84</v>
      </c>
      <c r="G710" s="216">
        <v>248</v>
      </c>
      <c r="H710" s="218">
        <v>45</v>
      </c>
      <c r="I710" s="215">
        <v>1.22</v>
      </c>
      <c r="J710" s="216">
        <v>783</v>
      </c>
      <c r="K710" s="218">
        <v>16</v>
      </c>
      <c r="L710" s="215">
        <v>0.89</v>
      </c>
      <c r="M710" s="216">
        <v>274</v>
      </c>
      <c r="N710" s="244" t="s">
        <v>104</v>
      </c>
      <c r="O710" s="215" t="s">
        <v>104</v>
      </c>
      <c r="P710" s="215" t="s">
        <v>104</v>
      </c>
    </row>
    <row r="711" spans="1:16" s="205" customFormat="1" ht="14.65" customHeight="1">
      <c r="A711" s="219" t="s">
        <v>21</v>
      </c>
      <c r="B711" s="223">
        <v>35</v>
      </c>
      <c r="C711" s="221">
        <v>1.06</v>
      </c>
      <c r="D711" s="222">
        <v>712</v>
      </c>
      <c r="E711" s="224">
        <v>18</v>
      </c>
      <c r="F711" s="221">
        <v>0.86</v>
      </c>
      <c r="G711" s="222">
        <v>375</v>
      </c>
      <c r="H711" s="224">
        <v>33</v>
      </c>
      <c r="I711" s="221">
        <v>1.04</v>
      </c>
      <c r="J711" s="222">
        <v>674</v>
      </c>
      <c r="K711" s="223">
        <v>14</v>
      </c>
      <c r="L711" s="221">
        <v>0.78</v>
      </c>
      <c r="M711" s="222">
        <v>295</v>
      </c>
      <c r="N711" s="271" t="s">
        <v>104</v>
      </c>
      <c r="O711" s="221" t="s">
        <v>104</v>
      </c>
      <c r="P711" s="221" t="s">
        <v>104</v>
      </c>
    </row>
    <row r="712" spans="1:16" s="205" customFormat="1" ht="14.65" customHeight="1">
      <c r="A712" s="213" t="s">
        <v>22</v>
      </c>
      <c r="B712" s="218">
        <v>18</v>
      </c>
      <c r="C712" s="225">
        <v>1.79</v>
      </c>
      <c r="D712" s="226">
        <v>127</v>
      </c>
      <c r="E712" s="218">
        <v>15</v>
      </c>
      <c r="F712" s="225">
        <v>1.69</v>
      </c>
      <c r="G712" s="226">
        <v>99</v>
      </c>
      <c r="H712" s="218">
        <v>45</v>
      </c>
      <c r="I712" s="225">
        <v>2.44</v>
      </c>
      <c r="J712" s="226">
        <v>290</v>
      </c>
      <c r="K712" s="218">
        <v>21</v>
      </c>
      <c r="L712" s="225">
        <v>1.86</v>
      </c>
      <c r="M712" s="226">
        <v>143</v>
      </c>
      <c r="N712" s="244" t="s">
        <v>104</v>
      </c>
      <c r="O712" s="225" t="s">
        <v>104</v>
      </c>
      <c r="P712" s="225" t="s">
        <v>104</v>
      </c>
    </row>
    <row r="713" spans="1:16" s="205" customFormat="1" ht="14.65" customHeight="1">
      <c r="A713" s="219" t="s">
        <v>23</v>
      </c>
      <c r="B713" s="224">
        <v>16</v>
      </c>
      <c r="C713" s="221">
        <v>1.54</v>
      </c>
      <c r="D713" s="222">
        <v>103</v>
      </c>
      <c r="E713" s="243">
        <v>16</v>
      </c>
      <c r="F713" s="221">
        <v>1.49</v>
      </c>
      <c r="G713" s="222">
        <v>105</v>
      </c>
      <c r="H713" s="243">
        <v>51</v>
      </c>
      <c r="I713" s="221">
        <v>2.09</v>
      </c>
      <c r="J713" s="222">
        <v>315</v>
      </c>
      <c r="K713" s="224">
        <v>17</v>
      </c>
      <c r="L713" s="221">
        <v>1.59</v>
      </c>
      <c r="M713" s="222">
        <v>101</v>
      </c>
      <c r="N713" s="271" t="s">
        <v>104</v>
      </c>
      <c r="O713" s="221" t="s">
        <v>104</v>
      </c>
      <c r="P713" s="221" t="s">
        <v>104</v>
      </c>
    </row>
    <row r="714" spans="1:16" s="205" customFormat="1" ht="14.65" customHeight="1">
      <c r="A714" s="213" t="s">
        <v>24</v>
      </c>
      <c r="B714" s="218">
        <v>23</v>
      </c>
      <c r="C714" s="225">
        <v>2.2200000000000002</v>
      </c>
      <c r="D714" s="226">
        <v>98</v>
      </c>
      <c r="E714" s="218">
        <v>15</v>
      </c>
      <c r="F714" s="225">
        <v>1.73</v>
      </c>
      <c r="G714" s="226">
        <v>71</v>
      </c>
      <c r="H714" s="218">
        <v>41</v>
      </c>
      <c r="I714" s="225">
        <v>2.5</v>
      </c>
      <c r="J714" s="226">
        <v>185</v>
      </c>
      <c r="K714" s="218">
        <v>21</v>
      </c>
      <c r="L714" s="225">
        <v>2.12</v>
      </c>
      <c r="M714" s="226">
        <v>90</v>
      </c>
      <c r="N714" s="244" t="s">
        <v>104</v>
      </c>
      <c r="O714" s="225" t="s">
        <v>104</v>
      </c>
      <c r="P714" s="225" t="s">
        <v>104</v>
      </c>
    </row>
    <row r="715" spans="1:16" s="205" customFormat="1" ht="14.65" customHeight="1">
      <c r="A715" s="219" t="s">
        <v>25</v>
      </c>
      <c r="B715" s="224">
        <v>30</v>
      </c>
      <c r="C715" s="221">
        <v>1.72</v>
      </c>
      <c r="D715" s="222">
        <v>221</v>
      </c>
      <c r="E715" s="223">
        <v>19</v>
      </c>
      <c r="F715" s="221">
        <v>1.48</v>
      </c>
      <c r="G715" s="222">
        <v>141</v>
      </c>
      <c r="H715" s="224">
        <v>32</v>
      </c>
      <c r="I715" s="221">
        <v>1.78</v>
      </c>
      <c r="J715" s="222">
        <v>236</v>
      </c>
      <c r="K715" s="224">
        <v>19</v>
      </c>
      <c r="L715" s="221">
        <v>1.5</v>
      </c>
      <c r="M715" s="222">
        <v>142</v>
      </c>
      <c r="N715" s="271" t="s">
        <v>104</v>
      </c>
      <c r="O715" s="221" t="s">
        <v>104</v>
      </c>
      <c r="P715" s="221" t="s">
        <v>104</v>
      </c>
    </row>
    <row r="716" spans="1:16" s="205" customFormat="1" ht="14.65" customHeight="1">
      <c r="A716" s="213" t="s">
        <v>26</v>
      </c>
      <c r="B716" s="218">
        <v>20</v>
      </c>
      <c r="C716" s="225">
        <v>1.28</v>
      </c>
      <c r="D716" s="226">
        <v>197</v>
      </c>
      <c r="E716" s="218">
        <v>15</v>
      </c>
      <c r="F716" s="225">
        <v>1.17</v>
      </c>
      <c r="G716" s="226">
        <v>149</v>
      </c>
      <c r="H716" s="218">
        <v>47</v>
      </c>
      <c r="I716" s="225">
        <v>1.61</v>
      </c>
      <c r="J716" s="226">
        <v>455</v>
      </c>
      <c r="K716" s="218">
        <v>18</v>
      </c>
      <c r="L716" s="225">
        <v>1.24</v>
      </c>
      <c r="M716" s="226">
        <v>175</v>
      </c>
      <c r="N716" s="244" t="s">
        <v>104</v>
      </c>
      <c r="O716" s="225" t="s">
        <v>104</v>
      </c>
      <c r="P716" s="225" t="s">
        <v>104</v>
      </c>
    </row>
    <row r="717" spans="1:16" s="205" customFormat="1" ht="14.65" customHeight="1">
      <c r="A717" s="219" t="s">
        <v>27</v>
      </c>
      <c r="B717" s="224">
        <v>17</v>
      </c>
      <c r="C717" s="221">
        <v>1.65</v>
      </c>
      <c r="D717" s="222">
        <v>97</v>
      </c>
      <c r="E717" s="224">
        <v>19</v>
      </c>
      <c r="F717" s="221">
        <v>1.75</v>
      </c>
      <c r="G717" s="222">
        <v>105</v>
      </c>
      <c r="H717" s="224">
        <v>44</v>
      </c>
      <c r="I717" s="221">
        <v>2.19</v>
      </c>
      <c r="J717" s="222">
        <v>246</v>
      </c>
      <c r="K717" s="224">
        <v>19</v>
      </c>
      <c r="L717" s="221">
        <v>1.78</v>
      </c>
      <c r="M717" s="222">
        <v>97</v>
      </c>
      <c r="N717" s="271" t="s">
        <v>104</v>
      </c>
      <c r="O717" s="221" t="s">
        <v>104</v>
      </c>
      <c r="P717" s="221" t="s">
        <v>104</v>
      </c>
    </row>
    <row r="718" spans="1:16" s="205" customFormat="1" ht="14.65" customHeight="1">
      <c r="A718" s="213" t="s">
        <v>28</v>
      </c>
      <c r="B718" s="218">
        <v>23</v>
      </c>
      <c r="C718" s="225">
        <v>1.28</v>
      </c>
      <c r="D718" s="226">
        <v>256</v>
      </c>
      <c r="E718" s="218">
        <v>15</v>
      </c>
      <c r="F718" s="225">
        <v>1.07</v>
      </c>
      <c r="G718" s="226">
        <v>175</v>
      </c>
      <c r="H718" s="246">
        <v>43</v>
      </c>
      <c r="I718" s="225">
        <v>1.5</v>
      </c>
      <c r="J718" s="226">
        <v>492</v>
      </c>
      <c r="K718" s="217">
        <v>19</v>
      </c>
      <c r="L718" s="225">
        <v>1.18</v>
      </c>
      <c r="M718" s="226">
        <v>212</v>
      </c>
      <c r="N718" s="244" t="s">
        <v>104</v>
      </c>
      <c r="O718" s="225" t="s">
        <v>104</v>
      </c>
      <c r="P718" s="225" t="s">
        <v>104</v>
      </c>
    </row>
    <row r="719" spans="1:16" s="205" customFormat="1" ht="14.65" customHeight="1">
      <c r="A719" s="219" t="s">
        <v>29</v>
      </c>
      <c r="B719" s="223">
        <v>29</v>
      </c>
      <c r="C719" s="221">
        <v>1.03</v>
      </c>
      <c r="D719" s="222">
        <v>604</v>
      </c>
      <c r="E719" s="224">
        <v>15</v>
      </c>
      <c r="F719" s="221">
        <v>0.8</v>
      </c>
      <c r="G719" s="222">
        <v>307</v>
      </c>
      <c r="H719" s="224">
        <v>38</v>
      </c>
      <c r="I719" s="221">
        <v>1.1000000000000001</v>
      </c>
      <c r="J719" s="222">
        <v>782</v>
      </c>
      <c r="K719" s="243">
        <v>18</v>
      </c>
      <c r="L719" s="221">
        <v>0.86</v>
      </c>
      <c r="M719" s="222">
        <v>361</v>
      </c>
      <c r="N719" s="271" t="s">
        <v>104</v>
      </c>
      <c r="O719" s="221" t="s">
        <v>104</v>
      </c>
      <c r="P719" s="221" t="s">
        <v>104</v>
      </c>
    </row>
    <row r="720" spans="1:16" s="205" customFormat="1" ht="14.65" customHeight="1">
      <c r="A720" s="213" t="s">
        <v>30</v>
      </c>
      <c r="B720" s="218">
        <v>19</v>
      </c>
      <c r="C720" s="225">
        <v>1.44</v>
      </c>
      <c r="D720" s="226">
        <v>151</v>
      </c>
      <c r="E720" s="218">
        <v>15</v>
      </c>
      <c r="F720" s="225">
        <v>1.31</v>
      </c>
      <c r="G720" s="226">
        <v>118</v>
      </c>
      <c r="H720" s="217">
        <v>50</v>
      </c>
      <c r="I720" s="225">
        <v>1.83</v>
      </c>
      <c r="J720" s="226">
        <v>382</v>
      </c>
      <c r="K720" s="246">
        <v>16</v>
      </c>
      <c r="L720" s="225">
        <v>1.32</v>
      </c>
      <c r="M720" s="226">
        <v>123</v>
      </c>
      <c r="N720" s="244" t="s">
        <v>104</v>
      </c>
      <c r="O720" s="225" t="s">
        <v>104</v>
      </c>
      <c r="P720" s="225" t="s">
        <v>104</v>
      </c>
    </row>
    <row r="721" spans="1:16" s="205" customFormat="1" ht="14.65" customHeight="1">
      <c r="A721" s="219" t="s">
        <v>31</v>
      </c>
      <c r="B721" s="224">
        <v>22</v>
      </c>
      <c r="C721" s="221">
        <v>1.87</v>
      </c>
      <c r="D721" s="222">
        <v>119</v>
      </c>
      <c r="E721" s="243">
        <v>11</v>
      </c>
      <c r="F721" s="221">
        <v>1.41</v>
      </c>
      <c r="G721" s="222">
        <v>63</v>
      </c>
      <c r="H721" s="223">
        <v>48</v>
      </c>
      <c r="I721" s="221">
        <v>2.25</v>
      </c>
      <c r="J721" s="222">
        <v>258</v>
      </c>
      <c r="K721" s="223">
        <v>18</v>
      </c>
      <c r="L721" s="221">
        <v>1.74</v>
      </c>
      <c r="M721" s="222">
        <v>96</v>
      </c>
      <c r="N721" s="271" t="s">
        <v>104</v>
      </c>
      <c r="O721" s="221" t="s">
        <v>104</v>
      </c>
      <c r="P721" s="221" t="s">
        <v>104</v>
      </c>
    </row>
    <row r="722" spans="1:16" s="205" customFormat="1" ht="14.65" customHeight="1">
      <c r="A722" s="213" t="s">
        <v>32</v>
      </c>
      <c r="B722" s="218">
        <v>22</v>
      </c>
      <c r="C722" s="225">
        <v>1.42</v>
      </c>
      <c r="D722" s="226">
        <v>194</v>
      </c>
      <c r="E722" s="218">
        <v>18</v>
      </c>
      <c r="F722" s="225">
        <v>1.3</v>
      </c>
      <c r="G722" s="226">
        <v>152</v>
      </c>
      <c r="H722" s="218">
        <v>43</v>
      </c>
      <c r="I722" s="225">
        <v>1.68</v>
      </c>
      <c r="J722" s="226">
        <v>386</v>
      </c>
      <c r="K722" s="218">
        <v>17</v>
      </c>
      <c r="L722" s="225">
        <v>1.28</v>
      </c>
      <c r="M722" s="226">
        <v>151</v>
      </c>
      <c r="N722" s="244" t="s">
        <v>104</v>
      </c>
      <c r="O722" s="225" t="s">
        <v>104</v>
      </c>
      <c r="P722" s="225" t="s">
        <v>104</v>
      </c>
    </row>
    <row r="723" spans="1:16" s="205" customFormat="1" ht="14.65" customHeight="1">
      <c r="A723" s="219" t="s">
        <v>33</v>
      </c>
      <c r="B723" s="223">
        <v>23</v>
      </c>
      <c r="C723" s="221">
        <v>1.73</v>
      </c>
      <c r="D723" s="222">
        <v>137</v>
      </c>
      <c r="E723" s="224">
        <v>15</v>
      </c>
      <c r="F723" s="221">
        <v>1.47</v>
      </c>
      <c r="G723" s="222">
        <v>90</v>
      </c>
      <c r="H723" s="224">
        <v>51</v>
      </c>
      <c r="I723" s="221">
        <v>2.0699999999999998</v>
      </c>
      <c r="J723" s="222">
        <v>312</v>
      </c>
      <c r="K723" s="243">
        <v>12</v>
      </c>
      <c r="L723" s="221">
        <v>1.36</v>
      </c>
      <c r="M723" s="222">
        <v>73</v>
      </c>
      <c r="N723" s="271" t="s">
        <v>104</v>
      </c>
      <c r="O723" s="221" t="s">
        <v>104</v>
      </c>
      <c r="P723" s="221" t="s">
        <v>104</v>
      </c>
    </row>
    <row r="724" spans="1:16" s="205" customFormat="1" ht="14.65" customHeight="1">
      <c r="A724" s="213" t="s">
        <v>34</v>
      </c>
      <c r="B724" s="218">
        <v>22</v>
      </c>
      <c r="C724" s="225">
        <v>1.88</v>
      </c>
      <c r="D724" s="226">
        <v>121</v>
      </c>
      <c r="E724" s="218">
        <v>14</v>
      </c>
      <c r="F724" s="225">
        <v>1.56</v>
      </c>
      <c r="G724" s="226">
        <v>75</v>
      </c>
      <c r="H724" s="217">
        <v>44</v>
      </c>
      <c r="I724" s="225">
        <v>2.2200000000000002</v>
      </c>
      <c r="J724" s="226">
        <v>244</v>
      </c>
      <c r="K724" s="218">
        <v>20</v>
      </c>
      <c r="L724" s="225">
        <v>1.78</v>
      </c>
      <c r="M724" s="226">
        <v>111</v>
      </c>
      <c r="N724" s="244" t="s">
        <v>104</v>
      </c>
      <c r="O724" s="225" t="s">
        <v>104</v>
      </c>
      <c r="P724" s="225" t="s">
        <v>104</v>
      </c>
    </row>
    <row r="725" spans="1:16" s="205" customFormat="1" ht="14.65" customHeight="1" thickBot="1">
      <c r="A725" s="219" t="s">
        <v>35</v>
      </c>
      <c r="B725" s="224">
        <v>21</v>
      </c>
      <c r="C725" s="221">
        <v>1.71</v>
      </c>
      <c r="D725" s="222">
        <v>121</v>
      </c>
      <c r="E725" s="224">
        <v>15</v>
      </c>
      <c r="F725" s="221">
        <v>1.47</v>
      </c>
      <c r="G725" s="222">
        <v>87</v>
      </c>
      <c r="H725" s="224">
        <v>48</v>
      </c>
      <c r="I725" s="221">
        <v>2.09</v>
      </c>
      <c r="J725" s="222">
        <v>282</v>
      </c>
      <c r="K725" s="224">
        <v>16</v>
      </c>
      <c r="L725" s="221">
        <v>1.54</v>
      </c>
      <c r="M725" s="222">
        <v>98</v>
      </c>
      <c r="N725" s="271" t="s">
        <v>104</v>
      </c>
      <c r="O725" s="221" t="s">
        <v>104</v>
      </c>
      <c r="P725" s="221" t="s">
        <v>104</v>
      </c>
    </row>
    <row r="726" spans="1:16" s="205" customFormat="1" ht="14.65" customHeight="1">
      <c r="A726" s="273" t="s">
        <v>36</v>
      </c>
      <c r="B726" s="274">
        <v>27</v>
      </c>
      <c r="C726" s="275">
        <v>0.45</v>
      </c>
      <c r="D726" s="276">
        <v>2944</v>
      </c>
      <c r="E726" s="274">
        <v>15</v>
      </c>
      <c r="F726" s="275">
        <v>0.37</v>
      </c>
      <c r="G726" s="276">
        <v>1722</v>
      </c>
      <c r="H726" s="274">
        <v>41</v>
      </c>
      <c r="I726" s="275">
        <v>0.5</v>
      </c>
      <c r="J726" s="276">
        <v>4491</v>
      </c>
      <c r="K726" s="274">
        <v>17</v>
      </c>
      <c r="L726" s="275">
        <v>0.38</v>
      </c>
      <c r="M726" s="276">
        <v>1879</v>
      </c>
      <c r="N726" s="279" t="s">
        <v>104</v>
      </c>
      <c r="O726" s="275" t="s">
        <v>104</v>
      </c>
      <c r="P726" s="275" t="s">
        <v>104</v>
      </c>
    </row>
    <row r="727" spans="1:16" s="205" customFormat="1" ht="14.65" customHeight="1">
      <c r="A727" s="280" t="s">
        <v>37</v>
      </c>
      <c r="B727" s="284">
        <v>20</v>
      </c>
      <c r="C727" s="282">
        <v>0.7</v>
      </c>
      <c r="D727" s="283">
        <v>779</v>
      </c>
      <c r="E727" s="286">
        <v>16</v>
      </c>
      <c r="F727" s="282">
        <v>0.65</v>
      </c>
      <c r="G727" s="283">
        <v>638</v>
      </c>
      <c r="H727" s="286">
        <v>47</v>
      </c>
      <c r="I727" s="282">
        <v>0.9</v>
      </c>
      <c r="J727" s="283">
        <v>1831</v>
      </c>
      <c r="K727" s="284">
        <v>17</v>
      </c>
      <c r="L727" s="282">
        <v>0.68</v>
      </c>
      <c r="M727" s="283">
        <v>663</v>
      </c>
      <c r="N727" s="285" t="s">
        <v>104</v>
      </c>
      <c r="O727" s="282" t="s">
        <v>104</v>
      </c>
      <c r="P727" s="282" t="s">
        <v>104</v>
      </c>
    </row>
    <row r="728" spans="1:16" s="205" customFormat="1" ht="14.65" customHeight="1" thickBot="1">
      <c r="A728" s="280" t="s">
        <v>38</v>
      </c>
      <c r="B728" s="281">
        <v>25</v>
      </c>
      <c r="C728" s="287">
        <v>0.39</v>
      </c>
      <c r="D728" s="288">
        <v>3723</v>
      </c>
      <c r="E728" s="286">
        <v>16</v>
      </c>
      <c r="F728" s="287">
        <v>0.32</v>
      </c>
      <c r="G728" s="288">
        <v>2360</v>
      </c>
      <c r="H728" s="286">
        <v>42</v>
      </c>
      <c r="I728" s="287">
        <v>0.44</v>
      </c>
      <c r="J728" s="288">
        <v>6322</v>
      </c>
      <c r="K728" s="286">
        <v>17</v>
      </c>
      <c r="L728" s="287">
        <v>0.33</v>
      </c>
      <c r="M728" s="288">
        <v>2542</v>
      </c>
      <c r="N728" s="285" t="s">
        <v>104</v>
      </c>
      <c r="O728" s="287" t="s">
        <v>104</v>
      </c>
      <c r="P728" s="287" t="s">
        <v>104</v>
      </c>
    </row>
    <row r="729" spans="1:16" s="205" customFormat="1" ht="16.5" customHeight="1" thickBot="1">
      <c r="A729" s="592" t="s">
        <v>147</v>
      </c>
      <c r="B729" s="535"/>
      <c r="C729" s="535"/>
      <c r="D729" s="535"/>
      <c r="E729" s="535"/>
      <c r="F729" s="535"/>
      <c r="G729" s="535"/>
      <c r="H729" s="535"/>
      <c r="I729" s="535"/>
      <c r="J729" s="535"/>
      <c r="K729" s="535"/>
      <c r="L729" s="535"/>
      <c r="M729" s="535"/>
      <c r="N729" s="535"/>
      <c r="O729" s="535"/>
      <c r="P729" s="593"/>
    </row>
    <row r="730" spans="1:16" s="205" customFormat="1" ht="14.65" customHeight="1">
      <c r="A730" s="213" t="s">
        <v>20</v>
      </c>
      <c r="B730" s="246">
        <v>59</v>
      </c>
      <c r="C730" s="215">
        <v>1.2</v>
      </c>
      <c r="D730" s="216">
        <v>1053</v>
      </c>
      <c r="E730" s="218">
        <v>22</v>
      </c>
      <c r="F730" s="215">
        <v>1</v>
      </c>
      <c r="G730" s="216">
        <v>396</v>
      </c>
      <c r="H730" s="217">
        <v>15</v>
      </c>
      <c r="I730" s="215">
        <v>0.88</v>
      </c>
      <c r="J730" s="216">
        <v>271</v>
      </c>
      <c r="K730" s="218">
        <v>2</v>
      </c>
      <c r="L730" s="215">
        <v>0.34</v>
      </c>
      <c r="M730" s="216">
        <v>33</v>
      </c>
      <c r="N730" s="244" t="s">
        <v>195</v>
      </c>
      <c r="O730" s="215">
        <v>0.32</v>
      </c>
      <c r="P730" s="299">
        <v>35</v>
      </c>
    </row>
    <row r="731" spans="1:16" s="205" customFormat="1" ht="14.65" customHeight="1">
      <c r="A731" s="219" t="s">
        <v>21</v>
      </c>
      <c r="B731" s="243">
        <v>74</v>
      </c>
      <c r="C731" s="221">
        <v>0.96</v>
      </c>
      <c r="D731" s="222">
        <v>1561</v>
      </c>
      <c r="E731" s="224">
        <v>17</v>
      </c>
      <c r="F731" s="221">
        <v>0.83</v>
      </c>
      <c r="G731" s="222">
        <v>356</v>
      </c>
      <c r="H731" s="223">
        <v>6</v>
      </c>
      <c r="I731" s="221">
        <v>0.53</v>
      </c>
      <c r="J731" s="222">
        <v>130</v>
      </c>
      <c r="K731" s="224">
        <v>1</v>
      </c>
      <c r="L731" s="221">
        <v>0.23</v>
      </c>
      <c r="M731" s="222">
        <v>26</v>
      </c>
      <c r="N731" s="271" t="s">
        <v>193</v>
      </c>
      <c r="O731" s="221">
        <v>0.23</v>
      </c>
      <c r="P731" s="228">
        <v>25</v>
      </c>
    </row>
    <row r="732" spans="1:16" s="205" customFormat="1" ht="14.65" customHeight="1">
      <c r="A732" s="213" t="s">
        <v>22</v>
      </c>
      <c r="B732" s="246">
        <v>61</v>
      </c>
      <c r="C732" s="225">
        <v>2.37</v>
      </c>
      <c r="D732" s="226">
        <v>413</v>
      </c>
      <c r="E732" s="218">
        <v>27</v>
      </c>
      <c r="F732" s="225">
        <v>2.2200000000000002</v>
      </c>
      <c r="G732" s="226">
        <v>176</v>
      </c>
      <c r="H732" s="217">
        <v>8</v>
      </c>
      <c r="I732" s="225">
        <v>1.2</v>
      </c>
      <c r="J732" s="226">
        <v>53</v>
      </c>
      <c r="K732" s="218">
        <v>0</v>
      </c>
      <c r="L732" s="225">
        <v>0.24</v>
      </c>
      <c r="M732" s="226">
        <v>2</v>
      </c>
      <c r="N732" s="244" t="s">
        <v>196</v>
      </c>
      <c r="O732" s="225">
        <v>1.01</v>
      </c>
      <c r="P732" s="300">
        <v>26</v>
      </c>
    </row>
    <row r="733" spans="1:16" s="205" customFormat="1" ht="14.65" customHeight="1">
      <c r="A733" s="219" t="s">
        <v>23</v>
      </c>
      <c r="B733" s="224">
        <v>62</v>
      </c>
      <c r="C733" s="221">
        <v>1.99</v>
      </c>
      <c r="D733" s="222">
        <v>396</v>
      </c>
      <c r="E733" s="224">
        <v>24</v>
      </c>
      <c r="F733" s="221">
        <v>1.76</v>
      </c>
      <c r="G733" s="222">
        <v>159</v>
      </c>
      <c r="H733" s="224">
        <v>10</v>
      </c>
      <c r="I733" s="221">
        <v>1.26</v>
      </c>
      <c r="J733" s="222">
        <v>64</v>
      </c>
      <c r="K733" s="224">
        <v>1</v>
      </c>
      <c r="L733" s="221">
        <v>0.43</v>
      </c>
      <c r="M733" s="222">
        <v>7</v>
      </c>
      <c r="N733" s="271" t="s">
        <v>195</v>
      </c>
      <c r="O733" s="221">
        <v>0.53</v>
      </c>
      <c r="P733" s="228">
        <v>14</v>
      </c>
    </row>
    <row r="734" spans="1:16" s="205" customFormat="1" ht="14.65" customHeight="1">
      <c r="A734" s="213" t="s">
        <v>24</v>
      </c>
      <c r="B734" s="217">
        <v>56</v>
      </c>
      <c r="C734" s="225">
        <v>2.4700000000000002</v>
      </c>
      <c r="D734" s="226">
        <v>257</v>
      </c>
      <c r="E734" s="246">
        <v>27</v>
      </c>
      <c r="F734" s="225">
        <v>2.21</v>
      </c>
      <c r="G734" s="226">
        <v>125</v>
      </c>
      <c r="H734" s="218">
        <v>12</v>
      </c>
      <c r="I734" s="225">
        <v>1.56</v>
      </c>
      <c r="J734" s="226">
        <v>64</v>
      </c>
      <c r="K734" s="218">
        <v>2</v>
      </c>
      <c r="L734" s="225">
        <v>0.73</v>
      </c>
      <c r="M734" s="226">
        <v>7</v>
      </c>
      <c r="N734" s="244" t="s">
        <v>195</v>
      </c>
      <c r="O734" s="225">
        <v>0.78</v>
      </c>
      <c r="P734" s="300">
        <v>11</v>
      </c>
    </row>
    <row r="735" spans="1:16" s="205" customFormat="1" ht="14.65" customHeight="1">
      <c r="A735" s="219" t="s">
        <v>25</v>
      </c>
      <c r="B735" s="223">
        <v>60</v>
      </c>
      <c r="C735" s="221">
        <v>1.83</v>
      </c>
      <c r="D735" s="222">
        <v>456</v>
      </c>
      <c r="E735" s="245">
        <v>25</v>
      </c>
      <c r="F735" s="221">
        <v>1.61</v>
      </c>
      <c r="G735" s="222">
        <v>192</v>
      </c>
      <c r="H735" s="223">
        <v>10</v>
      </c>
      <c r="I735" s="221">
        <v>1.1499999999999999</v>
      </c>
      <c r="J735" s="222">
        <v>74</v>
      </c>
      <c r="K735" s="224">
        <v>1</v>
      </c>
      <c r="L735" s="221">
        <v>0.4</v>
      </c>
      <c r="M735" s="222">
        <v>8</v>
      </c>
      <c r="N735" s="271" t="s">
        <v>196</v>
      </c>
      <c r="O735" s="221">
        <v>0.67</v>
      </c>
      <c r="P735" s="228">
        <v>29</v>
      </c>
    </row>
    <row r="736" spans="1:16" s="205" customFormat="1" ht="14.65" customHeight="1">
      <c r="A736" s="213" t="s">
        <v>26</v>
      </c>
      <c r="B736" s="217">
        <v>52</v>
      </c>
      <c r="C736" s="225">
        <v>1.6</v>
      </c>
      <c r="D736" s="226">
        <v>517</v>
      </c>
      <c r="E736" s="218">
        <v>26</v>
      </c>
      <c r="F736" s="225">
        <v>1.4</v>
      </c>
      <c r="G736" s="226">
        <v>255</v>
      </c>
      <c r="H736" s="217">
        <v>16</v>
      </c>
      <c r="I736" s="225">
        <v>1.18</v>
      </c>
      <c r="J736" s="226">
        <v>157</v>
      </c>
      <c r="K736" s="217">
        <v>3</v>
      </c>
      <c r="L736" s="225">
        <v>0.53</v>
      </c>
      <c r="M736" s="226">
        <v>28</v>
      </c>
      <c r="N736" s="244" t="s">
        <v>196</v>
      </c>
      <c r="O736" s="225">
        <v>0.63</v>
      </c>
      <c r="P736" s="300">
        <v>37</v>
      </c>
    </row>
    <row r="737" spans="1:16" s="205" customFormat="1" ht="14.65" customHeight="1">
      <c r="A737" s="219" t="s">
        <v>27</v>
      </c>
      <c r="B737" s="223">
        <v>62</v>
      </c>
      <c r="C737" s="221">
        <v>2.11</v>
      </c>
      <c r="D737" s="222">
        <v>346</v>
      </c>
      <c r="E737" s="224">
        <v>23</v>
      </c>
      <c r="F737" s="221">
        <v>1.84</v>
      </c>
      <c r="G737" s="222">
        <v>125</v>
      </c>
      <c r="H737" s="223">
        <v>8</v>
      </c>
      <c r="I737" s="221">
        <v>1.19</v>
      </c>
      <c r="J737" s="222">
        <v>49</v>
      </c>
      <c r="K737" s="224">
        <v>2</v>
      </c>
      <c r="L737" s="221">
        <v>0.51</v>
      </c>
      <c r="M737" s="222">
        <v>10</v>
      </c>
      <c r="N737" s="271" t="s">
        <v>179</v>
      </c>
      <c r="O737" s="221">
        <v>0.93</v>
      </c>
      <c r="P737" s="228">
        <v>25</v>
      </c>
    </row>
    <row r="738" spans="1:16" s="205" customFormat="1" ht="14.65" customHeight="1">
      <c r="A738" s="213" t="s">
        <v>28</v>
      </c>
      <c r="B738" s="217">
        <v>56</v>
      </c>
      <c r="C738" s="225">
        <v>1.49</v>
      </c>
      <c r="D738" s="226">
        <v>652</v>
      </c>
      <c r="E738" s="217">
        <v>23</v>
      </c>
      <c r="F738" s="225">
        <v>1.26</v>
      </c>
      <c r="G738" s="226">
        <v>272</v>
      </c>
      <c r="H738" s="217">
        <v>15</v>
      </c>
      <c r="I738" s="225">
        <v>1.07</v>
      </c>
      <c r="J738" s="226">
        <v>166</v>
      </c>
      <c r="K738" s="217">
        <v>2</v>
      </c>
      <c r="L738" s="225">
        <v>0.44</v>
      </c>
      <c r="M738" s="226">
        <v>26</v>
      </c>
      <c r="N738" s="244" t="s">
        <v>196</v>
      </c>
      <c r="O738" s="225">
        <v>0.57999999999999996</v>
      </c>
      <c r="P738" s="300">
        <v>43</v>
      </c>
    </row>
    <row r="739" spans="1:16" s="205" customFormat="1" ht="14.65" customHeight="1">
      <c r="A739" s="219" t="s">
        <v>29</v>
      </c>
      <c r="B739" s="243">
        <v>61</v>
      </c>
      <c r="C739" s="221">
        <v>1.1000000000000001</v>
      </c>
      <c r="D739" s="222">
        <v>1266</v>
      </c>
      <c r="E739" s="224">
        <v>23</v>
      </c>
      <c r="F739" s="221">
        <v>0.94</v>
      </c>
      <c r="G739" s="222">
        <v>485</v>
      </c>
      <c r="H739" s="223">
        <v>13</v>
      </c>
      <c r="I739" s="221">
        <v>0.75</v>
      </c>
      <c r="J739" s="222">
        <v>257</v>
      </c>
      <c r="K739" s="224">
        <v>2</v>
      </c>
      <c r="L739" s="221">
        <v>0.35</v>
      </c>
      <c r="M739" s="222">
        <v>48</v>
      </c>
      <c r="N739" s="271" t="s">
        <v>195</v>
      </c>
      <c r="O739" s="221">
        <v>0.27</v>
      </c>
      <c r="P739" s="228">
        <v>33</v>
      </c>
    </row>
    <row r="740" spans="1:16" s="205" customFormat="1" ht="14.65" customHeight="1">
      <c r="A740" s="213" t="s">
        <v>30</v>
      </c>
      <c r="B740" s="217">
        <v>51</v>
      </c>
      <c r="C740" s="225">
        <v>1.81</v>
      </c>
      <c r="D740" s="226">
        <v>396</v>
      </c>
      <c r="E740" s="217">
        <v>27</v>
      </c>
      <c r="F740" s="225">
        <v>1.6</v>
      </c>
      <c r="G740" s="226">
        <v>217</v>
      </c>
      <c r="H740" s="217">
        <v>16</v>
      </c>
      <c r="I740" s="225">
        <v>1.33</v>
      </c>
      <c r="J740" s="226">
        <v>123</v>
      </c>
      <c r="K740" s="218">
        <v>2</v>
      </c>
      <c r="L740" s="225">
        <v>0.48</v>
      </c>
      <c r="M740" s="226">
        <v>16</v>
      </c>
      <c r="N740" s="244" t="s">
        <v>196</v>
      </c>
      <c r="O740" s="225">
        <v>0.72</v>
      </c>
      <c r="P740" s="300">
        <v>32</v>
      </c>
    </row>
    <row r="741" spans="1:16" s="205" customFormat="1" ht="14.65" customHeight="1">
      <c r="A741" s="219" t="s">
        <v>31</v>
      </c>
      <c r="B741" s="223">
        <v>60</v>
      </c>
      <c r="C741" s="221">
        <v>2.19</v>
      </c>
      <c r="D741" s="222">
        <v>325</v>
      </c>
      <c r="E741" s="224">
        <v>22</v>
      </c>
      <c r="F741" s="221">
        <v>1.85</v>
      </c>
      <c r="G741" s="222">
        <v>121</v>
      </c>
      <c r="H741" s="224">
        <v>14</v>
      </c>
      <c r="I741" s="221">
        <v>1.55</v>
      </c>
      <c r="J741" s="222">
        <v>75</v>
      </c>
      <c r="K741" s="224">
        <v>2</v>
      </c>
      <c r="L741" s="221">
        <v>0.59</v>
      </c>
      <c r="M741" s="222">
        <v>9</v>
      </c>
      <c r="N741" s="271" t="s">
        <v>195</v>
      </c>
      <c r="O741" s="221">
        <v>0.66</v>
      </c>
      <c r="P741" s="228">
        <v>11</v>
      </c>
    </row>
    <row r="742" spans="1:16" s="205" customFormat="1" ht="14.65" customHeight="1">
      <c r="A742" s="213" t="s">
        <v>32</v>
      </c>
      <c r="B742" s="246">
        <v>67</v>
      </c>
      <c r="C742" s="225">
        <v>1.58</v>
      </c>
      <c r="D742" s="226">
        <v>606</v>
      </c>
      <c r="E742" s="218">
        <v>23</v>
      </c>
      <c r="F742" s="225">
        <v>1.42</v>
      </c>
      <c r="G742" s="226">
        <v>205</v>
      </c>
      <c r="H742" s="217">
        <v>7</v>
      </c>
      <c r="I742" s="225">
        <v>0.84</v>
      </c>
      <c r="J742" s="226">
        <v>59</v>
      </c>
      <c r="K742" s="218">
        <v>1</v>
      </c>
      <c r="L742" s="225">
        <v>0.41</v>
      </c>
      <c r="M742" s="226">
        <v>11</v>
      </c>
      <c r="N742" s="244" t="s">
        <v>195</v>
      </c>
      <c r="O742" s="225">
        <v>0.42</v>
      </c>
      <c r="P742" s="300">
        <v>15</v>
      </c>
    </row>
    <row r="743" spans="1:16" s="205" customFormat="1" ht="14.65" customHeight="1">
      <c r="A743" s="219" t="s">
        <v>33</v>
      </c>
      <c r="B743" s="224">
        <v>54</v>
      </c>
      <c r="C743" s="221">
        <v>2.0499999999999998</v>
      </c>
      <c r="D743" s="222">
        <v>333</v>
      </c>
      <c r="E743" s="224">
        <v>24</v>
      </c>
      <c r="F743" s="221">
        <v>1.75</v>
      </c>
      <c r="G743" s="222">
        <v>154</v>
      </c>
      <c r="H743" s="223">
        <v>16</v>
      </c>
      <c r="I743" s="221">
        <v>1.52</v>
      </c>
      <c r="J743" s="222">
        <v>95</v>
      </c>
      <c r="K743" s="224">
        <v>1</v>
      </c>
      <c r="L743" s="221">
        <v>0.41</v>
      </c>
      <c r="M743" s="222">
        <v>7</v>
      </c>
      <c r="N743" s="271" t="s">
        <v>179</v>
      </c>
      <c r="O743" s="221">
        <v>0.84</v>
      </c>
      <c r="P743" s="228">
        <v>30</v>
      </c>
    </row>
    <row r="744" spans="1:16" s="205" customFormat="1" ht="14.65" customHeight="1">
      <c r="A744" s="213" t="s">
        <v>34</v>
      </c>
      <c r="B744" s="246">
        <v>66</v>
      </c>
      <c r="C744" s="225">
        <v>2.08</v>
      </c>
      <c r="D744" s="226">
        <v>360</v>
      </c>
      <c r="E744" s="218">
        <v>22</v>
      </c>
      <c r="F744" s="225">
        <v>1.79</v>
      </c>
      <c r="G744" s="226">
        <v>136</v>
      </c>
      <c r="H744" s="218">
        <v>10</v>
      </c>
      <c r="I744" s="225">
        <v>1.34</v>
      </c>
      <c r="J744" s="226">
        <v>52</v>
      </c>
      <c r="K744" s="218">
        <v>1</v>
      </c>
      <c r="L744" s="225">
        <v>0.37</v>
      </c>
      <c r="M744" s="226">
        <v>4</v>
      </c>
      <c r="N744" s="244" t="s">
        <v>195</v>
      </c>
      <c r="O744" s="225">
        <v>0.57999999999999996</v>
      </c>
      <c r="P744" s="300">
        <v>11</v>
      </c>
    </row>
    <row r="745" spans="1:16" s="205" customFormat="1" ht="14.65" customHeight="1" thickBot="1">
      <c r="A745" s="219" t="s">
        <v>35</v>
      </c>
      <c r="B745" s="224">
        <v>61</v>
      </c>
      <c r="C745" s="221">
        <v>2.0299999999999998</v>
      </c>
      <c r="D745" s="222">
        <v>363</v>
      </c>
      <c r="E745" s="224">
        <v>24</v>
      </c>
      <c r="F745" s="221">
        <v>1.77</v>
      </c>
      <c r="G745" s="222">
        <v>138</v>
      </c>
      <c r="H745" s="224">
        <v>12</v>
      </c>
      <c r="I745" s="221">
        <v>1.34</v>
      </c>
      <c r="J745" s="222">
        <v>72</v>
      </c>
      <c r="K745" s="224">
        <v>1</v>
      </c>
      <c r="L745" s="221">
        <v>0.47</v>
      </c>
      <c r="M745" s="222">
        <v>9</v>
      </c>
      <c r="N745" s="271" t="s">
        <v>195</v>
      </c>
      <c r="O745" s="221">
        <v>0.62</v>
      </c>
      <c r="P745" s="228">
        <v>14</v>
      </c>
    </row>
    <row r="746" spans="1:16" s="205" customFormat="1" ht="14.65" customHeight="1">
      <c r="A746" s="273" t="s">
        <v>36</v>
      </c>
      <c r="B746" s="274">
        <v>61</v>
      </c>
      <c r="C746" s="275">
        <v>0.49</v>
      </c>
      <c r="D746" s="276">
        <v>6843</v>
      </c>
      <c r="E746" s="277">
        <v>22</v>
      </c>
      <c r="F746" s="275">
        <v>0.41</v>
      </c>
      <c r="G746" s="276">
        <v>2555</v>
      </c>
      <c r="H746" s="277">
        <v>12</v>
      </c>
      <c r="I746" s="275">
        <v>0.33</v>
      </c>
      <c r="J746" s="276">
        <v>1369</v>
      </c>
      <c r="K746" s="274">
        <v>2</v>
      </c>
      <c r="L746" s="275">
        <v>0.14000000000000001</v>
      </c>
      <c r="M746" s="276">
        <v>205</v>
      </c>
      <c r="N746" s="279" t="s">
        <v>195</v>
      </c>
      <c r="O746" s="275">
        <v>0.15</v>
      </c>
      <c r="P746" s="301">
        <v>267</v>
      </c>
    </row>
    <row r="747" spans="1:16" s="205" customFormat="1" ht="14.65" customHeight="1">
      <c r="A747" s="280" t="s">
        <v>37</v>
      </c>
      <c r="B747" s="286">
        <v>62</v>
      </c>
      <c r="C747" s="282">
        <v>0.88</v>
      </c>
      <c r="D747" s="283">
        <v>2457</v>
      </c>
      <c r="E747" s="284">
        <v>25</v>
      </c>
      <c r="F747" s="282">
        <v>0.79</v>
      </c>
      <c r="G747" s="283">
        <v>957</v>
      </c>
      <c r="H747" s="281">
        <v>10</v>
      </c>
      <c r="I747" s="282">
        <v>0.5</v>
      </c>
      <c r="J747" s="283">
        <v>392</v>
      </c>
      <c r="K747" s="284">
        <v>1</v>
      </c>
      <c r="L747" s="282">
        <v>0.16</v>
      </c>
      <c r="M747" s="283">
        <v>46</v>
      </c>
      <c r="N747" s="285" t="s">
        <v>180</v>
      </c>
      <c r="O747" s="282">
        <v>0.32</v>
      </c>
      <c r="P747" s="302">
        <v>124</v>
      </c>
    </row>
    <row r="748" spans="1:16" s="205" customFormat="1" ht="14.65" customHeight="1" thickBot="1">
      <c r="A748" s="280" t="s">
        <v>38</v>
      </c>
      <c r="B748" s="286">
        <v>61</v>
      </c>
      <c r="C748" s="287">
        <v>0.43</v>
      </c>
      <c r="D748" s="288">
        <v>9300</v>
      </c>
      <c r="E748" s="281">
        <v>23</v>
      </c>
      <c r="F748" s="287">
        <v>0.37</v>
      </c>
      <c r="G748" s="288">
        <v>3512</v>
      </c>
      <c r="H748" s="281">
        <v>12</v>
      </c>
      <c r="I748" s="287">
        <v>0.28000000000000003</v>
      </c>
      <c r="J748" s="288">
        <v>1761</v>
      </c>
      <c r="K748" s="286">
        <v>2</v>
      </c>
      <c r="L748" s="287">
        <v>0.12</v>
      </c>
      <c r="M748" s="288">
        <v>251</v>
      </c>
      <c r="N748" s="285" t="s">
        <v>195</v>
      </c>
      <c r="O748" s="287">
        <v>0.13</v>
      </c>
      <c r="P748" s="303">
        <v>391</v>
      </c>
    </row>
    <row r="749" spans="1:16" s="205" customFormat="1" ht="18.75" customHeight="1" thickBot="1">
      <c r="A749" s="592" t="s">
        <v>148</v>
      </c>
      <c r="B749" s="535"/>
      <c r="C749" s="535"/>
      <c r="D749" s="535"/>
      <c r="E749" s="535"/>
      <c r="F749" s="535"/>
      <c r="G749" s="535"/>
      <c r="H749" s="535"/>
      <c r="I749" s="535"/>
      <c r="J749" s="535"/>
      <c r="K749" s="535"/>
      <c r="L749" s="535"/>
      <c r="M749" s="535"/>
      <c r="N749" s="535"/>
      <c r="O749" s="535"/>
      <c r="P749" s="593"/>
    </row>
    <row r="750" spans="1:16" s="205" customFormat="1" ht="14.65" customHeight="1">
      <c r="A750" s="213" t="s">
        <v>20</v>
      </c>
      <c r="B750" s="218">
        <v>69</v>
      </c>
      <c r="C750" s="215">
        <v>1.1299999999999999</v>
      </c>
      <c r="D750" s="216">
        <v>1229</v>
      </c>
      <c r="E750" s="218">
        <v>15</v>
      </c>
      <c r="F750" s="215">
        <v>0.86</v>
      </c>
      <c r="G750" s="216">
        <v>269</v>
      </c>
      <c r="H750" s="218">
        <v>15</v>
      </c>
      <c r="I750" s="215">
        <v>0.88</v>
      </c>
      <c r="J750" s="216">
        <v>260</v>
      </c>
      <c r="K750" s="218">
        <v>2</v>
      </c>
      <c r="L750" s="215">
        <v>0.31</v>
      </c>
      <c r="M750" s="216">
        <v>32</v>
      </c>
      <c r="N750" s="244" t="s">
        <v>104</v>
      </c>
      <c r="O750" s="215" t="s">
        <v>104</v>
      </c>
      <c r="P750" s="215" t="s">
        <v>104</v>
      </c>
    </row>
    <row r="751" spans="1:16" s="205" customFormat="1" ht="14.65" customHeight="1">
      <c r="A751" s="219" t="s">
        <v>21</v>
      </c>
      <c r="B751" s="245">
        <v>76</v>
      </c>
      <c r="C751" s="221">
        <v>0.94</v>
      </c>
      <c r="D751" s="222">
        <v>1583</v>
      </c>
      <c r="E751" s="245">
        <v>10</v>
      </c>
      <c r="F751" s="221">
        <v>0.65</v>
      </c>
      <c r="G751" s="222">
        <v>205</v>
      </c>
      <c r="H751" s="224">
        <v>13</v>
      </c>
      <c r="I751" s="221">
        <v>0.73</v>
      </c>
      <c r="J751" s="222">
        <v>262</v>
      </c>
      <c r="K751" s="224">
        <v>2</v>
      </c>
      <c r="L751" s="221">
        <v>0.3</v>
      </c>
      <c r="M751" s="222">
        <v>44</v>
      </c>
      <c r="N751" s="271" t="s">
        <v>104</v>
      </c>
      <c r="O751" s="221" t="s">
        <v>104</v>
      </c>
      <c r="P751" s="221" t="s">
        <v>104</v>
      </c>
    </row>
    <row r="752" spans="1:16" s="205" customFormat="1" ht="14.65" customHeight="1">
      <c r="A752" s="213" t="s">
        <v>22</v>
      </c>
      <c r="B752" s="218">
        <v>66</v>
      </c>
      <c r="C752" s="225">
        <v>2.33</v>
      </c>
      <c r="D752" s="226">
        <v>458</v>
      </c>
      <c r="E752" s="218">
        <v>18</v>
      </c>
      <c r="F752" s="225">
        <v>1.93</v>
      </c>
      <c r="G752" s="226">
        <v>114</v>
      </c>
      <c r="H752" s="218">
        <v>14</v>
      </c>
      <c r="I752" s="225">
        <v>1.79</v>
      </c>
      <c r="J752" s="226">
        <v>87</v>
      </c>
      <c r="K752" s="218">
        <v>2</v>
      </c>
      <c r="L752" s="225">
        <v>0.55000000000000004</v>
      </c>
      <c r="M752" s="226">
        <v>12</v>
      </c>
      <c r="N752" s="244" t="s">
        <v>104</v>
      </c>
      <c r="O752" s="225" t="s">
        <v>104</v>
      </c>
      <c r="P752" s="225" t="s">
        <v>104</v>
      </c>
    </row>
    <row r="753" spans="1:16" s="205" customFormat="1" ht="14.65" customHeight="1">
      <c r="A753" s="219" t="s">
        <v>23</v>
      </c>
      <c r="B753" s="224">
        <v>50</v>
      </c>
      <c r="C753" s="221">
        <v>2.0699999999999998</v>
      </c>
      <c r="D753" s="222">
        <v>317</v>
      </c>
      <c r="E753" s="224">
        <v>15</v>
      </c>
      <c r="F753" s="221">
        <v>1.44</v>
      </c>
      <c r="G753" s="222">
        <v>97</v>
      </c>
      <c r="H753" s="224">
        <v>31</v>
      </c>
      <c r="I753" s="221">
        <v>1.91</v>
      </c>
      <c r="J753" s="222">
        <v>199</v>
      </c>
      <c r="K753" s="224">
        <v>4</v>
      </c>
      <c r="L753" s="221">
        <v>0.82</v>
      </c>
      <c r="M753" s="222">
        <v>25</v>
      </c>
      <c r="N753" s="271" t="s">
        <v>104</v>
      </c>
      <c r="O753" s="221" t="s">
        <v>104</v>
      </c>
      <c r="P753" s="221" t="s">
        <v>104</v>
      </c>
    </row>
    <row r="754" spans="1:16" s="205" customFormat="1" ht="14.65" customHeight="1">
      <c r="A754" s="213" t="s">
        <v>24</v>
      </c>
      <c r="B754" s="218">
        <v>62</v>
      </c>
      <c r="C754" s="225">
        <v>2.4300000000000002</v>
      </c>
      <c r="D754" s="226">
        <v>282</v>
      </c>
      <c r="E754" s="218">
        <v>14</v>
      </c>
      <c r="F754" s="225">
        <v>1.72</v>
      </c>
      <c r="G754" s="226">
        <v>67</v>
      </c>
      <c r="H754" s="218">
        <v>22</v>
      </c>
      <c r="I754" s="225">
        <v>2.0499999999999998</v>
      </c>
      <c r="J754" s="226">
        <v>103</v>
      </c>
      <c r="K754" s="218">
        <v>2</v>
      </c>
      <c r="L754" s="225">
        <v>0.84</v>
      </c>
      <c r="M754" s="226">
        <v>10</v>
      </c>
      <c r="N754" s="244" t="s">
        <v>104</v>
      </c>
      <c r="O754" s="225" t="s">
        <v>104</v>
      </c>
      <c r="P754" s="225" t="s">
        <v>104</v>
      </c>
    </row>
    <row r="755" spans="1:16" s="205" customFormat="1" ht="14.65" customHeight="1">
      <c r="A755" s="219" t="s">
        <v>25</v>
      </c>
      <c r="B755" s="224">
        <v>76</v>
      </c>
      <c r="C755" s="221">
        <v>1.62</v>
      </c>
      <c r="D755" s="222">
        <v>582</v>
      </c>
      <c r="E755" s="224">
        <v>14</v>
      </c>
      <c r="F755" s="221">
        <v>1.3</v>
      </c>
      <c r="G755" s="222">
        <v>106</v>
      </c>
      <c r="H755" s="224">
        <v>9</v>
      </c>
      <c r="I755" s="221">
        <v>1.1100000000000001</v>
      </c>
      <c r="J755" s="222">
        <v>67</v>
      </c>
      <c r="K755" s="245">
        <v>1</v>
      </c>
      <c r="L755" s="221">
        <v>0.37</v>
      </c>
      <c r="M755" s="222">
        <v>6</v>
      </c>
      <c r="N755" s="271" t="s">
        <v>104</v>
      </c>
      <c r="O755" s="221" t="s">
        <v>104</v>
      </c>
      <c r="P755" s="221" t="s">
        <v>104</v>
      </c>
    </row>
    <row r="756" spans="1:16" s="205" customFormat="1" ht="14.65" customHeight="1">
      <c r="A756" s="213" t="s">
        <v>26</v>
      </c>
      <c r="B756" s="218">
        <v>65</v>
      </c>
      <c r="C756" s="225">
        <v>1.53</v>
      </c>
      <c r="D756" s="226">
        <v>650</v>
      </c>
      <c r="E756" s="218">
        <v>16</v>
      </c>
      <c r="F756" s="225">
        <v>1.17</v>
      </c>
      <c r="G756" s="226">
        <v>158</v>
      </c>
      <c r="H756" s="218">
        <v>16</v>
      </c>
      <c r="I756" s="225">
        <v>1.18</v>
      </c>
      <c r="J756" s="226">
        <v>157</v>
      </c>
      <c r="K756" s="218">
        <v>3</v>
      </c>
      <c r="L756" s="225">
        <v>0.52</v>
      </c>
      <c r="M756" s="226">
        <v>28</v>
      </c>
      <c r="N756" s="244" t="s">
        <v>104</v>
      </c>
      <c r="O756" s="225" t="s">
        <v>104</v>
      </c>
      <c r="P756" s="225" t="s">
        <v>104</v>
      </c>
    </row>
    <row r="757" spans="1:16" s="205" customFormat="1" ht="14.65" customHeight="1">
      <c r="A757" s="219" t="s">
        <v>27</v>
      </c>
      <c r="B757" s="245">
        <v>46</v>
      </c>
      <c r="C757" s="221">
        <v>2.1800000000000002</v>
      </c>
      <c r="D757" s="222">
        <v>258</v>
      </c>
      <c r="E757" s="224">
        <v>18</v>
      </c>
      <c r="F757" s="221">
        <v>1.65</v>
      </c>
      <c r="G757" s="222">
        <v>97</v>
      </c>
      <c r="H757" s="245">
        <v>31</v>
      </c>
      <c r="I757" s="221">
        <v>2.0299999999999998</v>
      </c>
      <c r="J757" s="222">
        <v>170</v>
      </c>
      <c r="K757" s="224">
        <v>5</v>
      </c>
      <c r="L757" s="221">
        <v>0.98</v>
      </c>
      <c r="M757" s="222">
        <v>28</v>
      </c>
      <c r="N757" s="271" t="s">
        <v>104</v>
      </c>
      <c r="O757" s="221" t="s">
        <v>104</v>
      </c>
      <c r="P757" s="221" t="s">
        <v>104</v>
      </c>
    </row>
    <row r="758" spans="1:16" s="205" customFormat="1" ht="14.65" customHeight="1">
      <c r="A758" s="213" t="s">
        <v>28</v>
      </c>
      <c r="B758" s="218">
        <v>64</v>
      </c>
      <c r="C758" s="225">
        <v>1.44</v>
      </c>
      <c r="D758" s="226">
        <v>736</v>
      </c>
      <c r="E758" s="218">
        <v>13</v>
      </c>
      <c r="F758" s="225">
        <v>1.01</v>
      </c>
      <c r="G758" s="226">
        <v>159</v>
      </c>
      <c r="H758" s="218">
        <v>21</v>
      </c>
      <c r="I758" s="225">
        <v>1.22</v>
      </c>
      <c r="J758" s="226">
        <v>235</v>
      </c>
      <c r="K758" s="218">
        <v>2</v>
      </c>
      <c r="L758" s="225">
        <v>0.42</v>
      </c>
      <c r="M758" s="226">
        <v>27</v>
      </c>
      <c r="N758" s="244" t="s">
        <v>104</v>
      </c>
      <c r="O758" s="225" t="s">
        <v>104</v>
      </c>
      <c r="P758" s="225" t="s">
        <v>104</v>
      </c>
    </row>
    <row r="759" spans="1:16" s="205" customFormat="1" ht="14.65" customHeight="1">
      <c r="A759" s="219" t="s">
        <v>29</v>
      </c>
      <c r="B759" s="224">
        <v>73</v>
      </c>
      <c r="C759" s="221">
        <v>1</v>
      </c>
      <c r="D759" s="222">
        <v>1516</v>
      </c>
      <c r="E759" s="224">
        <v>13</v>
      </c>
      <c r="F759" s="221">
        <v>0.74</v>
      </c>
      <c r="G759" s="222">
        <v>277</v>
      </c>
      <c r="H759" s="245">
        <v>13</v>
      </c>
      <c r="I759" s="221">
        <v>0.75</v>
      </c>
      <c r="J759" s="222">
        <v>262</v>
      </c>
      <c r="K759" s="224">
        <v>2</v>
      </c>
      <c r="L759" s="221">
        <v>0.28999999999999998</v>
      </c>
      <c r="M759" s="222">
        <v>35</v>
      </c>
      <c r="N759" s="271" t="s">
        <v>104</v>
      </c>
      <c r="O759" s="221" t="s">
        <v>104</v>
      </c>
      <c r="P759" s="221" t="s">
        <v>104</v>
      </c>
    </row>
    <row r="760" spans="1:16" s="205" customFormat="1" ht="14.65" customHeight="1">
      <c r="A760" s="213" t="s">
        <v>30</v>
      </c>
      <c r="B760" s="218">
        <v>69</v>
      </c>
      <c r="C760" s="225">
        <v>1.68</v>
      </c>
      <c r="D760" s="226">
        <v>542</v>
      </c>
      <c r="E760" s="218">
        <v>16</v>
      </c>
      <c r="F760" s="225">
        <v>1.33</v>
      </c>
      <c r="G760" s="226">
        <v>125</v>
      </c>
      <c r="H760" s="218">
        <v>13</v>
      </c>
      <c r="I760" s="225">
        <v>1.23</v>
      </c>
      <c r="J760" s="226">
        <v>98</v>
      </c>
      <c r="K760" s="218">
        <v>2</v>
      </c>
      <c r="L760" s="225">
        <v>0.55000000000000004</v>
      </c>
      <c r="M760" s="226">
        <v>18</v>
      </c>
      <c r="N760" s="244" t="s">
        <v>104</v>
      </c>
      <c r="O760" s="225" t="s">
        <v>104</v>
      </c>
      <c r="P760" s="225" t="s">
        <v>104</v>
      </c>
    </row>
    <row r="761" spans="1:16" s="205" customFormat="1" ht="14.65" customHeight="1">
      <c r="A761" s="219" t="s">
        <v>31</v>
      </c>
      <c r="B761" s="245">
        <v>69</v>
      </c>
      <c r="C761" s="221">
        <v>2.06</v>
      </c>
      <c r="D761" s="222">
        <v>371</v>
      </c>
      <c r="E761" s="245">
        <v>12</v>
      </c>
      <c r="F761" s="221">
        <v>1.42</v>
      </c>
      <c r="G761" s="222">
        <v>68</v>
      </c>
      <c r="H761" s="224">
        <v>17</v>
      </c>
      <c r="I761" s="221">
        <v>1.66</v>
      </c>
      <c r="J761" s="222">
        <v>90</v>
      </c>
      <c r="K761" s="224">
        <v>2</v>
      </c>
      <c r="L761" s="221">
        <v>0.71</v>
      </c>
      <c r="M761" s="222">
        <v>12</v>
      </c>
      <c r="N761" s="271" t="s">
        <v>104</v>
      </c>
      <c r="O761" s="221" t="s">
        <v>104</v>
      </c>
      <c r="P761" s="221" t="s">
        <v>104</v>
      </c>
    </row>
    <row r="762" spans="1:16" s="205" customFormat="1" ht="14.65" customHeight="1">
      <c r="A762" s="213" t="s">
        <v>32</v>
      </c>
      <c r="B762" s="218">
        <v>58</v>
      </c>
      <c r="C762" s="225">
        <v>1.67</v>
      </c>
      <c r="D762" s="226">
        <v>525</v>
      </c>
      <c r="E762" s="218">
        <v>13</v>
      </c>
      <c r="F762" s="225">
        <v>1.1399999999999999</v>
      </c>
      <c r="G762" s="226">
        <v>117</v>
      </c>
      <c r="H762" s="218">
        <v>23</v>
      </c>
      <c r="I762" s="225">
        <v>1.43</v>
      </c>
      <c r="J762" s="226">
        <v>206</v>
      </c>
      <c r="K762" s="218">
        <v>5</v>
      </c>
      <c r="L762" s="225">
        <v>0.78</v>
      </c>
      <c r="M762" s="226">
        <v>46</v>
      </c>
      <c r="N762" s="244" t="s">
        <v>104</v>
      </c>
      <c r="O762" s="225" t="s">
        <v>104</v>
      </c>
      <c r="P762" s="225" t="s">
        <v>104</v>
      </c>
    </row>
    <row r="763" spans="1:16" s="205" customFormat="1" ht="14.65" customHeight="1">
      <c r="A763" s="219" t="s">
        <v>33</v>
      </c>
      <c r="B763" s="245">
        <v>43</v>
      </c>
      <c r="C763" s="221">
        <v>2.04</v>
      </c>
      <c r="D763" s="222">
        <v>262</v>
      </c>
      <c r="E763" s="224">
        <v>11</v>
      </c>
      <c r="F763" s="221">
        <v>1.28</v>
      </c>
      <c r="G763" s="222">
        <v>70</v>
      </c>
      <c r="H763" s="224">
        <v>42</v>
      </c>
      <c r="I763" s="221">
        <v>2.0299999999999998</v>
      </c>
      <c r="J763" s="222">
        <v>263</v>
      </c>
      <c r="K763" s="245">
        <v>4</v>
      </c>
      <c r="L763" s="221">
        <v>0.79</v>
      </c>
      <c r="M763" s="222">
        <v>23</v>
      </c>
      <c r="N763" s="271" t="s">
        <v>104</v>
      </c>
      <c r="O763" s="221" t="s">
        <v>104</v>
      </c>
      <c r="P763" s="221" t="s">
        <v>104</v>
      </c>
    </row>
    <row r="764" spans="1:16" s="205" customFormat="1" ht="14.65" customHeight="1">
      <c r="A764" s="213" t="s">
        <v>34</v>
      </c>
      <c r="B764" s="230">
        <v>68</v>
      </c>
      <c r="C764" s="225">
        <v>2.0699999999999998</v>
      </c>
      <c r="D764" s="226">
        <v>380</v>
      </c>
      <c r="E764" s="218">
        <v>15</v>
      </c>
      <c r="F764" s="225">
        <v>1.55</v>
      </c>
      <c r="G764" s="226">
        <v>84</v>
      </c>
      <c r="H764" s="230">
        <v>16</v>
      </c>
      <c r="I764" s="225">
        <v>1.64</v>
      </c>
      <c r="J764" s="226">
        <v>91</v>
      </c>
      <c r="K764" s="218">
        <v>1</v>
      </c>
      <c r="L764" s="225">
        <v>0.53</v>
      </c>
      <c r="M764" s="226">
        <v>8</v>
      </c>
      <c r="N764" s="244" t="s">
        <v>104</v>
      </c>
      <c r="O764" s="225" t="s">
        <v>104</v>
      </c>
      <c r="P764" s="225" t="s">
        <v>104</v>
      </c>
    </row>
    <row r="765" spans="1:16" s="205" customFormat="1" ht="14.65" customHeight="1" thickBot="1">
      <c r="A765" s="219" t="s">
        <v>35</v>
      </c>
      <c r="B765" s="224">
        <v>56</v>
      </c>
      <c r="C765" s="221">
        <v>2.06</v>
      </c>
      <c r="D765" s="222">
        <v>333</v>
      </c>
      <c r="E765" s="224">
        <v>16</v>
      </c>
      <c r="F765" s="221">
        <v>1.52</v>
      </c>
      <c r="G765" s="222">
        <v>96</v>
      </c>
      <c r="H765" s="224">
        <v>24</v>
      </c>
      <c r="I765" s="221">
        <v>1.78</v>
      </c>
      <c r="J765" s="222">
        <v>140</v>
      </c>
      <c r="K765" s="224">
        <v>4</v>
      </c>
      <c r="L765" s="221">
        <v>0.82</v>
      </c>
      <c r="M765" s="222">
        <v>25</v>
      </c>
      <c r="N765" s="271" t="s">
        <v>104</v>
      </c>
      <c r="O765" s="221" t="s">
        <v>104</v>
      </c>
      <c r="P765" s="221" t="s">
        <v>104</v>
      </c>
    </row>
    <row r="766" spans="1:16" s="205" customFormat="1" ht="14.65" customHeight="1">
      <c r="A766" s="273" t="s">
        <v>36</v>
      </c>
      <c r="B766" s="292">
        <v>70</v>
      </c>
      <c r="C766" s="275">
        <v>0.46</v>
      </c>
      <c r="D766" s="276">
        <v>7871</v>
      </c>
      <c r="E766" s="292">
        <v>13</v>
      </c>
      <c r="F766" s="275">
        <v>0.34</v>
      </c>
      <c r="G766" s="276">
        <v>1518</v>
      </c>
      <c r="H766" s="292">
        <v>15</v>
      </c>
      <c r="I766" s="275">
        <v>0.36</v>
      </c>
      <c r="J766" s="276">
        <v>1625</v>
      </c>
      <c r="K766" s="292">
        <v>2</v>
      </c>
      <c r="L766" s="275">
        <v>0.14000000000000001</v>
      </c>
      <c r="M766" s="276">
        <v>220</v>
      </c>
      <c r="N766" s="279" t="s">
        <v>104</v>
      </c>
      <c r="O766" s="275" t="s">
        <v>104</v>
      </c>
      <c r="P766" s="275" t="s">
        <v>104</v>
      </c>
    </row>
    <row r="767" spans="1:16" s="205" customFormat="1" ht="14.65" customHeight="1">
      <c r="A767" s="280" t="s">
        <v>37</v>
      </c>
      <c r="B767" s="289">
        <v>55</v>
      </c>
      <c r="C767" s="282">
        <v>0.89</v>
      </c>
      <c r="D767" s="283">
        <v>2153</v>
      </c>
      <c r="E767" s="284">
        <v>15</v>
      </c>
      <c r="F767" s="282">
        <v>0.66</v>
      </c>
      <c r="G767" s="283">
        <v>591</v>
      </c>
      <c r="H767" s="284">
        <v>26</v>
      </c>
      <c r="I767" s="282">
        <v>0.76</v>
      </c>
      <c r="J767" s="283">
        <v>1065</v>
      </c>
      <c r="K767" s="289">
        <v>4</v>
      </c>
      <c r="L767" s="282">
        <v>0.32</v>
      </c>
      <c r="M767" s="283">
        <v>159</v>
      </c>
      <c r="N767" s="285" t="s">
        <v>104</v>
      </c>
      <c r="O767" s="282" t="s">
        <v>104</v>
      </c>
      <c r="P767" s="282" t="s">
        <v>104</v>
      </c>
    </row>
    <row r="768" spans="1:16" s="205" customFormat="1" ht="14.65" customHeight="1" thickBot="1">
      <c r="A768" s="280" t="s">
        <v>38</v>
      </c>
      <c r="B768" s="289">
        <v>67</v>
      </c>
      <c r="C768" s="287">
        <v>0.41</v>
      </c>
      <c r="D768" s="288">
        <v>10024</v>
      </c>
      <c r="E768" s="284">
        <v>14</v>
      </c>
      <c r="F768" s="287">
        <v>0.3</v>
      </c>
      <c r="G768" s="288">
        <v>2109</v>
      </c>
      <c r="H768" s="284">
        <v>17</v>
      </c>
      <c r="I768" s="287">
        <v>0.33</v>
      </c>
      <c r="J768" s="288">
        <v>2690</v>
      </c>
      <c r="K768" s="289">
        <v>2</v>
      </c>
      <c r="L768" s="287">
        <v>0.13</v>
      </c>
      <c r="M768" s="288">
        <v>379</v>
      </c>
      <c r="N768" s="285" t="s">
        <v>104</v>
      </c>
      <c r="O768" s="287" t="s">
        <v>104</v>
      </c>
      <c r="P768" s="287" t="s">
        <v>104</v>
      </c>
    </row>
    <row r="769" spans="1:16" s="205" customFormat="1" ht="17.25" customHeight="1" thickBot="1">
      <c r="A769" s="594" t="s">
        <v>164</v>
      </c>
      <c r="B769" s="535"/>
      <c r="C769" s="535"/>
      <c r="D769" s="535"/>
      <c r="E769" s="535"/>
      <c r="F769" s="535"/>
      <c r="G769" s="535"/>
      <c r="H769" s="535"/>
      <c r="I769" s="535"/>
      <c r="J769" s="535"/>
      <c r="K769" s="535"/>
      <c r="L769" s="535"/>
      <c r="M769" s="535"/>
      <c r="N769" s="535"/>
      <c r="O769" s="535"/>
      <c r="P769" s="593"/>
    </row>
    <row r="770" spans="1:16" s="205" customFormat="1" ht="14.65" customHeight="1">
      <c r="A770" s="213" t="s">
        <v>20</v>
      </c>
      <c r="B770" s="218">
        <v>40</v>
      </c>
      <c r="C770" s="215">
        <v>1.2</v>
      </c>
      <c r="D770" s="216">
        <v>702</v>
      </c>
      <c r="E770" s="218">
        <v>5</v>
      </c>
      <c r="F770" s="215">
        <v>0.53</v>
      </c>
      <c r="G770" s="216">
        <v>90</v>
      </c>
      <c r="H770" s="218">
        <v>50</v>
      </c>
      <c r="I770" s="215">
        <v>1.22</v>
      </c>
      <c r="J770" s="216">
        <v>901</v>
      </c>
      <c r="K770" s="218">
        <v>5</v>
      </c>
      <c r="L770" s="215">
        <v>0.53</v>
      </c>
      <c r="M770" s="216">
        <v>93</v>
      </c>
      <c r="N770" s="244" t="s">
        <v>104</v>
      </c>
      <c r="O770" s="215" t="s">
        <v>104</v>
      </c>
      <c r="P770" s="215" t="s">
        <v>104</v>
      </c>
    </row>
    <row r="771" spans="1:16" s="205" customFormat="1" ht="14.65" customHeight="1">
      <c r="A771" s="219" t="s">
        <v>21</v>
      </c>
      <c r="B771" s="224">
        <v>35</v>
      </c>
      <c r="C771" s="221">
        <v>1.05</v>
      </c>
      <c r="D771" s="222">
        <v>726</v>
      </c>
      <c r="E771" s="224">
        <v>4</v>
      </c>
      <c r="F771" s="221">
        <v>0.43</v>
      </c>
      <c r="G771" s="222">
        <v>78</v>
      </c>
      <c r="H771" s="224">
        <v>55</v>
      </c>
      <c r="I771" s="221">
        <v>1.1000000000000001</v>
      </c>
      <c r="J771" s="222">
        <v>1139</v>
      </c>
      <c r="K771" s="224">
        <v>7</v>
      </c>
      <c r="L771" s="221">
        <v>0.55000000000000004</v>
      </c>
      <c r="M771" s="222">
        <v>146</v>
      </c>
      <c r="N771" s="271" t="s">
        <v>104</v>
      </c>
      <c r="O771" s="221" t="s">
        <v>104</v>
      </c>
      <c r="P771" s="221" t="s">
        <v>104</v>
      </c>
    </row>
    <row r="772" spans="1:16" s="205" customFormat="1" ht="14.65" customHeight="1">
      <c r="A772" s="213" t="s">
        <v>22</v>
      </c>
      <c r="B772" s="218">
        <v>17</v>
      </c>
      <c r="C772" s="225">
        <v>1.65</v>
      </c>
      <c r="D772" s="226">
        <v>123</v>
      </c>
      <c r="E772" s="218">
        <v>4</v>
      </c>
      <c r="F772" s="225">
        <v>0.73</v>
      </c>
      <c r="G772" s="226">
        <v>31</v>
      </c>
      <c r="H772" s="218">
        <v>71</v>
      </c>
      <c r="I772" s="225">
        <v>2.0699999999999998</v>
      </c>
      <c r="J772" s="226">
        <v>460</v>
      </c>
      <c r="K772" s="218">
        <v>8</v>
      </c>
      <c r="L772" s="225">
        <v>1.31</v>
      </c>
      <c r="M772" s="226">
        <v>55</v>
      </c>
      <c r="N772" s="244" t="s">
        <v>104</v>
      </c>
      <c r="O772" s="225" t="s">
        <v>104</v>
      </c>
      <c r="P772" s="225" t="s">
        <v>104</v>
      </c>
    </row>
    <row r="773" spans="1:16" s="308" customFormat="1" ht="14.65" customHeight="1">
      <c r="A773" s="219" t="s">
        <v>23</v>
      </c>
      <c r="B773" s="224">
        <v>17</v>
      </c>
      <c r="C773" s="221">
        <v>1.55</v>
      </c>
      <c r="D773" s="222">
        <v>104</v>
      </c>
      <c r="E773" s="224">
        <v>3</v>
      </c>
      <c r="F773" s="221">
        <v>0.72</v>
      </c>
      <c r="G773" s="222">
        <v>19</v>
      </c>
      <c r="H773" s="224">
        <v>73</v>
      </c>
      <c r="I773" s="221">
        <v>1.85</v>
      </c>
      <c r="J773" s="222">
        <v>463</v>
      </c>
      <c r="K773" s="224">
        <v>8</v>
      </c>
      <c r="L773" s="221">
        <v>1.1000000000000001</v>
      </c>
      <c r="M773" s="222">
        <v>52</v>
      </c>
      <c r="N773" s="271" t="s">
        <v>104</v>
      </c>
      <c r="O773" s="221" t="s">
        <v>104</v>
      </c>
      <c r="P773" s="221" t="s">
        <v>104</v>
      </c>
    </row>
    <row r="774" spans="1:16" s="205" customFormat="1" ht="14.65" customHeight="1">
      <c r="A774" s="213" t="s">
        <v>24</v>
      </c>
      <c r="B774" s="218">
        <v>23</v>
      </c>
      <c r="C774" s="225">
        <v>2.11</v>
      </c>
      <c r="D774" s="226">
        <v>108</v>
      </c>
      <c r="E774" s="218">
        <v>4</v>
      </c>
      <c r="F774" s="225">
        <v>0.93</v>
      </c>
      <c r="G774" s="226">
        <v>19</v>
      </c>
      <c r="H774" s="218">
        <v>63</v>
      </c>
      <c r="I774" s="225">
        <v>2.4</v>
      </c>
      <c r="J774" s="226">
        <v>285</v>
      </c>
      <c r="K774" s="218">
        <v>10</v>
      </c>
      <c r="L774" s="225">
        <v>1.42</v>
      </c>
      <c r="M774" s="226">
        <v>48</v>
      </c>
      <c r="N774" s="244" t="s">
        <v>104</v>
      </c>
      <c r="O774" s="225" t="s">
        <v>104</v>
      </c>
      <c r="P774" s="225" t="s">
        <v>104</v>
      </c>
    </row>
    <row r="775" spans="1:16" s="308" customFormat="1" ht="14.65" customHeight="1">
      <c r="A775" s="219" t="s">
        <v>25</v>
      </c>
      <c r="B775" s="224">
        <v>18</v>
      </c>
      <c r="C775" s="221">
        <v>1.45</v>
      </c>
      <c r="D775" s="222">
        <v>136</v>
      </c>
      <c r="E775" s="224">
        <v>3</v>
      </c>
      <c r="F775" s="221">
        <v>0.63</v>
      </c>
      <c r="G775" s="222">
        <v>20</v>
      </c>
      <c r="H775" s="224">
        <v>70</v>
      </c>
      <c r="I775" s="221">
        <v>1.73</v>
      </c>
      <c r="J775" s="222">
        <v>534</v>
      </c>
      <c r="K775" s="224">
        <v>9</v>
      </c>
      <c r="L775" s="221">
        <v>1.1100000000000001</v>
      </c>
      <c r="M775" s="222">
        <v>69</v>
      </c>
      <c r="N775" s="271" t="s">
        <v>104</v>
      </c>
      <c r="O775" s="221" t="s">
        <v>104</v>
      </c>
      <c r="P775" s="221" t="s">
        <v>104</v>
      </c>
    </row>
    <row r="776" spans="1:16" s="205" customFormat="1" ht="14.65" customHeight="1">
      <c r="A776" s="213" t="s">
        <v>26</v>
      </c>
      <c r="B776" s="218">
        <v>23</v>
      </c>
      <c r="C776" s="225">
        <v>1.35</v>
      </c>
      <c r="D776" s="226">
        <v>230</v>
      </c>
      <c r="E776" s="218">
        <v>5</v>
      </c>
      <c r="F776" s="225">
        <v>0.72</v>
      </c>
      <c r="G776" s="226">
        <v>51</v>
      </c>
      <c r="H776" s="218">
        <v>64</v>
      </c>
      <c r="I776" s="225">
        <v>1.54</v>
      </c>
      <c r="J776" s="226">
        <v>631</v>
      </c>
      <c r="K776" s="218">
        <v>8</v>
      </c>
      <c r="L776" s="225">
        <v>0.86</v>
      </c>
      <c r="M776" s="226">
        <v>78</v>
      </c>
      <c r="N776" s="244" t="s">
        <v>104</v>
      </c>
      <c r="O776" s="225" t="s">
        <v>104</v>
      </c>
      <c r="P776" s="225" t="s">
        <v>104</v>
      </c>
    </row>
    <row r="777" spans="1:16" s="205" customFormat="1" ht="14.65" customHeight="1">
      <c r="A777" s="219" t="s">
        <v>27</v>
      </c>
      <c r="B777" s="224">
        <v>11</v>
      </c>
      <c r="C777" s="221">
        <v>1.38</v>
      </c>
      <c r="D777" s="222">
        <v>62</v>
      </c>
      <c r="E777" s="224">
        <v>1</v>
      </c>
      <c r="F777" s="221">
        <v>0.52</v>
      </c>
      <c r="G777" s="222">
        <v>8</v>
      </c>
      <c r="H777" s="224">
        <v>75</v>
      </c>
      <c r="I777" s="221">
        <v>1.9</v>
      </c>
      <c r="J777" s="222">
        <v>421</v>
      </c>
      <c r="K777" s="224">
        <v>12</v>
      </c>
      <c r="L777" s="221">
        <v>1.45</v>
      </c>
      <c r="M777" s="222">
        <v>63</v>
      </c>
      <c r="N777" s="271" t="s">
        <v>104</v>
      </c>
      <c r="O777" s="221" t="s">
        <v>104</v>
      </c>
      <c r="P777" s="221" t="s">
        <v>104</v>
      </c>
    </row>
    <row r="778" spans="1:16" s="205" customFormat="1" ht="14.65" customHeight="1">
      <c r="A778" s="213" t="s">
        <v>28</v>
      </c>
      <c r="B778" s="218">
        <v>33</v>
      </c>
      <c r="C778" s="225">
        <v>1.42</v>
      </c>
      <c r="D778" s="226">
        <v>372</v>
      </c>
      <c r="E778" s="218">
        <v>4</v>
      </c>
      <c r="F778" s="225">
        <v>0.61</v>
      </c>
      <c r="G778" s="226">
        <v>51</v>
      </c>
      <c r="H778" s="218">
        <v>56</v>
      </c>
      <c r="I778" s="225">
        <v>1.5</v>
      </c>
      <c r="J778" s="226">
        <v>646</v>
      </c>
      <c r="K778" s="218">
        <v>7</v>
      </c>
      <c r="L778" s="225">
        <v>0.78</v>
      </c>
      <c r="M778" s="226">
        <v>86</v>
      </c>
      <c r="N778" s="244" t="s">
        <v>104</v>
      </c>
      <c r="O778" s="225" t="s">
        <v>104</v>
      </c>
      <c r="P778" s="225" t="s">
        <v>104</v>
      </c>
    </row>
    <row r="779" spans="1:16" s="205" customFormat="1" ht="14.65" customHeight="1">
      <c r="A779" s="219" t="s">
        <v>29</v>
      </c>
      <c r="B779" s="224">
        <v>36</v>
      </c>
      <c r="C779" s="221">
        <v>1.08</v>
      </c>
      <c r="D779" s="222">
        <v>734</v>
      </c>
      <c r="E779" s="224">
        <v>7</v>
      </c>
      <c r="F779" s="221">
        <v>0.56000000000000005</v>
      </c>
      <c r="G779" s="222">
        <v>139</v>
      </c>
      <c r="H779" s="224">
        <v>50</v>
      </c>
      <c r="I779" s="221">
        <v>1.1200000000000001</v>
      </c>
      <c r="J779" s="222">
        <v>1046</v>
      </c>
      <c r="K779" s="224">
        <v>8</v>
      </c>
      <c r="L779" s="221">
        <v>0.61</v>
      </c>
      <c r="M779" s="222">
        <v>167</v>
      </c>
      <c r="N779" s="271" t="s">
        <v>104</v>
      </c>
      <c r="O779" s="221" t="s">
        <v>104</v>
      </c>
      <c r="P779" s="221" t="s">
        <v>104</v>
      </c>
    </row>
    <row r="780" spans="1:16" s="205" customFormat="1" ht="14.65" customHeight="1">
      <c r="A780" s="213" t="s">
        <v>30</v>
      </c>
      <c r="B780" s="218">
        <v>30</v>
      </c>
      <c r="C780" s="225">
        <v>1.67</v>
      </c>
      <c r="D780" s="226">
        <v>241</v>
      </c>
      <c r="E780" s="218">
        <v>5</v>
      </c>
      <c r="F780" s="225">
        <v>0.8</v>
      </c>
      <c r="G780" s="226">
        <v>39</v>
      </c>
      <c r="H780" s="218">
        <v>59</v>
      </c>
      <c r="I780" s="225">
        <v>1.79</v>
      </c>
      <c r="J780" s="226">
        <v>454</v>
      </c>
      <c r="K780" s="218">
        <v>6</v>
      </c>
      <c r="L780" s="225">
        <v>0.83</v>
      </c>
      <c r="M780" s="226">
        <v>46</v>
      </c>
      <c r="N780" s="244" t="s">
        <v>104</v>
      </c>
      <c r="O780" s="225" t="s">
        <v>104</v>
      </c>
      <c r="P780" s="225" t="s">
        <v>104</v>
      </c>
    </row>
    <row r="781" spans="1:16" s="205" customFormat="1" ht="14.65" customHeight="1">
      <c r="A781" s="219" t="s">
        <v>31</v>
      </c>
      <c r="B781" s="224">
        <v>31</v>
      </c>
      <c r="C781" s="221">
        <v>2.0699999999999998</v>
      </c>
      <c r="D781" s="222">
        <v>167</v>
      </c>
      <c r="E781" s="224">
        <v>4</v>
      </c>
      <c r="F781" s="221">
        <v>0.86</v>
      </c>
      <c r="G781" s="222">
        <v>24</v>
      </c>
      <c r="H781" s="224">
        <v>58</v>
      </c>
      <c r="I781" s="221">
        <v>2.21</v>
      </c>
      <c r="J781" s="222">
        <v>316</v>
      </c>
      <c r="K781" s="224">
        <v>7</v>
      </c>
      <c r="L781" s="221">
        <v>1.1399999999999999</v>
      </c>
      <c r="M781" s="222">
        <v>35</v>
      </c>
      <c r="N781" s="271" t="s">
        <v>104</v>
      </c>
      <c r="O781" s="221" t="s">
        <v>104</v>
      </c>
      <c r="P781" s="221" t="s">
        <v>104</v>
      </c>
    </row>
    <row r="782" spans="1:16" s="205" customFormat="1" ht="14.65" customHeight="1">
      <c r="A782" s="213" t="s">
        <v>32</v>
      </c>
      <c r="B782" s="218">
        <v>15</v>
      </c>
      <c r="C782" s="225">
        <v>1.21</v>
      </c>
      <c r="D782" s="226">
        <v>133</v>
      </c>
      <c r="E782" s="218">
        <v>4</v>
      </c>
      <c r="F782" s="225">
        <v>0.63</v>
      </c>
      <c r="G782" s="226">
        <v>31</v>
      </c>
      <c r="H782" s="218">
        <v>70</v>
      </c>
      <c r="I782" s="225">
        <v>1.56</v>
      </c>
      <c r="J782" s="226">
        <v>625</v>
      </c>
      <c r="K782" s="218">
        <v>12</v>
      </c>
      <c r="L782" s="225">
        <v>1.1000000000000001</v>
      </c>
      <c r="M782" s="226">
        <v>104</v>
      </c>
      <c r="N782" s="244" t="s">
        <v>104</v>
      </c>
      <c r="O782" s="225" t="s">
        <v>104</v>
      </c>
      <c r="P782" s="225" t="s">
        <v>104</v>
      </c>
    </row>
    <row r="783" spans="1:16" s="205" customFormat="1" ht="14.65" customHeight="1">
      <c r="A783" s="219" t="s">
        <v>33</v>
      </c>
      <c r="B783" s="224">
        <v>18</v>
      </c>
      <c r="C783" s="221">
        <v>1.56</v>
      </c>
      <c r="D783" s="222">
        <v>114</v>
      </c>
      <c r="E783" s="224">
        <v>4</v>
      </c>
      <c r="F783" s="221">
        <v>0.79</v>
      </c>
      <c r="G783" s="222">
        <v>25</v>
      </c>
      <c r="H783" s="224">
        <v>72</v>
      </c>
      <c r="I783" s="221">
        <v>1.84</v>
      </c>
      <c r="J783" s="222">
        <v>442</v>
      </c>
      <c r="K783" s="224">
        <v>6</v>
      </c>
      <c r="L783" s="221">
        <v>1.01</v>
      </c>
      <c r="M783" s="222">
        <v>38</v>
      </c>
      <c r="N783" s="271" t="s">
        <v>104</v>
      </c>
      <c r="O783" s="221" t="s">
        <v>104</v>
      </c>
      <c r="P783" s="221" t="s">
        <v>104</v>
      </c>
    </row>
    <row r="784" spans="1:16" s="205" customFormat="1" ht="14.65" customHeight="1">
      <c r="A784" s="213" t="s">
        <v>34</v>
      </c>
      <c r="B784" s="218">
        <v>24</v>
      </c>
      <c r="C784" s="225">
        <v>1.9</v>
      </c>
      <c r="D784" s="226">
        <v>131</v>
      </c>
      <c r="E784" s="218">
        <v>3</v>
      </c>
      <c r="F784" s="225">
        <v>0.78</v>
      </c>
      <c r="G784" s="226">
        <v>18</v>
      </c>
      <c r="H784" s="218">
        <v>64</v>
      </c>
      <c r="I784" s="225">
        <v>2.15</v>
      </c>
      <c r="J784" s="226">
        <v>370</v>
      </c>
      <c r="K784" s="218">
        <v>9</v>
      </c>
      <c r="L784" s="225">
        <v>1.34</v>
      </c>
      <c r="M784" s="226">
        <v>42</v>
      </c>
      <c r="N784" s="244" t="s">
        <v>104</v>
      </c>
      <c r="O784" s="225" t="s">
        <v>104</v>
      </c>
      <c r="P784" s="225" t="s">
        <v>104</v>
      </c>
    </row>
    <row r="785" spans="1:16" s="205" customFormat="1" ht="14.65" customHeight="1" thickBot="1">
      <c r="A785" s="219" t="s">
        <v>35</v>
      </c>
      <c r="B785" s="224">
        <v>19</v>
      </c>
      <c r="C785" s="221">
        <v>1.65</v>
      </c>
      <c r="D785" s="222">
        <v>109</v>
      </c>
      <c r="E785" s="224">
        <v>3</v>
      </c>
      <c r="F785" s="221">
        <v>0.69</v>
      </c>
      <c r="G785" s="222">
        <v>18</v>
      </c>
      <c r="H785" s="224">
        <v>67</v>
      </c>
      <c r="I785" s="221">
        <v>1.96</v>
      </c>
      <c r="J785" s="222">
        <v>396</v>
      </c>
      <c r="K785" s="224">
        <v>12</v>
      </c>
      <c r="L785" s="221">
        <v>1.3</v>
      </c>
      <c r="M785" s="222">
        <v>72</v>
      </c>
      <c r="N785" s="271" t="s">
        <v>104</v>
      </c>
      <c r="O785" s="221" t="s">
        <v>104</v>
      </c>
      <c r="P785" s="221" t="s">
        <v>104</v>
      </c>
    </row>
    <row r="786" spans="1:16" s="205" customFormat="1" ht="14.65" customHeight="1">
      <c r="A786" s="273" t="s">
        <v>36</v>
      </c>
      <c r="B786" s="292">
        <v>33</v>
      </c>
      <c r="C786" s="275">
        <v>0.48</v>
      </c>
      <c r="D786" s="276">
        <v>3547</v>
      </c>
      <c r="E786" s="292">
        <v>5</v>
      </c>
      <c r="F786" s="275">
        <v>0.22</v>
      </c>
      <c r="G786" s="276">
        <v>529</v>
      </c>
      <c r="H786" s="292">
        <v>55</v>
      </c>
      <c r="I786" s="275">
        <v>0.5</v>
      </c>
      <c r="J786" s="276">
        <v>6322</v>
      </c>
      <c r="K786" s="292">
        <v>7</v>
      </c>
      <c r="L786" s="275">
        <v>0.26</v>
      </c>
      <c r="M786" s="276">
        <v>810</v>
      </c>
      <c r="N786" s="279" t="s">
        <v>104</v>
      </c>
      <c r="O786" s="275" t="s">
        <v>104</v>
      </c>
      <c r="P786" s="275" t="s">
        <v>104</v>
      </c>
    </row>
    <row r="787" spans="1:16" s="205" customFormat="1" ht="14.65" customHeight="1">
      <c r="A787" s="280" t="s">
        <v>37</v>
      </c>
      <c r="B787" s="284">
        <v>16</v>
      </c>
      <c r="C787" s="282">
        <v>0.64</v>
      </c>
      <c r="D787" s="283">
        <v>645</v>
      </c>
      <c r="E787" s="284">
        <v>3</v>
      </c>
      <c r="F787" s="282">
        <v>0.3</v>
      </c>
      <c r="G787" s="283">
        <v>132</v>
      </c>
      <c r="H787" s="284">
        <v>71</v>
      </c>
      <c r="I787" s="282">
        <v>0.8</v>
      </c>
      <c r="J787" s="283">
        <v>2807</v>
      </c>
      <c r="K787" s="284">
        <v>10</v>
      </c>
      <c r="L787" s="282">
        <v>0.52</v>
      </c>
      <c r="M787" s="283">
        <v>384</v>
      </c>
      <c r="N787" s="285" t="s">
        <v>104</v>
      </c>
      <c r="O787" s="282" t="s">
        <v>104</v>
      </c>
      <c r="P787" s="282" t="s">
        <v>104</v>
      </c>
    </row>
    <row r="788" spans="1:16" s="205" customFormat="1" ht="14.65" customHeight="1" thickBot="1">
      <c r="A788" s="293" t="s">
        <v>38</v>
      </c>
      <c r="B788" s="305">
        <v>29</v>
      </c>
      <c r="C788" s="291">
        <v>0.4</v>
      </c>
      <c r="D788" s="294">
        <v>4192</v>
      </c>
      <c r="E788" s="305">
        <v>5</v>
      </c>
      <c r="F788" s="291">
        <v>0.19</v>
      </c>
      <c r="G788" s="294">
        <v>661</v>
      </c>
      <c r="H788" s="295">
        <v>58</v>
      </c>
      <c r="I788" s="291">
        <v>0.43</v>
      </c>
      <c r="J788" s="294">
        <v>9129</v>
      </c>
      <c r="K788" s="295">
        <v>8</v>
      </c>
      <c r="L788" s="291">
        <v>0.23</v>
      </c>
      <c r="M788" s="294">
        <v>1194</v>
      </c>
      <c r="N788" s="290" t="s">
        <v>104</v>
      </c>
      <c r="O788" s="291" t="s">
        <v>104</v>
      </c>
      <c r="P788" s="291" t="s">
        <v>104</v>
      </c>
    </row>
    <row r="789" spans="1:16" s="205" customFormat="1" ht="18" customHeight="1" thickBot="1">
      <c r="A789" s="568" t="s">
        <v>149</v>
      </c>
      <c r="B789" s="535"/>
      <c r="C789" s="535"/>
      <c r="D789" s="535"/>
      <c r="E789" s="535"/>
      <c r="F789" s="535"/>
      <c r="G789" s="535"/>
      <c r="H789" s="535"/>
      <c r="I789" s="535"/>
      <c r="J789" s="535"/>
      <c r="K789" s="535"/>
      <c r="L789" s="535"/>
      <c r="M789" s="535"/>
      <c r="N789" s="535"/>
      <c r="O789" s="535"/>
      <c r="P789" s="593"/>
    </row>
    <row r="790" spans="1:16" s="205" customFormat="1" ht="14.65" customHeight="1">
      <c r="A790" s="213" t="s">
        <v>20</v>
      </c>
      <c r="B790" s="218">
        <v>50</v>
      </c>
      <c r="C790" s="215">
        <v>1.22</v>
      </c>
      <c r="D790" s="216">
        <v>886</v>
      </c>
      <c r="E790" s="218">
        <v>9</v>
      </c>
      <c r="F790" s="215">
        <v>0.69</v>
      </c>
      <c r="G790" s="216">
        <v>158</v>
      </c>
      <c r="H790" s="218">
        <v>22</v>
      </c>
      <c r="I790" s="215">
        <v>1.02</v>
      </c>
      <c r="J790" s="216">
        <v>384</v>
      </c>
      <c r="K790" s="218">
        <v>19</v>
      </c>
      <c r="L790" s="215">
        <v>0.95</v>
      </c>
      <c r="M790" s="216">
        <v>334</v>
      </c>
      <c r="N790" s="244" t="s">
        <v>104</v>
      </c>
      <c r="O790" s="215" t="s">
        <v>104</v>
      </c>
      <c r="P790" s="215" t="s">
        <v>104</v>
      </c>
    </row>
    <row r="791" spans="1:16" s="205" customFormat="1" ht="14.65" customHeight="1">
      <c r="A791" s="219" t="s">
        <v>21</v>
      </c>
      <c r="B791" s="224">
        <v>55</v>
      </c>
      <c r="C791" s="221">
        <v>1.1000000000000001</v>
      </c>
      <c r="D791" s="222">
        <v>1139</v>
      </c>
      <c r="E791" s="224">
        <v>8</v>
      </c>
      <c r="F791" s="221">
        <v>0.61</v>
      </c>
      <c r="G791" s="222">
        <v>168</v>
      </c>
      <c r="H791" s="224">
        <v>19</v>
      </c>
      <c r="I791" s="221">
        <v>0.87</v>
      </c>
      <c r="J791" s="222">
        <v>397</v>
      </c>
      <c r="K791" s="224">
        <v>17</v>
      </c>
      <c r="L791" s="221">
        <v>0.84</v>
      </c>
      <c r="M791" s="222">
        <v>365</v>
      </c>
      <c r="N791" s="271" t="s">
        <v>104</v>
      </c>
      <c r="O791" s="221" t="s">
        <v>104</v>
      </c>
      <c r="P791" s="221" t="s">
        <v>104</v>
      </c>
    </row>
    <row r="792" spans="1:16" s="205" customFormat="1" ht="14.65" customHeight="1">
      <c r="A792" s="213" t="s">
        <v>22</v>
      </c>
      <c r="B792" s="218">
        <v>46</v>
      </c>
      <c r="C792" s="225">
        <v>2.36</v>
      </c>
      <c r="D792" s="226">
        <v>331</v>
      </c>
      <c r="E792" s="218">
        <v>9</v>
      </c>
      <c r="F792" s="225">
        <v>1.43</v>
      </c>
      <c r="G792" s="226">
        <v>60</v>
      </c>
      <c r="H792" s="218">
        <v>20</v>
      </c>
      <c r="I792" s="225">
        <v>1.94</v>
      </c>
      <c r="J792" s="226">
        <v>143</v>
      </c>
      <c r="K792" s="218">
        <v>24</v>
      </c>
      <c r="L792" s="225">
        <v>2.2000000000000002</v>
      </c>
      <c r="M792" s="226">
        <v>131</v>
      </c>
      <c r="N792" s="244" t="s">
        <v>104</v>
      </c>
      <c r="O792" s="225" t="s">
        <v>104</v>
      </c>
      <c r="P792" s="225" t="s">
        <v>104</v>
      </c>
    </row>
    <row r="793" spans="1:16" s="205" customFormat="1" ht="14.65" customHeight="1">
      <c r="A793" s="219" t="s">
        <v>23</v>
      </c>
      <c r="B793" s="224">
        <v>50</v>
      </c>
      <c r="C793" s="221">
        <v>2.0699999999999998</v>
      </c>
      <c r="D793" s="222">
        <v>321</v>
      </c>
      <c r="E793" s="224">
        <v>8</v>
      </c>
      <c r="F793" s="221">
        <v>1.1499999999999999</v>
      </c>
      <c r="G793" s="222">
        <v>53</v>
      </c>
      <c r="H793" s="245">
        <v>24</v>
      </c>
      <c r="I793" s="221">
        <v>1.75</v>
      </c>
      <c r="J793" s="222">
        <v>154</v>
      </c>
      <c r="K793" s="224">
        <v>17</v>
      </c>
      <c r="L793" s="221">
        <v>1.59</v>
      </c>
      <c r="M793" s="222">
        <v>103</v>
      </c>
      <c r="N793" s="271" t="s">
        <v>104</v>
      </c>
      <c r="O793" s="221" t="s">
        <v>104</v>
      </c>
      <c r="P793" s="221" t="s">
        <v>104</v>
      </c>
    </row>
    <row r="794" spans="1:16" s="205" customFormat="1" ht="14.65" customHeight="1">
      <c r="A794" s="213" t="s">
        <v>24</v>
      </c>
      <c r="B794" s="230">
        <v>41</v>
      </c>
      <c r="C794" s="225">
        <v>2.4700000000000002</v>
      </c>
      <c r="D794" s="226">
        <v>188</v>
      </c>
      <c r="E794" s="218">
        <v>10</v>
      </c>
      <c r="F794" s="225">
        <v>1.52</v>
      </c>
      <c r="G794" s="226">
        <v>46</v>
      </c>
      <c r="H794" s="218">
        <v>26</v>
      </c>
      <c r="I794" s="225">
        <v>2.19</v>
      </c>
      <c r="J794" s="226">
        <v>118</v>
      </c>
      <c r="K794" s="218">
        <v>21</v>
      </c>
      <c r="L794" s="225">
        <v>1.97</v>
      </c>
      <c r="M794" s="226">
        <v>101</v>
      </c>
      <c r="N794" s="244" t="s">
        <v>104</v>
      </c>
      <c r="O794" s="225" t="s">
        <v>104</v>
      </c>
      <c r="P794" s="225" t="s">
        <v>104</v>
      </c>
    </row>
    <row r="795" spans="1:16" s="205" customFormat="1" ht="14.65" customHeight="1">
      <c r="A795" s="219" t="s">
        <v>25</v>
      </c>
      <c r="B795" s="224">
        <v>55</v>
      </c>
      <c r="C795" s="221">
        <v>1.87</v>
      </c>
      <c r="D795" s="222">
        <v>427</v>
      </c>
      <c r="E795" s="224">
        <v>10</v>
      </c>
      <c r="F795" s="221">
        <v>1.1200000000000001</v>
      </c>
      <c r="G795" s="222">
        <v>74</v>
      </c>
      <c r="H795" s="224">
        <v>19</v>
      </c>
      <c r="I795" s="221">
        <v>1.47</v>
      </c>
      <c r="J795" s="222">
        <v>137</v>
      </c>
      <c r="K795" s="224">
        <v>16</v>
      </c>
      <c r="L795" s="221">
        <v>1.39</v>
      </c>
      <c r="M795" s="222">
        <v>114</v>
      </c>
      <c r="N795" s="271" t="s">
        <v>104</v>
      </c>
      <c r="O795" s="221" t="s">
        <v>104</v>
      </c>
      <c r="P795" s="221" t="s">
        <v>104</v>
      </c>
    </row>
    <row r="796" spans="1:16" s="205" customFormat="1" ht="14.65" customHeight="1">
      <c r="A796" s="213" t="s">
        <v>26</v>
      </c>
      <c r="B796" s="218">
        <v>50</v>
      </c>
      <c r="C796" s="225">
        <v>1.6</v>
      </c>
      <c r="D796" s="226">
        <v>491</v>
      </c>
      <c r="E796" s="218">
        <v>9</v>
      </c>
      <c r="F796" s="225">
        <v>0.92</v>
      </c>
      <c r="G796" s="226">
        <v>90</v>
      </c>
      <c r="H796" s="218">
        <v>22</v>
      </c>
      <c r="I796" s="225">
        <v>1.34</v>
      </c>
      <c r="J796" s="226">
        <v>216</v>
      </c>
      <c r="K796" s="218">
        <v>18</v>
      </c>
      <c r="L796" s="225">
        <v>1.22</v>
      </c>
      <c r="M796" s="226">
        <v>182</v>
      </c>
      <c r="N796" s="244" t="s">
        <v>104</v>
      </c>
      <c r="O796" s="225" t="s">
        <v>104</v>
      </c>
      <c r="P796" s="225" t="s">
        <v>104</v>
      </c>
    </row>
    <row r="797" spans="1:16" s="205" customFormat="1" ht="14.65" customHeight="1">
      <c r="A797" s="219" t="s">
        <v>27</v>
      </c>
      <c r="B797" s="224">
        <v>45</v>
      </c>
      <c r="C797" s="221">
        <v>2.1800000000000002</v>
      </c>
      <c r="D797" s="222">
        <v>252</v>
      </c>
      <c r="E797" s="224">
        <v>12</v>
      </c>
      <c r="F797" s="221">
        <v>1.4</v>
      </c>
      <c r="G797" s="222">
        <v>64</v>
      </c>
      <c r="H797" s="224">
        <v>20</v>
      </c>
      <c r="I797" s="221">
        <v>1.73</v>
      </c>
      <c r="J797" s="222">
        <v>112</v>
      </c>
      <c r="K797" s="224">
        <v>22</v>
      </c>
      <c r="L797" s="221">
        <v>1.83</v>
      </c>
      <c r="M797" s="222">
        <v>119</v>
      </c>
      <c r="N797" s="271" t="s">
        <v>104</v>
      </c>
      <c r="O797" s="221" t="s">
        <v>104</v>
      </c>
      <c r="P797" s="221" t="s">
        <v>104</v>
      </c>
    </row>
    <row r="798" spans="1:16" s="205" customFormat="1" ht="14.65" customHeight="1">
      <c r="A798" s="213" t="s">
        <v>28</v>
      </c>
      <c r="B798" s="218">
        <v>46</v>
      </c>
      <c r="C798" s="225">
        <v>1.5</v>
      </c>
      <c r="D798" s="226">
        <v>531</v>
      </c>
      <c r="E798" s="218">
        <v>9</v>
      </c>
      <c r="F798" s="225">
        <v>0.83</v>
      </c>
      <c r="G798" s="226">
        <v>107</v>
      </c>
      <c r="H798" s="218">
        <v>24</v>
      </c>
      <c r="I798" s="225">
        <v>1.29</v>
      </c>
      <c r="J798" s="226">
        <v>271</v>
      </c>
      <c r="K798" s="218">
        <v>19</v>
      </c>
      <c r="L798" s="225">
        <v>1.19</v>
      </c>
      <c r="M798" s="226">
        <v>220</v>
      </c>
      <c r="N798" s="244" t="s">
        <v>104</v>
      </c>
      <c r="O798" s="225" t="s">
        <v>104</v>
      </c>
      <c r="P798" s="225" t="s">
        <v>104</v>
      </c>
    </row>
    <row r="799" spans="1:16" s="205" customFormat="1" ht="14.65" customHeight="1">
      <c r="A799" s="219" t="s">
        <v>29</v>
      </c>
      <c r="B799" s="224">
        <v>53</v>
      </c>
      <c r="C799" s="221">
        <v>1.1200000000000001</v>
      </c>
      <c r="D799" s="222">
        <v>1094</v>
      </c>
      <c r="E799" s="224">
        <v>9</v>
      </c>
      <c r="F799" s="221">
        <v>0.63</v>
      </c>
      <c r="G799" s="222">
        <v>182</v>
      </c>
      <c r="H799" s="224">
        <v>21</v>
      </c>
      <c r="I799" s="221">
        <v>0.92</v>
      </c>
      <c r="J799" s="222">
        <v>442</v>
      </c>
      <c r="K799" s="224">
        <v>16</v>
      </c>
      <c r="L799" s="221">
        <v>0.82</v>
      </c>
      <c r="M799" s="222">
        <v>336</v>
      </c>
      <c r="N799" s="271" t="s">
        <v>104</v>
      </c>
      <c r="O799" s="221" t="s">
        <v>104</v>
      </c>
      <c r="P799" s="221" t="s">
        <v>104</v>
      </c>
    </row>
    <row r="800" spans="1:16" s="205" customFormat="1" ht="14.65" customHeight="1">
      <c r="A800" s="213" t="s">
        <v>30</v>
      </c>
      <c r="B800" s="218">
        <v>52</v>
      </c>
      <c r="C800" s="225">
        <v>1.82</v>
      </c>
      <c r="D800" s="226">
        <v>402</v>
      </c>
      <c r="E800" s="218">
        <v>9</v>
      </c>
      <c r="F800" s="225">
        <v>1.03</v>
      </c>
      <c r="G800" s="226">
        <v>64</v>
      </c>
      <c r="H800" s="218">
        <v>19</v>
      </c>
      <c r="I800" s="225">
        <v>1.44</v>
      </c>
      <c r="J800" s="226">
        <v>146</v>
      </c>
      <c r="K800" s="218">
        <v>18</v>
      </c>
      <c r="L800" s="225">
        <v>1.39</v>
      </c>
      <c r="M800" s="226">
        <v>148</v>
      </c>
      <c r="N800" s="244" t="s">
        <v>104</v>
      </c>
      <c r="O800" s="225" t="s">
        <v>104</v>
      </c>
      <c r="P800" s="225" t="s">
        <v>104</v>
      </c>
    </row>
    <row r="801" spans="1:16" s="205" customFormat="1" ht="14.65" customHeight="1">
      <c r="A801" s="219" t="s">
        <v>31</v>
      </c>
      <c r="B801" s="224">
        <v>53</v>
      </c>
      <c r="C801" s="221">
        <v>2.2400000000000002</v>
      </c>
      <c r="D801" s="222">
        <v>280</v>
      </c>
      <c r="E801" s="224">
        <v>7</v>
      </c>
      <c r="F801" s="221">
        <v>1.1499999999999999</v>
      </c>
      <c r="G801" s="222">
        <v>37</v>
      </c>
      <c r="H801" s="224">
        <v>20</v>
      </c>
      <c r="I801" s="221">
        <v>1.78</v>
      </c>
      <c r="J801" s="222">
        <v>111</v>
      </c>
      <c r="K801" s="224">
        <v>18</v>
      </c>
      <c r="L801" s="221">
        <v>1.72</v>
      </c>
      <c r="M801" s="222">
        <v>96</v>
      </c>
      <c r="N801" s="271" t="s">
        <v>104</v>
      </c>
      <c r="O801" s="221" t="s">
        <v>104</v>
      </c>
      <c r="P801" s="221" t="s">
        <v>104</v>
      </c>
    </row>
    <row r="802" spans="1:16" s="205" customFormat="1" ht="14.65" customHeight="1">
      <c r="A802" s="213" t="s">
        <v>32</v>
      </c>
      <c r="B802" s="218">
        <v>56</v>
      </c>
      <c r="C802" s="225">
        <v>1.68</v>
      </c>
      <c r="D802" s="226">
        <v>498</v>
      </c>
      <c r="E802" s="218">
        <v>10</v>
      </c>
      <c r="F802" s="225">
        <v>1.01</v>
      </c>
      <c r="G802" s="226">
        <v>96</v>
      </c>
      <c r="H802" s="218">
        <v>17</v>
      </c>
      <c r="I802" s="225">
        <v>1.26</v>
      </c>
      <c r="J802" s="226">
        <v>149</v>
      </c>
      <c r="K802" s="218">
        <v>17</v>
      </c>
      <c r="L802" s="225">
        <v>1.28</v>
      </c>
      <c r="M802" s="226">
        <v>147</v>
      </c>
      <c r="N802" s="244" t="s">
        <v>104</v>
      </c>
      <c r="O802" s="225" t="s">
        <v>104</v>
      </c>
      <c r="P802" s="225" t="s">
        <v>104</v>
      </c>
    </row>
    <row r="803" spans="1:16" s="205" customFormat="1" ht="14.65" customHeight="1">
      <c r="A803" s="219" t="s">
        <v>33</v>
      </c>
      <c r="B803" s="224">
        <v>45</v>
      </c>
      <c r="C803" s="221">
        <v>2.0499999999999998</v>
      </c>
      <c r="D803" s="222">
        <v>274</v>
      </c>
      <c r="E803" s="224">
        <v>8</v>
      </c>
      <c r="F803" s="221">
        <v>1.17</v>
      </c>
      <c r="G803" s="222">
        <v>51</v>
      </c>
      <c r="H803" s="224">
        <v>26</v>
      </c>
      <c r="I803" s="221">
        <v>1.8</v>
      </c>
      <c r="J803" s="222">
        <v>164</v>
      </c>
      <c r="K803" s="224">
        <v>19</v>
      </c>
      <c r="L803" s="221">
        <v>1.62</v>
      </c>
      <c r="M803" s="222">
        <v>119</v>
      </c>
      <c r="N803" s="271" t="s">
        <v>104</v>
      </c>
      <c r="O803" s="221" t="s">
        <v>104</v>
      </c>
      <c r="P803" s="221" t="s">
        <v>104</v>
      </c>
    </row>
    <row r="804" spans="1:16" s="205" customFormat="1" ht="14.65" customHeight="1">
      <c r="A804" s="213" t="s">
        <v>34</v>
      </c>
      <c r="B804" s="218">
        <v>56</v>
      </c>
      <c r="C804" s="225">
        <v>2.2200000000000002</v>
      </c>
      <c r="D804" s="226">
        <v>313</v>
      </c>
      <c r="E804" s="218">
        <v>8</v>
      </c>
      <c r="F804" s="225">
        <v>1.1599999999999999</v>
      </c>
      <c r="G804" s="226">
        <v>45</v>
      </c>
      <c r="H804" s="218">
        <v>18</v>
      </c>
      <c r="I804" s="225">
        <v>1.71</v>
      </c>
      <c r="J804" s="226">
        <v>102</v>
      </c>
      <c r="K804" s="218">
        <v>16</v>
      </c>
      <c r="L804" s="225">
        <v>1.69</v>
      </c>
      <c r="M804" s="226">
        <v>85</v>
      </c>
      <c r="N804" s="244" t="s">
        <v>104</v>
      </c>
      <c r="O804" s="225" t="s">
        <v>104</v>
      </c>
      <c r="P804" s="225" t="s">
        <v>104</v>
      </c>
    </row>
    <row r="805" spans="1:16" s="205" customFormat="1" ht="14.65" customHeight="1" thickBot="1">
      <c r="A805" s="219" t="s">
        <v>35</v>
      </c>
      <c r="B805" s="224">
        <v>50</v>
      </c>
      <c r="C805" s="221">
        <v>2.08</v>
      </c>
      <c r="D805" s="222">
        <v>297</v>
      </c>
      <c r="E805" s="224">
        <v>8</v>
      </c>
      <c r="F805" s="221">
        <v>1.1399999999999999</v>
      </c>
      <c r="G805" s="222">
        <v>49</v>
      </c>
      <c r="H805" s="224">
        <v>24</v>
      </c>
      <c r="I805" s="221">
        <v>1.79</v>
      </c>
      <c r="J805" s="222">
        <v>139</v>
      </c>
      <c r="K805" s="224">
        <v>17</v>
      </c>
      <c r="L805" s="221">
        <v>1.58</v>
      </c>
      <c r="M805" s="222">
        <v>101</v>
      </c>
      <c r="N805" s="271" t="s">
        <v>104</v>
      </c>
      <c r="O805" s="221" t="s">
        <v>104</v>
      </c>
      <c r="P805" s="221" t="s">
        <v>104</v>
      </c>
    </row>
    <row r="806" spans="1:16" s="205" customFormat="1" ht="14.65" customHeight="1">
      <c r="A806" s="273" t="s">
        <v>36</v>
      </c>
      <c r="B806" s="292">
        <v>52</v>
      </c>
      <c r="C806" s="275">
        <v>0.5</v>
      </c>
      <c r="D806" s="276">
        <v>5751</v>
      </c>
      <c r="E806" s="292">
        <v>9</v>
      </c>
      <c r="F806" s="275">
        <v>0.28000000000000003</v>
      </c>
      <c r="G806" s="276">
        <v>971</v>
      </c>
      <c r="H806" s="292">
        <v>21</v>
      </c>
      <c r="I806" s="275">
        <v>0.41</v>
      </c>
      <c r="J806" s="276">
        <v>2324</v>
      </c>
      <c r="K806" s="292">
        <v>18</v>
      </c>
      <c r="L806" s="275">
        <v>0.38</v>
      </c>
      <c r="M806" s="276">
        <v>1981</v>
      </c>
      <c r="N806" s="279" t="s">
        <v>104</v>
      </c>
      <c r="O806" s="275" t="s">
        <v>104</v>
      </c>
      <c r="P806" s="275" t="s">
        <v>104</v>
      </c>
    </row>
    <row r="807" spans="1:16" s="205" customFormat="1" ht="14.65" customHeight="1">
      <c r="A807" s="280" t="s">
        <v>37</v>
      </c>
      <c r="B807" s="284">
        <v>49</v>
      </c>
      <c r="C807" s="282">
        <v>0.9</v>
      </c>
      <c r="D807" s="283">
        <v>1973</v>
      </c>
      <c r="E807" s="284">
        <v>9</v>
      </c>
      <c r="F807" s="282">
        <v>0.53</v>
      </c>
      <c r="G807" s="283">
        <v>373</v>
      </c>
      <c r="H807" s="284">
        <v>21</v>
      </c>
      <c r="I807" s="282">
        <v>0.73</v>
      </c>
      <c r="J807" s="283">
        <v>861</v>
      </c>
      <c r="K807" s="284">
        <v>19</v>
      </c>
      <c r="L807" s="282">
        <v>0.76</v>
      </c>
      <c r="M807" s="283">
        <v>720</v>
      </c>
      <c r="N807" s="285" t="s">
        <v>104</v>
      </c>
      <c r="O807" s="282" t="s">
        <v>104</v>
      </c>
      <c r="P807" s="282" t="s">
        <v>104</v>
      </c>
    </row>
    <row r="808" spans="1:16" s="205" customFormat="1" ht="14.65" customHeight="1">
      <c r="A808" s="280" t="s">
        <v>38</v>
      </c>
      <c r="B808" s="284">
        <v>51</v>
      </c>
      <c r="C808" s="282">
        <v>0.44</v>
      </c>
      <c r="D808" s="283">
        <v>7724</v>
      </c>
      <c r="E808" s="309">
        <v>9</v>
      </c>
      <c r="F808" s="282">
        <v>0.25</v>
      </c>
      <c r="G808" s="283">
        <v>1344</v>
      </c>
      <c r="H808" s="284">
        <v>21</v>
      </c>
      <c r="I808" s="282">
        <v>0.36</v>
      </c>
      <c r="J808" s="283">
        <v>3185</v>
      </c>
      <c r="K808" s="309">
        <v>18</v>
      </c>
      <c r="L808" s="282">
        <v>0.34</v>
      </c>
      <c r="M808" s="283">
        <v>2701</v>
      </c>
      <c r="N808" s="310" t="s">
        <v>104</v>
      </c>
      <c r="O808" s="282" t="s">
        <v>104</v>
      </c>
      <c r="P808" s="282" t="s">
        <v>104</v>
      </c>
    </row>
    <row r="809" spans="1:16" s="205" customFormat="1" ht="14.65" customHeight="1">
      <c r="A809" s="595" t="s">
        <v>150</v>
      </c>
      <c r="B809" s="601"/>
      <c r="C809" s="601"/>
      <c r="D809" s="601"/>
      <c r="E809" s="601"/>
      <c r="F809" s="601"/>
      <c r="G809" s="601"/>
      <c r="H809" s="601"/>
      <c r="I809" s="601"/>
      <c r="J809" s="601"/>
      <c r="K809" s="601"/>
      <c r="L809" s="601"/>
      <c r="M809" s="601"/>
      <c r="N809" s="601"/>
      <c r="O809" s="601"/>
      <c r="P809" s="601"/>
    </row>
    <row r="810" spans="1:16" s="205" customFormat="1" ht="36.75" customHeight="1">
      <c r="A810" s="572" t="s">
        <v>197</v>
      </c>
      <c r="B810" s="602"/>
      <c r="C810" s="602"/>
      <c r="D810" s="602"/>
      <c r="E810" s="602"/>
      <c r="F810" s="602"/>
      <c r="G810" s="602"/>
      <c r="H810" s="602"/>
      <c r="I810" s="602"/>
      <c r="J810" s="602"/>
      <c r="K810" s="602"/>
      <c r="L810" s="602"/>
      <c r="M810" s="602"/>
      <c r="N810" s="602"/>
      <c r="O810" s="602"/>
      <c r="P810" s="602"/>
    </row>
    <row r="811" spans="1:16" s="205" customFormat="1" ht="14.65" customHeight="1">
      <c r="A811" s="603" t="s">
        <v>198</v>
      </c>
      <c r="B811" s="602"/>
      <c r="C811" s="602"/>
      <c r="D811" s="602"/>
      <c r="E811" s="602"/>
      <c r="F811" s="602"/>
      <c r="G811" s="602"/>
      <c r="H811" s="602"/>
      <c r="I811" s="602"/>
      <c r="J811" s="602"/>
      <c r="K811" s="602"/>
      <c r="L811" s="602"/>
      <c r="M811" s="602"/>
      <c r="N811" s="602"/>
      <c r="O811" s="602"/>
      <c r="P811" s="602"/>
    </row>
    <row r="812" spans="1:16" s="205" customFormat="1" ht="14.65" customHeight="1">
      <c r="A812" s="311"/>
      <c r="B812" s="312"/>
      <c r="C812" s="312"/>
      <c r="D812" s="312"/>
      <c r="E812" s="312"/>
      <c r="F812" s="312"/>
      <c r="G812" s="312"/>
      <c r="H812" s="312"/>
      <c r="I812" s="312"/>
      <c r="J812" s="312"/>
      <c r="K812" s="312"/>
      <c r="L812" s="312"/>
      <c r="M812" s="312"/>
      <c r="N812" s="312"/>
      <c r="O812" s="312"/>
      <c r="P812" s="312"/>
    </row>
    <row r="813" spans="1:16" s="205" customFormat="1" ht="25.15" customHeight="1">
      <c r="A813" s="541">
        <v>2021</v>
      </c>
      <c r="B813" s="541"/>
      <c r="C813" s="541"/>
      <c r="D813" s="541"/>
      <c r="E813" s="541"/>
      <c r="F813" s="541"/>
      <c r="G813" s="541"/>
      <c r="H813" s="541"/>
      <c r="I813" s="541"/>
      <c r="J813" s="541"/>
      <c r="K813" s="541"/>
      <c r="L813" s="541"/>
      <c r="M813" s="541"/>
      <c r="N813" s="541"/>
      <c r="O813" s="541"/>
      <c r="P813" s="541"/>
    </row>
    <row r="814" spans="1:16" s="205" customFormat="1" ht="14.65" customHeight="1">
      <c r="A814" s="313"/>
      <c r="B814" s="313"/>
      <c r="C814" s="313"/>
      <c r="D814" s="313"/>
      <c r="E814" s="313"/>
      <c r="F814" s="313"/>
      <c r="G814" s="313"/>
      <c r="H814" s="313"/>
      <c r="I814" s="313"/>
      <c r="J814" s="313"/>
      <c r="K814" s="313"/>
      <c r="L814" s="313"/>
      <c r="M814" s="313"/>
      <c r="N814" s="313"/>
      <c r="O814" s="313"/>
      <c r="P814" s="313"/>
    </row>
    <row r="815" spans="1:16" ht="14.65" customHeight="1">
      <c r="A815" s="542" t="s">
        <v>199</v>
      </c>
      <c r="B815" s="597"/>
      <c r="C815" s="597"/>
      <c r="D815" s="597"/>
      <c r="E815" s="597"/>
      <c r="F815" s="597"/>
      <c r="G815" s="597"/>
      <c r="H815" s="597"/>
      <c r="I815" s="597"/>
      <c r="J815" s="597"/>
      <c r="K815" s="597"/>
      <c r="L815" s="597"/>
      <c r="M815" s="597"/>
      <c r="N815" s="597"/>
      <c r="O815" s="597"/>
      <c r="P815" s="597"/>
    </row>
    <row r="816" spans="1:16" ht="36" customHeight="1" thickBot="1">
      <c r="A816" s="544" t="s">
        <v>16</v>
      </c>
      <c r="B816" s="547" t="s">
        <v>133</v>
      </c>
      <c r="C816" s="548"/>
      <c r="D816" s="549"/>
      <c r="E816" s="604" t="s">
        <v>134</v>
      </c>
      <c r="F816" s="605"/>
      <c r="G816" s="605"/>
      <c r="H816" s="547" t="s">
        <v>135</v>
      </c>
      <c r="I816" s="548"/>
      <c r="J816" s="549"/>
      <c r="K816" s="547" t="s">
        <v>136</v>
      </c>
      <c r="L816" s="548"/>
      <c r="M816" s="549"/>
      <c r="N816" s="558" t="s">
        <v>163</v>
      </c>
      <c r="O816" s="548"/>
      <c r="P816" s="598"/>
    </row>
    <row r="817" spans="1:16" ht="14.65" customHeight="1" thickBot="1">
      <c r="A817" s="545"/>
      <c r="B817" s="314" t="s">
        <v>137</v>
      </c>
      <c r="C817" s="315" t="s">
        <v>138</v>
      </c>
      <c r="D817" s="316" t="s">
        <v>139</v>
      </c>
      <c r="E817" s="317" t="s">
        <v>137</v>
      </c>
      <c r="F817" s="315" t="s">
        <v>138</v>
      </c>
      <c r="G817" s="209" t="s">
        <v>139</v>
      </c>
      <c r="H817" s="317" t="s">
        <v>137</v>
      </c>
      <c r="I817" s="315" t="s">
        <v>138</v>
      </c>
      <c r="J817" s="209" t="s">
        <v>139</v>
      </c>
      <c r="K817" s="318" t="s">
        <v>137</v>
      </c>
      <c r="L817" s="319" t="s">
        <v>138</v>
      </c>
      <c r="M817" s="209" t="s">
        <v>139</v>
      </c>
      <c r="N817" s="318" t="s">
        <v>137</v>
      </c>
      <c r="O817" s="320" t="s">
        <v>138</v>
      </c>
      <c r="P817" s="318" t="s">
        <v>139</v>
      </c>
    </row>
    <row r="818" spans="1:16" ht="18.75" customHeight="1" thickBot="1">
      <c r="A818" s="546"/>
      <c r="B818" s="599" t="s">
        <v>200</v>
      </c>
      <c r="C818" s="551"/>
      <c r="D818" s="551"/>
      <c r="E818" s="551"/>
      <c r="F818" s="551"/>
      <c r="G818" s="551"/>
      <c r="H818" s="551"/>
      <c r="I818" s="551"/>
      <c r="J818" s="551"/>
      <c r="K818" s="551"/>
      <c r="L818" s="551"/>
      <c r="M818" s="551"/>
      <c r="N818" s="551"/>
      <c r="O818" s="551"/>
      <c r="P818" s="600"/>
    </row>
    <row r="819" spans="1:16" ht="21" customHeight="1" thickBot="1">
      <c r="A819" s="592" t="s">
        <v>141</v>
      </c>
      <c r="B819" s="535"/>
      <c r="C819" s="535"/>
      <c r="D819" s="535"/>
      <c r="E819" s="535"/>
      <c r="F819" s="535"/>
      <c r="G819" s="535"/>
      <c r="H819" s="535"/>
      <c r="I819" s="535"/>
      <c r="J819" s="535"/>
      <c r="K819" s="535"/>
      <c r="L819" s="535"/>
      <c r="M819" s="535"/>
      <c r="N819" s="535"/>
      <c r="O819" s="535"/>
      <c r="P819" s="593"/>
    </row>
    <row r="820" spans="1:16" ht="14.65" customHeight="1">
      <c r="A820" s="213" t="s">
        <v>20</v>
      </c>
      <c r="B820" s="230">
        <v>54</v>
      </c>
      <c r="C820" s="225">
        <v>1.28</v>
      </c>
      <c r="D820" s="216">
        <v>865</v>
      </c>
      <c r="E820" s="218">
        <v>26</v>
      </c>
      <c r="F820" s="225">
        <v>1.1299999999999999</v>
      </c>
      <c r="G820" s="216">
        <v>419</v>
      </c>
      <c r="H820" s="230">
        <v>2</v>
      </c>
      <c r="I820" s="225">
        <v>0.35</v>
      </c>
      <c r="J820" s="216">
        <v>33</v>
      </c>
      <c r="K820" s="218">
        <v>2</v>
      </c>
      <c r="L820" s="225">
        <v>0.39</v>
      </c>
      <c r="M820" s="216">
        <v>42</v>
      </c>
      <c r="N820" s="218">
        <v>15</v>
      </c>
      <c r="O820" s="321">
        <v>0.93</v>
      </c>
      <c r="P820" s="299">
        <v>246</v>
      </c>
    </row>
    <row r="821" spans="1:16" ht="14.65" customHeight="1">
      <c r="A821" s="219" t="s">
        <v>21</v>
      </c>
      <c r="B821" s="245">
        <v>55</v>
      </c>
      <c r="C821" s="221">
        <v>1.19</v>
      </c>
      <c r="D821" s="222">
        <v>987</v>
      </c>
      <c r="E821" s="224">
        <v>24</v>
      </c>
      <c r="F821" s="221">
        <v>1.02</v>
      </c>
      <c r="G821" s="222">
        <v>431</v>
      </c>
      <c r="H821" s="245">
        <v>3</v>
      </c>
      <c r="I821" s="221">
        <v>0.37</v>
      </c>
      <c r="J821" s="222">
        <v>49</v>
      </c>
      <c r="K821" s="224">
        <v>3</v>
      </c>
      <c r="L821" s="221">
        <v>0.44</v>
      </c>
      <c r="M821" s="222">
        <v>61</v>
      </c>
      <c r="N821" s="224">
        <v>15</v>
      </c>
      <c r="O821" s="306">
        <v>0.85</v>
      </c>
      <c r="P821" s="228">
        <v>270</v>
      </c>
    </row>
    <row r="822" spans="1:16" ht="14.65" customHeight="1">
      <c r="A822" s="213" t="s">
        <v>22</v>
      </c>
      <c r="B822" s="230">
        <v>41</v>
      </c>
      <c r="C822" s="225">
        <v>1.89</v>
      </c>
      <c r="D822" s="226">
        <v>375</v>
      </c>
      <c r="E822" s="218">
        <v>32</v>
      </c>
      <c r="F822" s="225">
        <v>1.77</v>
      </c>
      <c r="G822" s="226">
        <v>298</v>
      </c>
      <c r="H822" s="230">
        <v>3</v>
      </c>
      <c r="I822" s="225">
        <v>0.63</v>
      </c>
      <c r="J822" s="226">
        <v>24</v>
      </c>
      <c r="K822" s="230">
        <v>3</v>
      </c>
      <c r="L822" s="225">
        <v>0.72</v>
      </c>
      <c r="M822" s="226">
        <v>25</v>
      </c>
      <c r="N822" s="218">
        <v>21</v>
      </c>
      <c r="O822" s="321">
        <v>1.51</v>
      </c>
      <c r="P822" s="300">
        <v>193</v>
      </c>
    </row>
    <row r="823" spans="1:16" ht="14.65" customHeight="1">
      <c r="A823" s="219" t="s">
        <v>23</v>
      </c>
      <c r="B823" s="245">
        <v>46</v>
      </c>
      <c r="C823" s="221">
        <v>1.81</v>
      </c>
      <c r="D823" s="222">
        <v>368</v>
      </c>
      <c r="E823" s="245">
        <v>27</v>
      </c>
      <c r="F823" s="221">
        <v>1.61</v>
      </c>
      <c r="G823" s="222">
        <v>224</v>
      </c>
      <c r="H823" s="245">
        <v>4</v>
      </c>
      <c r="I823" s="221">
        <v>0.69</v>
      </c>
      <c r="J823" s="222">
        <v>28</v>
      </c>
      <c r="K823" s="245">
        <v>2</v>
      </c>
      <c r="L823" s="221">
        <v>0.62</v>
      </c>
      <c r="M823" s="222">
        <v>16</v>
      </c>
      <c r="N823" s="224">
        <v>20</v>
      </c>
      <c r="O823" s="306">
        <v>1.47</v>
      </c>
      <c r="P823" s="228">
        <v>156</v>
      </c>
    </row>
    <row r="824" spans="1:16" ht="14.65" customHeight="1">
      <c r="A824" s="213" t="s">
        <v>24</v>
      </c>
      <c r="B824" s="230">
        <v>58</v>
      </c>
      <c r="C824" s="225">
        <v>2.3199999999999998</v>
      </c>
      <c r="D824" s="226">
        <v>287</v>
      </c>
      <c r="E824" s="218">
        <v>25</v>
      </c>
      <c r="F824" s="225">
        <v>2</v>
      </c>
      <c r="G824" s="226">
        <v>136</v>
      </c>
      <c r="H824" s="230">
        <v>3</v>
      </c>
      <c r="I824" s="225">
        <v>0.82</v>
      </c>
      <c r="J824" s="226">
        <v>14</v>
      </c>
      <c r="K824" s="218">
        <v>1</v>
      </c>
      <c r="L824" s="225">
        <v>0.48</v>
      </c>
      <c r="M824" s="226">
        <v>4</v>
      </c>
      <c r="N824" s="218">
        <v>14</v>
      </c>
      <c r="O824" s="321">
        <v>1.6</v>
      </c>
      <c r="P824" s="300">
        <v>73</v>
      </c>
    </row>
    <row r="825" spans="1:16" ht="14.65" customHeight="1">
      <c r="A825" s="219" t="s">
        <v>25</v>
      </c>
      <c r="B825" s="245">
        <v>50</v>
      </c>
      <c r="C825" s="221">
        <v>1.75</v>
      </c>
      <c r="D825" s="222">
        <v>450</v>
      </c>
      <c r="E825" s="245">
        <v>29</v>
      </c>
      <c r="F825" s="221">
        <v>1.58</v>
      </c>
      <c r="G825" s="222">
        <v>252</v>
      </c>
      <c r="H825" s="245">
        <v>3</v>
      </c>
      <c r="I825" s="221">
        <v>0.57999999999999996</v>
      </c>
      <c r="J825" s="222">
        <v>25</v>
      </c>
      <c r="K825" s="224">
        <v>3</v>
      </c>
      <c r="L825" s="221">
        <v>0.61</v>
      </c>
      <c r="M825" s="222">
        <v>23</v>
      </c>
      <c r="N825" s="224">
        <v>16</v>
      </c>
      <c r="O825" s="306">
        <v>1.27</v>
      </c>
      <c r="P825" s="228">
        <v>135</v>
      </c>
    </row>
    <row r="826" spans="1:16" ht="14.65" customHeight="1">
      <c r="A826" s="213" t="s">
        <v>26</v>
      </c>
      <c r="B826" s="230">
        <v>49</v>
      </c>
      <c r="C826" s="225">
        <v>1.61</v>
      </c>
      <c r="D826" s="226">
        <v>475</v>
      </c>
      <c r="E826" s="230">
        <v>26</v>
      </c>
      <c r="F826" s="225">
        <v>1.41</v>
      </c>
      <c r="G826" s="226">
        <v>250</v>
      </c>
      <c r="H826" s="230">
        <v>4</v>
      </c>
      <c r="I826" s="225">
        <v>0.61</v>
      </c>
      <c r="J826" s="226">
        <v>35</v>
      </c>
      <c r="K826" s="218">
        <v>3</v>
      </c>
      <c r="L826" s="225">
        <v>0.57999999999999996</v>
      </c>
      <c r="M826" s="226">
        <v>34</v>
      </c>
      <c r="N826" s="218">
        <v>18</v>
      </c>
      <c r="O826" s="321">
        <v>1.23</v>
      </c>
      <c r="P826" s="300">
        <v>177</v>
      </c>
    </row>
    <row r="827" spans="1:16" ht="14.65" customHeight="1">
      <c r="A827" s="219" t="s">
        <v>27</v>
      </c>
      <c r="B827" s="245">
        <v>41</v>
      </c>
      <c r="C827" s="221">
        <v>2</v>
      </c>
      <c r="D827" s="222">
        <v>282</v>
      </c>
      <c r="E827" s="245">
        <v>27</v>
      </c>
      <c r="F827" s="221">
        <v>1.82</v>
      </c>
      <c r="G827" s="222">
        <v>175</v>
      </c>
      <c r="H827" s="245">
        <v>4</v>
      </c>
      <c r="I827" s="221">
        <v>0.79</v>
      </c>
      <c r="J827" s="222">
        <v>25</v>
      </c>
      <c r="K827" s="245">
        <v>2</v>
      </c>
      <c r="L827" s="221">
        <v>0.61</v>
      </c>
      <c r="M827" s="222">
        <v>13</v>
      </c>
      <c r="N827" s="224">
        <v>26</v>
      </c>
      <c r="O827" s="306">
        <v>1.78</v>
      </c>
      <c r="P827" s="228">
        <v>177</v>
      </c>
    </row>
    <row r="828" spans="1:16" ht="14.65" customHeight="1">
      <c r="A828" s="213" t="s">
        <v>28</v>
      </c>
      <c r="B828" s="230">
        <v>49</v>
      </c>
      <c r="C828" s="225">
        <v>1.45</v>
      </c>
      <c r="D828" s="226">
        <v>599</v>
      </c>
      <c r="E828" s="218">
        <v>26</v>
      </c>
      <c r="F828" s="225">
        <v>1.27</v>
      </c>
      <c r="G828" s="226">
        <v>320</v>
      </c>
      <c r="H828" s="230">
        <v>4</v>
      </c>
      <c r="I828" s="225">
        <v>0.54</v>
      </c>
      <c r="J828" s="226">
        <v>49</v>
      </c>
      <c r="K828" s="218">
        <v>4</v>
      </c>
      <c r="L828" s="225">
        <v>0.54</v>
      </c>
      <c r="M828" s="226">
        <v>44</v>
      </c>
      <c r="N828" s="218">
        <v>18</v>
      </c>
      <c r="O828" s="321">
        <v>1.1200000000000001</v>
      </c>
      <c r="P828" s="300">
        <v>226</v>
      </c>
    </row>
    <row r="829" spans="1:16" ht="14.65" customHeight="1">
      <c r="A829" s="219" t="s">
        <v>29</v>
      </c>
      <c r="B829" s="245">
        <v>54</v>
      </c>
      <c r="C829" s="221">
        <v>1.21</v>
      </c>
      <c r="D829" s="222">
        <v>955</v>
      </c>
      <c r="E829" s="245">
        <v>25</v>
      </c>
      <c r="F829" s="221">
        <v>1.05</v>
      </c>
      <c r="G829" s="222">
        <v>445</v>
      </c>
      <c r="H829" s="245">
        <v>2</v>
      </c>
      <c r="I829" s="221">
        <v>0.37</v>
      </c>
      <c r="J829" s="222">
        <v>39</v>
      </c>
      <c r="K829" s="224">
        <v>2</v>
      </c>
      <c r="L829" s="221">
        <v>0.37</v>
      </c>
      <c r="M829" s="222">
        <v>39</v>
      </c>
      <c r="N829" s="224">
        <v>16</v>
      </c>
      <c r="O829" s="306">
        <v>0.9</v>
      </c>
      <c r="P829" s="228">
        <v>287</v>
      </c>
    </row>
    <row r="830" spans="1:16" ht="14.65" customHeight="1">
      <c r="A830" s="213" t="s">
        <v>30</v>
      </c>
      <c r="B830" s="230">
        <v>50</v>
      </c>
      <c r="C830" s="225">
        <v>1.74</v>
      </c>
      <c r="D830" s="226">
        <v>424</v>
      </c>
      <c r="E830" s="218">
        <v>29</v>
      </c>
      <c r="F830" s="225">
        <v>1.58</v>
      </c>
      <c r="G830" s="226">
        <v>243</v>
      </c>
      <c r="H830" s="230">
        <v>3</v>
      </c>
      <c r="I830" s="225">
        <v>0.55000000000000004</v>
      </c>
      <c r="J830" s="226">
        <v>21</v>
      </c>
      <c r="K830" s="218">
        <v>2</v>
      </c>
      <c r="L830" s="225">
        <v>0.47</v>
      </c>
      <c r="M830" s="226">
        <v>23</v>
      </c>
      <c r="N830" s="218">
        <v>17</v>
      </c>
      <c r="O830" s="321">
        <v>1.28</v>
      </c>
      <c r="P830" s="300">
        <v>146</v>
      </c>
    </row>
    <row r="831" spans="1:16" ht="14.65" customHeight="1">
      <c r="A831" s="219" t="s">
        <v>31</v>
      </c>
      <c r="B831" s="245">
        <v>50</v>
      </c>
      <c r="C831" s="221">
        <v>2.1800000000000002</v>
      </c>
      <c r="D831" s="222">
        <v>303</v>
      </c>
      <c r="E831" s="224">
        <v>27</v>
      </c>
      <c r="F831" s="221">
        <v>1.95</v>
      </c>
      <c r="G831" s="222">
        <v>159</v>
      </c>
      <c r="H831" s="245">
        <v>2</v>
      </c>
      <c r="I831" s="221">
        <v>0.53</v>
      </c>
      <c r="J831" s="222">
        <v>10</v>
      </c>
      <c r="K831" s="224">
        <v>4</v>
      </c>
      <c r="L831" s="221">
        <v>0.93</v>
      </c>
      <c r="M831" s="222">
        <v>20</v>
      </c>
      <c r="N831" s="224">
        <v>17</v>
      </c>
      <c r="O831" s="306">
        <v>1.64</v>
      </c>
      <c r="P831" s="228">
        <v>96</v>
      </c>
    </row>
    <row r="832" spans="1:16" ht="14.65" customHeight="1">
      <c r="A832" s="213" t="s">
        <v>32</v>
      </c>
      <c r="B832" s="230">
        <v>41</v>
      </c>
      <c r="C832" s="225">
        <v>1.6</v>
      </c>
      <c r="D832" s="226">
        <v>407</v>
      </c>
      <c r="E832" s="322">
        <v>28</v>
      </c>
      <c r="F832" s="225">
        <v>1.45</v>
      </c>
      <c r="G832" s="226">
        <v>276</v>
      </c>
      <c r="H832" s="230">
        <v>4</v>
      </c>
      <c r="I832" s="225">
        <v>0.64</v>
      </c>
      <c r="J832" s="226">
        <v>39</v>
      </c>
      <c r="K832" s="218">
        <v>3</v>
      </c>
      <c r="L832" s="225">
        <v>0.62</v>
      </c>
      <c r="M832" s="226">
        <v>28</v>
      </c>
      <c r="N832" s="218">
        <v>24</v>
      </c>
      <c r="O832" s="321">
        <v>1.39</v>
      </c>
      <c r="P832" s="300">
        <v>233</v>
      </c>
    </row>
    <row r="833" spans="1:16" ht="14.65" customHeight="1">
      <c r="A833" s="219" t="s">
        <v>33</v>
      </c>
      <c r="B833" s="245">
        <v>37</v>
      </c>
      <c r="C833" s="221">
        <v>1.77</v>
      </c>
      <c r="D833" s="222">
        <v>294</v>
      </c>
      <c r="E833" s="245">
        <v>30</v>
      </c>
      <c r="F833" s="221">
        <v>1.66</v>
      </c>
      <c r="G833" s="222">
        <v>243</v>
      </c>
      <c r="H833" s="245">
        <v>3</v>
      </c>
      <c r="I833" s="221">
        <v>0.62</v>
      </c>
      <c r="J833" s="222">
        <v>26</v>
      </c>
      <c r="K833" s="224">
        <v>5</v>
      </c>
      <c r="L833" s="221">
        <v>0.89</v>
      </c>
      <c r="M833" s="222">
        <v>29</v>
      </c>
      <c r="N833" s="224">
        <v>24</v>
      </c>
      <c r="O833" s="306">
        <v>1.59</v>
      </c>
      <c r="P833" s="228">
        <v>190</v>
      </c>
    </row>
    <row r="834" spans="1:16" ht="14.65" customHeight="1">
      <c r="A834" s="213" t="s">
        <v>34</v>
      </c>
      <c r="B834" s="230">
        <v>52</v>
      </c>
      <c r="C834" s="225">
        <v>2</v>
      </c>
      <c r="D834" s="226">
        <v>355</v>
      </c>
      <c r="E834" s="218">
        <v>26</v>
      </c>
      <c r="F834" s="225">
        <v>1.75</v>
      </c>
      <c r="G834" s="226">
        <v>181</v>
      </c>
      <c r="H834" s="230">
        <v>4</v>
      </c>
      <c r="I834" s="225">
        <v>0.79</v>
      </c>
      <c r="J834" s="226">
        <v>28</v>
      </c>
      <c r="K834" s="218">
        <v>1</v>
      </c>
      <c r="L834" s="225">
        <v>0.49</v>
      </c>
      <c r="M834" s="226">
        <v>10</v>
      </c>
      <c r="N834" s="218">
        <v>16</v>
      </c>
      <c r="O834" s="321">
        <v>1.49</v>
      </c>
      <c r="P834" s="300">
        <v>113</v>
      </c>
    </row>
    <row r="835" spans="1:16" ht="14.65" customHeight="1" thickBot="1">
      <c r="A835" s="219" t="s">
        <v>35</v>
      </c>
      <c r="B835" s="245">
        <v>43</v>
      </c>
      <c r="C835" s="221">
        <v>1.99</v>
      </c>
      <c r="D835" s="222">
        <v>279</v>
      </c>
      <c r="E835" s="245">
        <v>28</v>
      </c>
      <c r="F835" s="221">
        <v>1.76</v>
      </c>
      <c r="G835" s="222">
        <v>188</v>
      </c>
      <c r="H835" s="245">
        <v>3</v>
      </c>
      <c r="I835" s="221">
        <v>0.76</v>
      </c>
      <c r="J835" s="222">
        <v>21</v>
      </c>
      <c r="K835" s="224">
        <v>4</v>
      </c>
      <c r="L835" s="221">
        <v>0.83</v>
      </c>
      <c r="M835" s="222">
        <v>26</v>
      </c>
      <c r="N835" s="224">
        <v>22</v>
      </c>
      <c r="O835" s="306">
        <v>1.68</v>
      </c>
      <c r="P835" s="228">
        <v>143</v>
      </c>
    </row>
    <row r="836" spans="1:16" ht="14.65" customHeight="1">
      <c r="A836" s="273" t="s">
        <v>36</v>
      </c>
      <c r="B836" s="278">
        <v>53</v>
      </c>
      <c r="C836" s="275">
        <v>0.52</v>
      </c>
      <c r="D836" s="276">
        <v>5700</v>
      </c>
      <c r="E836" s="278">
        <v>26</v>
      </c>
      <c r="F836" s="275">
        <v>0.46</v>
      </c>
      <c r="G836" s="276">
        <v>2836</v>
      </c>
      <c r="H836" s="278">
        <v>3</v>
      </c>
      <c r="I836" s="275">
        <v>0.17</v>
      </c>
      <c r="J836" s="276">
        <v>303</v>
      </c>
      <c r="K836" s="292">
        <v>3</v>
      </c>
      <c r="L836" s="275">
        <v>0.17</v>
      </c>
      <c r="M836" s="276">
        <v>300</v>
      </c>
      <c r="N836" s="279">
        <v>16</v>
      </c>
      <c r="O836" s="323">
        <v>0.39</v>
      </c>
      <c r="P836" s="301">
        <v>1769</v>
      </c>
    </row>
    <row r="837" spans="1:16" ht="14.65" customHeight="1">
      <c r="A837" s="280" t="s">
        <v>37</v>
      </c>
      <c r="B837" s="289">
        <v>42</v>
      </c>
      <c r="C837" s="282">
        <v>0.77</v>
      </c>
      <c r="D837" s="283">
        <v>2005</v>
      </c>
      <c r="E837" s="289">
        <v>29</v>
      </c>
      <c r="F837" s="282">
        <v>0.71</v>
      </c>
      <c r="G837" s="283">
        <v>1404</v>
      </c>
      <c r="H837" s="289">
        <v>3</v>
      </c>
      <c r="I837" s="282">
        <v>0.28999999999999998</v>
      </c>
      <c r="J837" s="283">
        <v>163</v>
      </c>
      <c r="K837" s="284">
        <v>3</v>
      </c>
      <c r="L837" s="282">
        <v>0.3</v>
      </c>
      <c r="M837" s="283">
        <v>137</v>
      </c>
      <c r="N837" s="285">
        <v>23</v>
      </c>
      <c r="O837" s="324">
        <v>0.65</v>
      </c>
      <c r="P837" s="302">
        <v>1092</v>
      </c>
    </row>
    <row r="838" spans="1:16" ht="14.65" customHeight="1" thickBot="1">
      <c r="A838" s="280" t="s">
        <v>38</v>
      </c>
      <c r="B838" s="289">
        <v>50</v>
      </c>
      <c r="C838" s="282">
        <v>0.44</v>
      </c>
      <c r="D838" s="288">
        <v>7705</v>
      </c>
      <c r="E838" s="289">
        <v>26</v>
      </c>
      <c r="F838" s="282">
        <v>0.39</v>
      </c>
      <c r="G838" s="288">
        <v>4240</v>
      </c>
      <c r="H838" s="289">
        <v>3</v>
      </c>
      <c r="I838" s="282">
        <v>0.15</v>
      </c>
      <c r="J838" s="288">
        <v>466</v>
      </c>
      <c r="K838" s="284">
        <v>3</v>
      </c>
      <c r="L838" s="282">
        <v>0.15</v>
      </c>
      <c r="M838" s="288">
        <v>437</v>
      </c>
      <c r="N838" s="285">
        <v>18</v>
      </c>
      <c r="O838" s="324">
        <v>0.33</v>
      </c>
      <c r="P838" s="303">
        <v>2861</v>
      </c>
    </row>
    <row r="839" spans="1:16" ht="18.75" customHeight="1" thickBot="1">
      <c r="A839" s="592" t="s">
        <v>142</v>
      </c>
      <c r="B839" s="535"/>
      <c r="C839" s="535"/>
      <c r="D839" s="535"/>
      <c r="E839" s="535"/>
      <c r="F839" s="535"/>
      <c r="G839" s="535"/>
      <c r="H839" s="535"/>
      <c r="I839" s="535"/>
      <c r="J839" s="535"/>
      <c r="K839" s="535"/>
      <c r="L839" s="535"/>
      <c r="M839" s="535"/>
      <c r="N839" s="535"/>
      <c r="O839" s="535"/>
      <c r="P839" s="593"/>
    </row>
    <row r="840" spans="1:16" ht="14.65" customHeight="1">
      <c r="A840" s="213" t="s">
        <v>20</v>
      </c>
      <c r="B840" s="230">
        <v>62</v>
      </c>
      <c r="C840" s="225">
        <v>1.24</v>
      </c>
      <c r="D840" s="226">
        <v>999</v>
      </c>
      <c r="E840" s="218">
        <v>19</v>
      </c>
      <c r="F840" s="225">
        <v>1</v>
      </c>
      <c r="G840" s="226">
        <v>303</v>
      </c>
      <c r="H840" s="230">
        <v>3</v>
      </c>
      <c r="I840" s="225">
        <v>0.46</v>
      </c>
      <c r="J840" s="226">
        <v>47</v>
      </c>
      <c r="K840" s="218">
        <v>0</v>
      </c>
      <c r="L840" s="225">
        <v>0.15</v>
      </c>
      <c r="M840" s="226">
        <v>8</v>
      </c>
      <c r="N840" s="218">
        <v>16</v>
      </c>
      <c r="O840" s="321">
        <v>0.93</v>
      </c>
      <c r="P840" s="300">
        <v>251</v>
      </c>
    </row>
    <row r="841" spans="1:16" ht="14.65" customHeight="1">
      <c r="A841" s="219" t="s">
        <v>21</v>
      </c>
      <c r="B841" s="245">
        <v>69</v>
      </c>
      <c r="C841" s="221">
        <v>1.1100000000000001</v>
      </c>
      <c r="D841" s="222">
        <v>1239</v>
      </c>
      <c r="E841" s="224">
        <v>16</v>
      </c>
      <c r="F841" s="221">
        <v>0.88</v>
      </c>
      <c r="G841" s="222">
        <v>289</v>
      </c>
      <c r="H841" s="245">
        <v>3</v>
      </c>
      <c r="I841" s="221">
        <v>0.43</v>
      </c>
      <c r="J841" s="222">
        <v>57</v>
      </c>
      <c r="K841" s="224">
        <v>0</v>
      </c>
      <c r="L841" s="221">
        <v>0.15</v>
      </c>
      <c r="M841" s="222">
        <v>8</v>
      </c>
      <c r="N841" s="224">
        <v>12</v>
      </c>
      <c r="O841" s="306">
        <v>0.77</v>
      </c>
      <c r="P841" s="228">
        <v>205</v>
      </c>
    </row>
    <row r="842" spans="1:16" ht="14.65" customHeight="1">
      <c r="A842" s="213" t="s">
        <v>22</v>
      </c>
      <c r="B842" s="230">
        <v>59</v>
      </c>
      <c r="C842" s="225">
        <v>1.88</v>
      </c>
      <c r="D842" s="226">
        <v>547</v>
      </c>
      <c r="E842" s="218">
        <v>25</v>
      </c>
      <c r="F842" s="225">
        <v>1.68</v>
      </c>
      <c r="G842" s="226">
        <v>222</v>
      </c>
      <c r="H842" s="230">
        <v>2</v>
      </c>
      <c r="I842" s="225">
        <v>0.54</v>
      </c>
      <c r="J842" s="226">
        <v>19</v>
      </c>
      <c r="K842" s="218">
        <v>1</v>
      </c>
      <c r="L842" s="225">
        <v>0.26</v>
      </c>
      <c r="M842" s="226">
        <v>4</v>
      </c>
      <c r="N842" s="218">
        <v>13</v>
      </c>
      <c r="O842" s="321">
        <v>1.28</v>
      </c>
      <c r="P842" s="300">
        <v>124</v>
      </c>
    </row>
    <row r="843" spans="1:16" ht="14.65" customHeight="1">
      <c r="A843" s="219" t="s">
        <v>23</v>
      </c>
      <c r="B843" s="245">
        <v>65</v>
      </c>
      <c r="C843" s="221">
        <v>1.73</v>
      </c>
      <c r="D843" s="222">
        <v>521</v>
      </c>
      <c r="E843" s="224">
        <v>23</v>
      </c>
      <c r="F843" s="221">
        <v>1.54</v>
      </c>
      <c r="G843" s="222">
        <v>183</v>
      </c>
      <c r="H843" s="245">
        <v>3</v>
      </c>
      <c r="I843" s="221">
        <v>0.56999999999999995</v>
      </c>
      <c r="J843" s="222">
        <v>20</v>
      </c>
      <c r="K843" s="224">
        <v>0</v>
      </c>
      <c r="L843" s="221">
        <v>0.19</v>
      </c>
      <c r="M843" s="222">
        <v>2</v>
      </c>
      <c r="N843" s="224">
        <v>9</v>
      </c>
      <c r="O843" s="306">
        <v>1.03</v>
      </c>
      <c r="P843" s="228">
        <v>66</v>
      </c>
    </row>
    <row r="844" spans="1:16" ht="14.65" customHeight="1">
      <c r="A844" s="213" t="s">
        <v>24</v>
      </c>
      <c r="B844" s="218">
        <v>70</v>
      </c>
      <c r="C844" s="225">
        <v>2.11</v>
      </c>
      <c r="D844" s="226">
        <v>350</v>
      </c>
      <c r="E844" s="218">
        <v>17</v>
      </c>
      <c r="F844" s="225">
        <v>1.7</v>
      </c>
      <c r="G844" s="226">
        <v>92</v>
      </c>
      <c r="H844" s="230">
        <v>3</v>
      </c>
      <c r="I844" s="225">
        <v>0.73</v>
      </c>
      <c r="J844" s="226">
        <v>14</v>
      </c>
      <c r="K844" s="218">
        <v>0</v>
      </c>
      <c r="L844" s="225">
        <v>0.27</v>
      </c>
      <c r="M844" s="226">
        <v>1</v>
      </c>
      <c r="N844" s="218">
        <v>10</v>
      </c>
      <c r="O844" s="321">
        <v>1.39</v>
      </c>
      <c r="P844" s="300">
        <v>57</v>
      </c>
    </row>
    <row r="845" spans="1:16" ht="14.65" customHeight="1">
      <c r="A845" s="219" t="s">
        <v>25</v>
      </c>
      <c r="B845" s="245">
        <v>63</v>
      </c>
      <c r="C845" s="221">
        <v>1.69</v>
      </c>
      <c r="D845" s="222">
        <v>565</v>
      </c>
      <c r="E845" s="224">
        <v>20</v>
      </c>
      <c r="F845" s="221">
        <v>1.41</v>
      </c>
      <c r="G845" s="222">
        <v>174</v>
      </c>
      <c r="H845" s="245">
        <v>3</v>
      </c>
      <c r="I845" s="221">
        <v>0.56999999999999995</v>
      </c>
      <c r="J845" s="222">
        <v>21</v>
      </c>
      <c r="K845" s="224">
        <v>0</v>
      </c>
      <c r="L845" s="221">
        <v>0.14000000000000001</v>
      </c>
      <c r="M845" s="222">
        <v>2</v>
      </c>
      <c r="N845" s="224">
        <v>14</v>
      </c>
      <c r="O845" s="306">
        <v>1.2</v>
      </c>
      <c r="P845" s="228">
        <v>123</v>
      </c>
    </row>
    <row r="846" spans="1:16" ht="14.65" customHeight="1">
      <c r="A846" s="213" t="s">
        <v>26</v>
      </c>
      <c r="B846" s="230">
        <v>62</v>
      </c>
      <c r="C846" s="225">
        <v>1.57</v>
      </c>
      <c r="D846" s="226">
        <v>599</v>
      </c>
      <c r="E846" s="218">
        <v>21</v>
      </c>
      <c r="F846" s="225">
        <v>1.3</v>
      </c>
      <c r="G846" s="226">
        <v>203</v>
      </c>
      <c r="H846" s="230">
        <v>3</v>
      </c>
      <c r="I846" s="225">
        <v>0.54</v>
      </c>
      <c r="J846" s="226">
        <v>26</v>
      </c>
      <c r="K846" s="218">
        <v>1</v>
      </c>
      <c r="L846" s="225">
        <v>0.32</v>
      </c>
      <c r="M846" s="226">
        <v>10</v>
      </c>
      <c r="N846" s="218">
        <v>14</v>
      </c>
      <c r="O846" s="321">
        <v>1.1200000000000001</v>
      </c>
      <c r="P846" s="300">
        <v>134</v>
      </c>
    </row>
    <row r="847" spans="1:16" ht="14.65" customHeight="1">
      <c r="A847" s="219" t="s">
        <v>27</v>
      </c>
      <c r="B847" s="224">
        <v>62</v>
      </c>
      <c r="C847" s="221">
        <v>1.98</v>
      </c>
      <c r="D847" s="222">
        <v>426</v>
      </c>
      <c r="E847" s="224">
        <v>25</v>
      </c>
      <c r="F847" s="221">
        <v>1.79</v>
      </c>
      <c r="G847" s="222">
        <v>158</v>
      </c>
      <c r="H847" s="245">
        <v>3</v>
      </c>
      <c r="I847" s="221">
        <v>0.68</v>
      </c>
      <c r="J847" s="222">
        <v>18</v>
      </c>
      <c r="K847" s="271">
        <v>0</v>
      </c>
      <c r="L847" s="221"/>
      <c r="M847" s="222">
        <v>11</v>
      </c>
      <c r="N847" s="224">
        <v>10</v>
      </c>
      <c r="O847" s="306">
        <v>1.21</v>
      </c>
      <c r="P847" s="228">
        <v>70</v>
      </c>
    </row>
    <row r="848" spans="1:16" ht="14.65" customHeight="1">
      <c r="A848" s="213" t="s">
        <v>28</v>
      </c>
      <c r="B848" s="230">
        <v>64</v>
      </c>
      <c r="C848" s="225">
        <v>1.39</v>
      </c>
      <c r="D848" s="226">
        <v>791</v>
      </c>
      <c r="E848" s="218">
        <v>19</v>
      </c>
      <c r="F848" s="225">
        <v>1.1399999999999999</v>
      </c>
      <c r="G848" s="226">
        <v>236</v>
      </c>
      <c r="H848" s="230">
        <v>2</v>
      </c>
      <c r="I848" s="225">
        <v>0.45</v>
      </c>
      <c r="J848" s="226">
        <v>27</v>
      </c>
      <c r="K848" s="218">
        <v>1</v>
      </c>
      <c r="L848" s="225">
        <v>0.27</v>
      </c>
      <c r="M848" s="226">
        <v>16</v>
      </c>
      <c r="N848" s="218">
        <v>14</v>
      </c>
      <c r="O848" s="321">
        <v>1</v>
      </c>
      <c r="P848" s="300">
        <v>172</v>
      </c>
    </row>
    <row r="849" spans="1:16" ht="14.65" customHeight="1">
      <c r="A849" s="219" t="s">
        <v>29</v>
      </c>
      <c r="B849" s="245">
        <v>65</v>
      </c>
      <c r="C849" s="221">
        <v>1.1599999999999999</v>
      </c>
      <c r="D849" s="222">
        <v>1146</v>
      </c>
      <c r="E849" s="224">
        <v>19</v>
      </c>
      <c r="F849" s="221">
        <v>0.96</v>
      </c>
      <c r="G849" s="222">
        <v>342</v>
      </c>
      <c r="H849" s="245">
        <v>2</v>
      </c>
      <c r="I849" s="221">
        <v>0.37</v>
      </c>
      <c r="J849" s="222">
        <v>39</v>
      </c>
      <c r="K849" s="224">
        <v>1</v>
      </c>
      <c r="L849" s="221">
        <v>0.25</v>
      </c>
      <c r="M849" s="222">
        <v>7</v>
      </c>
      <c r="N849" s="224">
        <v>13</v>
      </c>
      <c r="O849" s="306">
        <v>0.8</v>
      </c>
      <c r="P849" s="228">
        <v>226</v>
      </c>
    </row>
    <row r="850" spans="1:16" ht="14.65" customHeight="1">
      <c r="A850" s="213" t="s">
        <v>30</v>
      </c>
      <c r="B850" s="230">
        <v>60</v>
      </c>
      <c r="C850" s="225">
        <v>1.71</v>
      </c>
      <c r="D850" s="226">
        <v>520</v>
      </c>
      <c r="E850" s="218">
        <v>20</v>
      </c>
      <c r="F850" s="225">
        <v>1.4</v>
      </c>
      <c r="G850" s="226">
        <v>167</v>
      </c>
      <c r="H850" s="230">
        <v>3</v>
      </c>
      <c r="I850" s="225">
        <v>0.63</v>
      </c>
      <c r="J850" s="226">
        <v>29</v>
      </c>
      <c r="K850" s="218">
        <v>1</v>
      </c>
      <c r="L850" s="225">
        <v>0.34</v>
      </c>
      <c r="M850" s="226">
        <v>4</v>
      </c>
      <c r="N850" s="218">
        <v>16</v>
      </c>
      <c r="O850" s="321">
        <v>1.28</v>
      </c>
      <c r="P850" s="300">
        <v>134</v>
      </c>
    </row>
    <row r="851" spans="1:16" ht="14.65" customHeight="1">
      <c r="A851" s="219" t="s">
        <v>31</v>
      </c>
      <c r="B851" s="224">
        <v>61</v>
      </c>
      <c r="C851" s="221">
        <v>2.12</v>
      </c>
      <c r="D851" s="222">
        <v>360</v>
      </c>
      <c r="E851" s="224">
        <v>18</v>
      </c>
      <c r="F851" s="221">
        <v>1.64</v>
      </c>
      <c r="G851" s="222">
        <v>107</v>
      </c>
      <c r="H851" s="245">
        <v>4</v>
      </c>
      <c r="I851" s="221">
        <v>0.86</v>
      </c>
      <c r="J851" s="222">
        <v>19</v>
      </c>
      <c r="K851" s="224">
        <v>1</v>
      </c>
      <c r="L851" s="221">
        <v>0.41</v>
      </c>
      <c r="M851" s="222">
        <v>5</v>
      </c>
      <c r="N851" s="224">
        <v>17</v>
      </c>
      <c r="O851" s="306">
        <v>1.64</v>
      </c>
      <c r="P851" s="228">
        <v>98</v>
      </c>
    </row>
    <row r="852" spans="1:16" ht="14.65" customHeight="1">
      <c r="A852" s="213" t="s">
        <v>32</v>
      </c>
      <c r="B852" s="218">
        <v>62</v>
      </c>
      <c r="C852" s="225">
        <v>1.57</v>
      </c>
      <c r="D852" s="226">
        <v>614</v>
      </c>
      <c r="E852" s="325">
        <v>22</v>
      </c>
      <c r="F852" s="225">
        <v>1.35</v>
      </c>
      <c r="G852" s="226">
        <v>214</v>
      </c>
      <c r="H852" s="230">
        <v>3</v>
      </c>
      <c r="I852" s="225">
        <v>0.56999999999999995</v>
      </c>
      <c r="J852" s="226">
        <v>30</v>
      </c>
      <c r="K852" s="218">
        <v>1</v>
      </c>
      <c r="L852" s="225">
        <v>0.26</v>
      </c>
      <c r="M852" s="226">
        <v>3</v>
      </c>
      <c r="N852" s="218">
        <v>12</v>
      </c>
      <c r="O852" s="321">
        <v>1.05</v>
      </c>
      <c r="P852" s="300">
        <v>120</v>
      </c>
    </row>
    <row r="853" spans="1:16" ht="14.65" customHeight="1">
      <c r="A853" s="219" t="s">
        <v>33</v>
      </c>
      <c r="B853" s="245">
        <v>61</v>
      </c>
      <c r="C853" s="221">
        <v>1.78</v>
      </c>
      <c r="D853" s="222">
        <v>479</v>
      </c>
      <c r="E853" s="224">
        <v>24</v>
      </c>
      <c r="F853" s="221">
        <v>1.54</v>
      </c>
      <c r="G853" s="222">
        <v>188</v>
      </c>
      <c r="H853" s="245">
        <v>3</v>
      </c>
      <c r="I853" s="221">
        <v>0.66</v>
      </c>
      <c r="J853" s="222">
        <v>26</v>
      </c>
      <c r="K853" s="224">
        <v>0</v>
      </c>
      <c r="L853" s="221">
        <v>0.27</v>
      </c>
      <c r="M853" s="222">
        <v>2</v>
      </c>
      <c r="N853" s="224">
        <v>11</v>
      </c>
      <c r="O853" s="306">
        <v>1.17</v>
      </c>
      <c r="P853" s="228">
        <v>86</v>
      </c>
    </row>
    <row r="854" spans="1:16" ht="14.65" customHeight="1">
      <c r="A854" s="213" t="s">
        <v>34</v>
      </c>
      <c r="B854" s="230">
        <v>70</v>
      </c>
      <c r="C854" s="225">
        <v>1.8</v>
      </c>
      <c r="D854" s="226">
        <v>477</v>
      </c>
      <c r="E854" s="218">
        <v>17</v>
      </c>
      <c r="F854" s="225">
        <v>1.49</v>
      </c>
      <c r="G854" s="226">
        <v>123</v>
      </c>
      <c r="H854" s="230">
        <v>2</v>
      </c>
      <c r="I854" s="225">
        <v>0.57999999999999996</v>
      </c>
      <c r="J854" s="226">
        <v>15</v>
      </c>
      <c r="K854" s="218">
        <v>0</v>
      </c>
      <c r="L854" s="225">
        <v>0.15</v>
      </c>
      <c r="M854" s="226">
        <v>6</v>
      </c>
      <c r="N854" s="218">
        <v>10</v>
      </c>
      <c r="O854" s="321">
        <v>1.17</v>
      </c>
      <c r="P854" s="300">
        <v>71</v>
      </c>
    </row>
    <row r="855" spans="1:16" ht="14.65" customHeight="1" thickBot="1">
      <c r="A855" s="219" t="s">
        <v>35</v>
      </c>
      <c r="B855" s="245">
        <v>64</v>
      </c>
      <c r="C855" s="221">
        <v>1.93</v>
      </c>
      <c r="D855" s="222">
        <v>418</v>
      </c>
      <c r="E855" s="224">
        <v>22</v>
      </c>
      <c r="F855" s="221">
        <v>1.66</v>
      </c>
      <c r="G855" s="222">
        <v>149</v>
      </c>
      <c r="H855" s="245">
        <v>2</v>
      </c>
      <c r="I855" s="221">
        <v>0.65</v>
      </c>
      <c r="J855" s="222">
        <v>15</v>
      </c>
      <c r="K855" s="224">
        <v>1</v>
      </c>
      <c r="L855" s="221">
        <v>0.43</v>
      </c>
      <c r="M855" s="222">
        <v>89</v>
      </c>
      <c r="N855" s="224">
        <v>10</v>
      </c>
      <c r="O855" s="306">
        <v>1.22</v>
      </c>
      <c r="P855" s="228">
        <v>67</v>
      </c>
    </row>
    <row r="856" spans="1:16" ht="14.65" customHeight="1">
      <c r="A856" s="273" t="s">
        <v>36</v>
      </c>
      <c r="B856" s="278">
        <v>65</v>
      </c>
      <c r="C856" s="275">
        <v>0.5</v>
      </c>
      <c r="D856" s="276">
        <v>7046</v>
      </c>
      <c r="E856" s="292">
        <v>19</v>
      </c>
      <c r="F856" s="275">
        <v>0.41</v>
      </c>
      <c r="G856" s="276">
        <v>2036</v>
      </c>
      <c r="H856" s="278">
        <v>3</v>
      </c>
      <c r="I856" s="275">
        <v>0.17</v>
      </c>
      <c r="J856" s="276">
        <v>294</v>
      </c>
      <c r="K856" s="278">
        <v>1</v>
      </c>
      <c r="L856" s="275">
        <v>0.09</v>
      </c>
      <c r="M856" s="276">
        <v>69</v>
      </c>
      <c r="N856" s="279">
        <v>13</v>
      </c>
      <c r="O856" s="323">
        <v>0.36</v>
      </c>
      <c r="P856" s="301">
        <v>1471</v>
      </c>
    </row>
    <row r="857" spans="1:16" ht="14.65" customHeight="1">
      <c r="A857" s="280" t="s">
        <v>37</v>
      </c>
      <c r="B857" s="289">
        <v>62</v>
      </c>
      <c r="C857" s="282">
        <v>0.76</v>
      </c>
      <c r="D857" s="283">
        <v>3005</v>
      </c>
      <c r="E857" s="284">
        <v>23</v>
      </c>
      <c r="F857" s="282">
        <v>0.67</v>
      </c>
      <c r="G857" s="283">
        <v>1114</v>
      </c>
      <c r="H857" s="289">
        <v>3</v>
      </c>
      <c r="I857" s="282">
        <v>0.25</v>
      </c>
      <c r="J857" s="283">
        <v>128</v>
      </c>
      <c r="K857" s="289">
        <v>0</v>
      </c>
      <c r="L857" s="282">
        <v>0.12</v>
      </c>
      <c r="M857" s="283">
        <v>20</v>
      </c>
      <c r="N857" s="285">
        <v>11</v>
      </c>
      <c r="O857" s="324">
        <v>0.5</v>
      </c>
      <c r="P857" s="302">
        <v>533</v>
      </c>
    </row>
    <row r="858" spans="1:16" ht="14.65" customHeight="1" thickBot="1">
      <c r="A858" s="326" t="s">
        <v>38</v>
      </c>
      <c r="B858" s="289">
        <v>64</v>
      </c>
      <c r="C858" s="282">
        <v>0.43</v>
      </c>
      <c r="D858" s="288">
        <v>10051</v>
      </c>
      <c r="E858" s="289">
        <v>20</v>
      </c>
      <c r="F858" s="282">
        <v>0.35</v>
      </c>
      <c r="G858" s="288">
        <v>3150</v>
      </c>
      <c r="H858" s="289">
        <v>3</v>
      </c>
      <c r="I858" s="282">
        <v>0.15</v>
      </c>
      <c r="J858" s="288">
        <v>422</v>
      </c>
      <c r="K858" s="289">
        <v>1</v>
      </c>
      <c r="L858" s="282">
        <v>7.0000000000000007E-2</v>
      </c>
      <c r="M858" s="288">
        <v>89</v>
      </c>
      <c r="N858" s="285">
        <v>13</v>
      </c>
      <c r="O858" s="324">
        <v>0.3</v>
      </c>
      <c r="P858" s="303">
        <v>2004</v>
      </c>
    </row>
    <row r="859" spans="1:16" ht="18" customHeight="1" thickBot="1">
      <c r="A859" s="592" t="s">
        <v>144</v>
      </c>
      <c r="B859" s="535"/>
      <c r="C859" s="535"/>
      <c r="D859" s="535"/>
      <c r="E859" s="535"/>
      <c r="F859" s="535"/>
      <c r="G859" s="535"/>
      <c r="H859" s="535"/>
      <c r="I859" s="535"/>
      <c r="J859" s="535"/>
      <c r="K859" s="535"/>
      <c r="L859" s="535"/>
      <c r="M859" s="535"/>
      <c r="N859" s="535"/>
      <c r="O859" s="535"/>
      <c r="P859" s="593"/>
    </row>
    <row r="860" spans="1:16" ht="14.65" customHeight="1">
      <c r="A860" s="213" t="s">
        <v>20</v>
      </c>
      <c r="B860" s="230">
        <v>39</v>
      </c>
      <c r="C860" s="225">
        <v>1.25</v>
      </c>
      <c r="D860" s="226">
        <v>621</v>
      </c>
      <c r="E860" s="230">
        <v>12</v>
      </c>
      <c r="F860" s="225">
        <v>0.83</v>
      </c>
      <c r="G860" s="226">
        <v>181</v>
      </c>
      <c r="H860" s="230">
        <v>3</v>
      </c>
      <c r="I860" s="225">
        <v>0.44</v>
      </c>
      <c r="J860" s="226">
        <v>54</v>
      </c>
      <c r="K860" s="218">
        <v>2</v>
      </c>
      <c r="L860" s="225">
        <v>0.38</v>
      </c>
      <c r="M860" s="226">
        <v>40</v>
      </c>
      <c r="N860" s="218">
        <v>44</v>
      </c>
      <c r="O860" s="321">
        <v>1.27</v>
      </c>
      <c r="P860" s="300">
        <v>712</v>
      </c>
    </row>
    <row r="861" spans="1:16" ht="14.65" customHeight="1">
      <c r="A861" s="219" t="s">
        <v>21</v>
      </c>
      <c r="B861" s="245">
        <v>35</v>
      </c>
      <c r="C861" s="221">
        <v>1.1299999999999999</v>
      </c>
      <c r="D861" s="222">
        <v>622</v>
      </c>
      <c r="E861" s="245">
        <v>10</v>
      </c>
      <c r="F861" s="221">
        <v>0.71</v>
      </c>
      <c r="G861" s="222">
        <v>179</v>
      </c>
      <c r="H861" s="245">
        <v>7</v>
      </c>
      <c r="I861" s="221">
        <v>0.61</v>
      </c>
      <c r="J861" s="222">
        <v>128</v>
      </c>
      <c r="K861" s="224">
        <v>3</v>
      </c>
      <c r="L861" s="221">
        <v>0.41</v>
      </c>
      <c r="M861" s="222">
        <v>53</v>
      </c>
      <c r="N861" s="224">
        <v>45</v>
      </c>
      <c r="O861" s="306">
        <v>1.19</v>
      </c>
      <c r="P861" s="228">
        <v>815</v>
      </c>
    </row>
    <row r="862" spans="1:16" ht="14.65" customHeight="1">
      <c r="A862" s="213" t="s">
        <v>22</v>
      </c>
      <c r="B862" s="230">
        <v>41</v>
      </c>
      <c r="C862" s="225">
        <v>1.88</v>
      </c>
      <c r="D862" s="226">
        <v>374</v>
      </c>
      <c r="E862" s="230">
        <v>17</v>
      </c>
      <c r="F862" s="225">
        <v>1.42</v>
      </c>
      <c r="G862" s="226">
        <v>151</v>
      </c>
      <c r="H862" s="230">
        <v>4</v>
      </c>
      <c r="I862" s="225">
        <v>0.77</v>
      </c>
      <c r="J862" s="226">
        <v>30</v>
      </c>
      <c r="K862" s="218">
        <v>1</v>
      </c>
      <c r="L862" s="225">
        <v>0.43</v>
      </c>
      <c r="M862" s="226">
        <v>10</v>
      </c>
      <c r="N862" s="218">
        <v>38</v>
      </c>
      <c r="O862" s="321">
        <v>1.84</v>
      </c>
      <c r="P862" s="300">
        <v>350</v>
      </c>
    </row>
    <row r="863" spans="1:16" ht="14.65" customHeight="1">
      <c r="A863" s="219" t="s">
        <v>23</v>
      </c>
      <c r="B863" s="245">
        <v>34</v>
      </c>
      <c r="C863" s="221">
        <v>1.72</v>
      </c>
      <c r="D863" s="222">
        <v>269</v>
      </c>
      <c r="E863" s="245">
        <v>15</v>
      </c>
      <c r="F863" s="221">
        <v>1.26</v>
      </c>
      <c r="G863" s="222">
        <v>122</v>
      </c>
      <c r="H863" s="245">
        <v>6</v>
      </c>
      <c r="I863" s="221">
        <v>0.91</v>
      </c>
      <c r="J863" s="222">
        <v>49</v>
      </c>
      <c r="K863" s="224">
        <v>3</v>
      </c>
      <c r="L863" s="221">
        <v>0.7</v>
      </c>
      <c r="M863" s="222">
        <v>23</v>
      </c>
      <c r="N863" s="224">
        <v>42</v>
      </c>
      <c r="O863" s="306">
        <v>1.8</v>
      </c>
      <c r="P863" s="228">
        <v>326</v>
      </c>
    </row>
    <row r="864" spans="1:16" ht="14.65" customHeight="1">
      <c r="A864" s="213" t="s">
        <v>24</v>
      </c>
      <c r="B864" s="230">
        <v>43</v>
      </c>
      <c r="C864" s="225">
        <v>2.35</v>
      </c>
      <c r="D864" s="226">
        <v>219</v>
      </c>
      <c r="E864" s="230">
        <v>15</v>
      </c>
      <c r="F864" s="225">
        <v>1.68</v>
      </c>
      <c r="G864" s="226">
        <v>77</v>
      </c>
      <c r="H864" s="230">
        <v>4</v>
      </c>
      <c r="I864" s="225">
        <v>0.92</v>
      </c>
      <c r="J864" s="226">
        <v>19</v>
      </c>
      <c r="K864" s="218">
        <v>0</v>
      </c>
      <c r="L864" s="225">
        <v>0.27</v>
      </c>
      <c r="M864" s="226">
        <v>1</v>
      </c>
      <c r="N864" s="218">
        <v>38</v>
      </c>
      <c r="O864" s="321">
        <v>2.2799999999999998</v>
      </c>
      <c r="P864" s="300">
        <v>198</v>
      </c>
    </row>
    <row r="865" spans="1:16" ht="14.65" customHeight="1">
      <c r="A865" s="219" t="s">
        <v>25</v>
      </c>
      <c r="B865" s="245">
        <v>54</v>
      </c>
      <c r="C865" s="221">
        <v>1.75</v>
      </c>
      <c r="D865" s="222">
        <v>482</v>
      </c>
      <c r="E865" s="245">
        <v>14</v>
      </c>
      <c r="F865" s="221">
        <v>1.2</v>
      </c>
      <c r="G865" s="222">
        <v>118</v>
      </c>
      <c r="H865" s="245">
        <v>1</v>
      </c>
      <c r="I865" s="221">
        <v>0.4</v>
      </c>
      <c r="J865" s="222">
        <v>8</v>
      </c>
      <c r="K865" s="224">
        <v>2</v>
      </c>
      <c r="L865" s="221">
        <v>0.45</v>
      </c>
      <c r="M865" s="222">
        <v>13</v>
      </c>
      <c r="N865" s="224">
        <v>30</v>
      </c>
      <c r="O865" s="306">
        <v>1.61</v>
      </c>
      <c r="P865" s="228">
        <v>262</v>
      </c>
    </row>
    <row r="866" spans="1:16" ht="14.65" customHeight="1">
      <c r="A866" s="213" t="s">
        <v>26</v>
      </c>
      <c r="B866" s="230">
        <v>35</v>
      </c>
      <c r="C866" s="225">
        <v>1.54</v>
      </c>
      <c r="D866" s="226">
        <v>336</v>
      </c>
      <c r="E866" s="230">
        <v>12</v>
      </c>
      <c r="F866" s="225">
        <v>1.06</v>
      </c>
      <c r="G866" s="226">
        <v>117</v>
      </c>
      <c r="H866" s="230">
        <v>6</v>
      </c>
      <c r="I866" s="225">
        <v>0.73</v>
      </c>
      <c r="J866" s="226">
        <v>54</v>
      </c>
      <c r="K866" s="218">
        <v>3</v>
      </c>
      <c r="L866" s="225">
        <v>0.57999999999999996</v>
      </c>
      <c r="M866" s="226">
        <v>34</v>
      </c>
      <c r="N866" s="218">
        <v>44</v>
      </c>
      <c r="O866" s="321">
        <v>1.6</v>
      </c>
      <c r="P866" s="300">
        <v>430</v>
      </c>
    </row>
    <row r="867" spans="1:16" ht="14.65" customHeight="1">
      <c r="A867" s="219" t="s">
        <v>27</v>
      </c>
      <c r="B867" s="245">
        <v>31</v>
      </c>
      <c r="C867" s="221">
        <v>1.88</v>
      </c>
      <c r="D867" s="222">
        <v>211</v>
      </c>
      <c r="E867" s="245">
        <v>16</v>
      </c>
      <c r="F867" s="221">
        <v>1.51</v>
      </c>
      <c r="G867" s="222">
        <v>107</v>
      </c>
      <c r="H867" s="245">
        <v>4</v>
      </c>
      <c r="I867" s="221">
        <v>0.77</v>
      </c>
      <c r="J867" s="222">
        <v>26</v>
      </c>
      <c r="K867" s="224">
        <v>3</v>
      </c>
      <c r="L867" s="221">
        <v>0.7</v>
      </c>
      <c r="M867" s="222">
        <v>15</v>
      </c>
      <c r="N867" s="224">
        <v>46</v>
      </c>
      <c r="O867" s="306">
        <v>2.0299999999999998</v>
      </c>
      <c r="P867" s="228">
        <v>313</v>
      </c>
    </row>
    <row r="868" spans="1:16" ht="14.65" customHeight="1">
      <c r="A868" s="213" t="s">
        <v>28</v>
      </c>
      <c r="B868" s="230">
        <v>41</v>
      </c>
      <c r="C868" s="225">
        <v>1.43</v>
      </c>
      <c r="D868" s="226">
        <v>494</v>
      </c>
      <c r="E868" s="230">
        <v>14</v>
      </c>
      <c r="F868" s="225">
        <v>0.99</v>
      </c>
      <c r="G868" s="226">
        <v>172</v>
      </c>
      <c r="H868" s="230">
        <v>3</v>
      </c>
      <c r="I868" s="225">
        <v>0.47</v>
      </c>
      <c r="J868" s="226">
        <v>35</v>
      </c>
      <c r="K868" s="218">
        <v>1</v>
      </c>
      <c r="L868" s="225">
        <v>0.33</v>
      </c>
      <c r="M868" s="226">
        <v>17</v>
      </c>
      <c r="N868" s="218">
        <v>42</v>
      </c>
      <c r="O868" s="321">
        <v>1.43</v>
      </c>
      <c r="P868" s="300">
        <v>520</v>
      </c>
    </row>
    <row r="869" spans="1:16" ht="14.65" customHeight="1">
      <c r="A869" s="219" t="s">
        <v>29</v>
      </c>
      <c r="B869" s="245">
        <v>34</v>
      </c>
      <c r="C869" s="221">
        <v>1.1499999999999999</v>
      </c>
      <c r="D869" s="222">
        <v>607</v>
      </c>
      <c r="E869" s="245">
        <v>14</v>
      </c>
      <c r="F869" s="221">
        <v>0.84</v>
      </c>
      <c r="G869" s="222">
        <v>250</v>
      </c>
      <c r="H869" s="245">
        <v>7</v>
      </c>
      <c r="I869" s="221">
        <v>0.59</v>
      </c>
      <c r="J869" s="222">
        <v>117</v>
      </c>
      <c r="K869" s="224">
        <v>2</v>
      </c>
      <c r="L869" s="221">
        <v>0.38</v>
      </c>
      <c r="M869" s="222">
        <v>42</v>
      </c>
      <c r="N869" s="224">
        <v>43</v>
      </c>
      <c r="O869" s="306">
        <v>1.2</v>
      </c>
      <c r="P869" s="228">
        <v>750</v>
      </c>
    </row>
    <row r="870" spans="1:16" ht="14.65" customHeight="1">
      <c r="A870" s="213" t="s">
        <v>30</v>
      </c>
      <c r="B870" s="230">
        <v>24</v>
      </c>
      <c r="C870" s="225">
        <v>1.47</v>
      </c>
      <c r="D870" s="226">
        <v>203</v>
      </c>
      <c r="E870" s="230">
        <v>15</v>
      </c>
      <c r="F870" s="225">
        <v>1.27</v>
      </c>
      <c r="G870" s="226">
        <v>127</v>
      </c>
      <c r="H870" s="230">
        <v>16</v>
      </c>
      <c r="I870" s="225">
        <v>1.27</v>
      </c>
      <c r="J870" s="226">
        <v>132</v>
      </c>
      <c r="K870" s="218">
        <v>4</v>
      </c>
      <c r="L870" s="225">
        <v>0.64</v>
      </c>
      <c r="M870" s="226">
        <v>36</v>
      </c>
      <c r="N870" s="218">
        <v>42</v>
      </c>
      <c r="O870" s="321">
        <v>1.71</v>
      </c>
      <c r="P870" s="300">
        <v>359</v>
      </c>
    </row>
    <row r="871" spans="1:16" ht="14.65" customHeight="1">
      <c r="A871" s="219" t="s">
        <v>31</v>
      </c>
      <c r="B871" s="245">
        <v>19</v>
      </c>
      <c r="C871" s="221">
        <v>1.7</v>
      </c>
      <c r="D871" s="222">
        <v>115</v>
      </c>
      <c r="E871" s="245">
        <v>10</v>
      </c>
      <c r="F871" s="221">
        <v>1.29</v>
      </c>
      <c r="G871" s="222">
        <v>56</v>
      </c>
      <c r="H871" s="245">
        <v>19</v>
      </c>
      <c r="I871" s="221">
        <v>1.7</v>
      </c>
      <c r="J871" s="222">
        <v>109</v>
      </c>
      <c r="K871" s="245">
        <v>7</v>
      </c>
      <c r="L871" s="221">
        <v>1.18</v>
      </c>
      <c r="M871" s="222">
        <v>41</v>
      </c>
      <c r="N871" s="224">
        <v>45</v>
      </c>
      <c r="O871" s="306">
        <v>2.16</v>
      </c>
      <c r="P871" s="228">
        <v>267</v>
      </c>
    </row>
    <row r="872" spans="1:16" ht="14.65" customHeight="1">
      <c r="A872" s="213" t="s">
        <v>32</v>
      </c>
      <c r="B872" s="230">
        <v>37</v>
      </c>
      <c r="C872" s="225">
        <v>1.57</v>
      </c>
      <c r="D872" s="226">
        <v>364</v>
      </c>
      <c r="E872" s="322">
        <v>15</v>
      </c>
      <c r="F872" s="225">
        <v>1.1299999999999999</v>
      </c>
      <c r="G872" s="226">
        <v>147</v>
      </c>
      <c r="H872" s="230">
        <v>4</v>
      </c>
      <c r="I872" s="225">
        <v>0.65</v>
      </c>
      <c r="J872" s="226">
        <v>41</v>
      </c>
      <c r="K872" s="218">
        <v>4</v>
      </c>
      <c r="L872" s="225">
        <v>0.64</v>
      </c>
      <c r="M872" s="226">
        <v>32</v>
      </c>
      <c r="N872" s="218">
        <v>41</v>
      </c>
      <c r="O872" s="321">
        <v>1.6</v>
      </c>
      <c r="P872" s="300">
        <v>399</v>
      </c>
    </row>
    <row r="873" spans="1:16" ht="14.65" customHeight="1">
      <c r="A873" s="219" t="s">
        <v>33</v>
      </c>
      <c r="B873" s="245">
        <v>29</v>
      </c>
      <c r="C873" s="221">
        <v>1.63</v>
      </c>
      <c r="D873" s="222">
        <v>230</v>
      </c>
      <c r="E873" s="245">
        <v>17</v>
      </c>
      <c r="F873" s="221">
        <v>1.37</v>
      </c>
      <c r="G873" s="222">
        <v>136</v>
      </c>
      <c r="H873" s="245">
        <v>5</v>
      </c>
      <c r="I873" s="221">
        <v>0.81</v>
      </c>
      <c r="J873" s="222">
        <v>38</v>
      </c>
      <c r="K873" s="224">
        <v>4</v>
      </c>
      <c r="L873" s="221">
        <v>0.81</v>
      </c>
      <c r="M873" s="222">
        <v>26</v>
      </c>
      <c r="N873" s="224">
        <v>45</v>
      </c>
      <c r="O873" s="306">
        <v>1.83</v>
      </c>
      <c r="P873" s="228">
        <v>350</v>
      </c>
    </row>
    <row r="874" spans="1:16" ht="14.65" customHeight="1">
      <c r="A874" s="213" t="s">
        <v>34</v>
      </c>
      <c r="B874" s="230">
        <v>45</v>
      </c>
      <c r="C874" s="225">
        <v>1.99</v>
      </c>
      <c r="D874" s="226">
        <v>305</v>
      </c>
      <c r="E874" s="230">
        <v>14</v>
      </c>
      <c r="F874" s="225">
        <v>1.37</v>
      </c>
      <c r="G874" s="226">
        <v>104</v>
      </c>
      <c r="H874" s="230">
        <v>4</v>
      </c>
      <c r="I874" s="225">
        <v>0.78</v>
      </c>
      <c r="J874" s="226">
        <v>25</v>
      </c>
      <c r="K874" s="218">
        <v>1</v>
      </c>
      <c r="L874" s="225">
        <v>0.51</v>
      </c>
      <c r="M874" s="226">
        <v>9</v>
      </c>
      <c r="N874" s="218">
        <v>36</v>
      </c>
      <c r="O874" s="321">
        <v>1.92</v>
      </c>
      <c r="P874" s="300">
        <v>242</v>
      </c>
    </row>
    <row r="875" spans="1:16" ht="14.65" customHeight="1" thickBot="1">
      <c r="A875" s="219" t="s">
        <v>35</v>
      </c>
      <c r="B875" s="245">
        <v>40</v>
      </c>
      <c r="C875" s="221">
        <v>1.96</v>
      </c>
      <c r="D875" s="222">
        <v>265</v>
      </c>
      <c r="E875" s="245">
        <v>17</v>
      </c>
      <c r="F875" s="221">
        <v>1.47</v>
      </c>
      <c r="G875" s="222">
        <v>112</v>
      </c>
      <c r="H875" s="245">
        <v>2</v>
      </c>
      <c r="I875" s="221">
        <v>0.51</v>
      </c>
      <c r="J875" s="222">
        <v>10</v>
      </c>
      <c r="K875" s="224">
        <v>2</v>
      </c>
      <c r="L875" s="221">
        <v>0.64</v>
      </c>
      <c r="M875" s="222">
        <v>14</v>
      </c>
      <c r="N875" s="224">
        <v>40</v>
      </c>
      <c r="O875" s="306">
        <v>1.98</v>
      </c>
      <c r="P875" s="228">
        <v>255</v>
      </c>
    </row>
    <row r="876" spans="1:16" ht="14.65" customHeight="1">
      <c r="A876" s="273" t="s">
        <v>36</v>
      </c>
      <c r="B876" s="278">
        <v>36</v>
      </c>
      <c r="C876" s="275">
        <v>0.5</v>
      </c>
      <c r="D876" s="276">
        <v>4004</v>
      </c>
      <c r="E876" s="278">
        <v>13</v>
      </c>
      <c r="F876" s="275">
        <v>0.35</v>
      </c>
      <c r="G876" s="276">
        <v>1381</v>
      </c>
      <c r="H876" s="278">
        <v>6</v>
      </c>
      <c r="I876" s="275">
        <v>0.24</v>
      </c>
      <c r="J876" s="276">
        <v>681</v>
      </c>
      <c r="K876" s="292">
        <v>3</v>
      </c>
      <c r="L876" s="275">
        <v>0.17</v>
      </c>
      <c r="M876" s="276">
        <v>286</v>
      </c>
      <c r="N876" s="279">
        <v>43</v>
      </c>
      <c r="O876" s="323">
        <v>0.52</v>
      </c>
      <c r="P876" s="301">
        <v>4555</v>
      </c>
    </row>
    <row r="877" spans="1:16" ht="14.65" customHeight="1">
      <c r="A877" s="280" t="s">
        <v>37</v>
      </c>
      <c r="B877" s="289">
        <v>36</v>
      </c>
      <c r="C877" s="282">
        <v>0.76</v>
      </c>
      <c r="D877" s="283">
        <v>1713</v>
      </c>
      <c r="E877" s="289">
        <v>16</v>
      </c>
      <c r="F877" s="282">
        <v>0.56999999999999995</v>
      </c>
      <c r="G877" s="283">
        <v>775</v>
      </c>
      <c r="H877" s="289">
        <v>4</v>
      </c>
      <c r="I877" s="282">
        <v>0.32</v>
      </c>
      <c r="J877" s="283">
        <v>194</v>
      </c>
      <c r="K877" s="284">
        <v>3</v>
      </c>
      <c r="L877" s="282">
        <v>0.27</v>
      </c>
      <c r="M877" s="283">
        <v>120</v>
      </c>
      <c r="N877" s="285">
        <v>41</v>
      </c>
      <c r="O877" s="324">
        <v>0.77</v>
      </c>
      <c r="P877" s="302">
        <v>1993</v>
      </c>
    </row>
    <row r="878" spans="1:16" ht="14.65" customHeight="1" thickBot="1">
      <c r="A878" s="326" t="s">
        <v>38</v>
      </c>
      <c r="B878" s="289">
        <v>36</v>
      </c>
      <c r="C878" s="282">
        <v>0.43</v>
      </c>
      <c r="D878" s="288">
        <v>5717</v>
      </c>
      <c r="E878" s="289">
        <v>13</v>
      </c>
      <c r="F878" s="282">
        <v>0.3</v>
      </c>
      <c r="G878" s="288">
        <v>2156</v>
      </c>
      <c r="H878" s="289">
        <v>6</v>
      </c>
      <c r="I878" s="282">
        <v>0.2</v>
      </c>
      <c r="J878" s="288">
        <v>875</v>
      </c>
      <c r="K878" s="284">
        <v>3</v>
      </c>
      <c r="L878" s="282">
        <v>0.14000000000000001</v>
      </c>
      <c r="M878" s="288">
        <v>406</v>
      </c>
      <c r="N878" s="285">
        <v>42</v>
      </c>
      <c r="O878" s="324">
        <v>0.44</v>
      </c>
      <c r="P878" s="303">
        <v>6548</v>
      </c>
    </row>
    <row r="879" spans="1:16" ht="18.75" customHeight="1" thickBot="1">
      <c r="A879" s="592" t="s">
        <v>145</v>
      </c>
      <c r="B879" s="535"/>
      <c r="C879" s="535"/>
      <c r="D879" s="535"/>
      <c r="E879" s="535"/>
      <c r="F879" s="535"/>
      <c r="G879" s="535"/>
      <c r="H879" s="535"/>
      <c r="I879" s="535"/>
      <c r="J879" s="535"/>
      <c r="K879" s="535"/>
      <c r="L879" s="535"/>
      <c r="M879" s="535"/>
      <c r="N879" s="535"/>
      <c r="O879" s="535"/>
      <c r="P879" s="593"/>
    </row>
    <row r="880" spans="1:16" ht="14.65" customHeight="1">
      <c r="A880" s="213" t="s">
        <v>20</v>
      </c>
      <c r="B880" s="230">
        <v>74</v>
      </c>
      <c r="C880" s="225">
        <v>1.1100000000000001</v>
      </c>
      <c r="D880" s="226">
        <v>1179</v>
      </c>
      <c r="E880" s="230">
        <v>16</v>
      </c>
      <c r="F880" s="225">
        <v>0.94</v>
      </c>
      <c r="G880" s="226">
        <v>257</v>
      </c>
      <c r="H880" s="230">
        <v>5</v>
      </c>
      <c r="I880" s="225">
        <v>0.55000000000000004</v>
      </c>
      <c r="J880" s="226">
        <v>97</v>
      </c>
      <c r="K880" s="218">
        <v>2</v>
      </c>
      <c r="L880" s="225">
        <v>0.37</v>
      </c>
      <c r="M880" s="226">
        <v>43</v>
      </c>
      <c r="N880" s="218">
        <v>2</v>
      </c>
      <c r="O880" s="321">
        <v>0.31</v>
      </c>
      <c r="P880" s="300">
        <v>30</v>
      </c>
    </row>
    <row r="881" spans="1:16" ht="14.65" customHeight="1">
      <c r="A881" s="219" t="s">
        <v>21</v>
      </c>
      <c r="B881" s="245">
        <v>78</v>
      </c>
      <c r="C881" s="221">
        <v>0.99</v>
      </c>
      <c r="D881" s="222">
        <v>1405</v>
      </c>
      <c r="E881" s="245">
        <v>13</v>
      </c>
      <c r="F881" s="221">
        <v>0.8</v>
      </c>
      <c r="G881" s="222">
        <v>234</v>
      </c>
      <c r="H881" s="224">
        <v>5</v>
      </c>
      <c r="I881" s="221">
        <v>0.5</v>
      </c>
      <c r="J881" s="222">
        <v>81</v>
      </c>
      <c r="K881" s="224">
        <v>2</v>
      </c>
      <c r="L881" s="221">
        <v>0.31</v>
      </c>
      <c r="M881" s="222">
        <v>28</v>
      </c>
      <c r="N881" s="224">
        <v>3</v>
      </c>
      <c r="O881" s="306">
        <v>0.39</v>
      </c>
      <c r="P881" s="228">
        <v>50</v>
      </c>
    </row>
    <row r="882" spans="1:16" ht="14.65" customHeight="1">
      <c r="A882" s="213" t="s">
        <v>22</v>
      </c>
      <c r="B882" s="218">
        <v>53</v>
      </c>
      <c r="C882" s="225">
        <v>1.9</v>
      </c>
      <c r="D882" s="226">
        <v>484</v>
      </c>
      <c r="E882" s="218">
        <v>15</v>
      </c>
      <c r="F882" s="225">
        <v>1.35</v>
      </c>
      <c r="G882" s="226">
        <v>138</v>
      </c>
      <c r="H882" s="230">
        <v>22</v>
      </c>
      <c r="I882" s="225">
        <v>1.55</v>
      </c>
      <c r="J882" s="226">
        <v>213</v>
      </c>
      <c r="K882" s="218">
        <v>6</v>
      </c>
      <c r="L882" s="225">
        <v>0.91</v>
      </c>
      <c r="M882" s="226">
        <v>59</v>
      </c>
      <c r="N882" s="218">
        <v>3</v>
      </c>
      <c r="O882" s="321">
        <v>0.74</v>
      </c>
      <c r="P882" s="300">
        <v>24</v>
      </c>
    </row>
    <row r="883" spans="1:16" ht="14.65" customHeight="1">
      <c r="A883" s="219" t="s">
        <v>23</v>
      </c>
      <c r="B883" s="224">
        <v>49</v>
      </c>
      <c r="C883" s="221">
        <v>1.82</v>
      </c>
      <c r="D883" s="222">
        <v>389</v>
      </c>
      <c r="E883" s="245">
        <v>19</v>
      </c>
      <c r="F883" s="221">
        <v>1.43</v>
      </c>
      <c r="G883" s="222">
        <v>155</v>
      </c>
      <c r="H883" s="245">
        <v>23</v>
      </c>
      <c r="I883" s="221">
        <v>1.51</v>
      </c>
      <c r="J883" s="222">
        <v>189</v>
      </c>
      <c r="K883" s="224">
        <v>6</v>
      </c>
      <c r="L883" s="221">
        <v>0.91</v>
      </c>
      <c r="M883" s="222">
        <v>44</v>
      </c>
      <c r="N883" s="224">
        <v>2</v>
      </c>
      <c r="O883" s="306">
        <v>0.5</v>
      </c>
      <c r="P883" s="228">
        <v>14</v>
      </c>
    </row>
    <row r="884" spans="1:16" ht="14.65" customHeight="1">
      <c r="A884" s="213" t="s">
        <v>24</v>
      </c>
      <c r="B884" s="218">
        <v>61</v>
      </c>
      <c r="C884" s="225">
        <v>2.31</v>
      </c>
      <c r="D884" s="226">
        <v>316</v>
      </c>
      <c r="E884" s="218">
        <v>16</v>
      </c>
      <c r="F884" s="225">
        <v>1.72</v>
      </c>
      <c r="G884" s="226">
        <v>83</v>
      </c>
      <c r="H884" s="218">
        <v>17</v>
      </c>
      <c r="I884" s="225">
        <v>1.82</v>
      </c>
      <c r="J884" s="226">
        <v>85</v>
      </c>
      <c r="K884" s="218">
        <v>3</v>
      </c>
      <c r="L884" s="225">
        <v>0.86</v>
      </c>
      <c r="M884" s="226">
        <v>16</v>
      </c>
      <c r="N884" s="218">
        <v>2</v>
      </c>
      <c r="O884" s="321">
        <v>0.7</v>
      </c>
      <c r="P884" s="300">
        <v>13</v>
      </c>
    </row>
    <row r="885" spans="1:16" ht="14.65" customHeight="1">
      <c r="A885" s="219" t="s">
        <v>25</v>
      </c>
      <c r="B885" s="245">
        <v>65</v>
      </c>
      <c r="C885" s="221">
        <v>1.67</v>
      </c>
      <c r="D885" s="222">
        <v>577</v>
      </c>
      <c r="E885" s="224">
        <v>14</v>
      </c>
      <c r="F885" s="221">
        <v>1.23</v>
      </c>
      <c r="G885" s="222">
        <v>126</v>
      </c>
      <c r="H885" s="245">
        <v>14</v>
      </c>
      <c r="I885" s="221">
        <v>1.2</v>
      </c>
      <c r="J885" s="222">
        <v>126</v>
      </c>
      <c r="K885" s="224">
        <v>4</v>
      </c>
      <c r="L885" s="221">
        <v>0.73</v>
      </c>
      <c r="M885" s="222">
        <v>35</v>
      </c>
      <c r="N885" s="224">
        <v>2</v>
      </c>
      <c r="O885" s="306">
        <v>0.51</v>
      </c>
      <c r="P885" s="228">
        <v>21</v>
      </c>
    </row>
    <row r="886" spans="1:16" ht="14.65" customHeight="1">
      <c r="A886" s="213" t="s">
        <v>26</v>
      </c>
      <c r="B886" s="218">
        <v>72</v>
      </c>
      <c r="C886" s="225">
        <v>1.45</v>
      </c>
      <c r="D886" s="226">
        <v>693</v>
      </c>
      <c r="E886" s="218">
        <v>19</v>
      </c>
      <c r="F886" s="225">
        <v>1.26</v>
      </c>
      <c r="G886" s="226">
        <v>184</v>
      </c>
      <c r="H886" s="218">
        <v>5</v>
      </c>
      <c r="I886" s="225">
        <v>0.73</v>
      </c>
      <c r="J886" s="226">
        <v>54</v>
      </c>
      <c r="K886" s="218">
        <v>2</v>
      </c>
      <c r="L886" s="225">
        <v>0.49</v>
      </c>
      <c r="M886" s="226">
        <v>24</v>
      </c>
      <c r="N886" s="218">
        <v>2</v>
      </c>
      <c r="O886" s="321">
        <v>0.42</v>
      </c>
      <c r="P886" s="300">
        <v>16</v>
      </c>
    </row>
    <row r="887" spans="1:16" ht="14.65" customHeight="1">
      <c r="A887" s="219" t="s">
        <v>27</v>
      </c>
      <c r="B887" s="224">
        <v>47</v>
      </c>
      <c r="C887" s="221">
        <v>2.0299999999999998</v>
      </c>
      <c r="D887" s="222">
        <v>323</v>
      </c>
      <c r="E887" s="224">
        <v>20</v>
      </c>
      <c r="F887" s="221">
        <v>1.62</v>
      </c>
      <c r="G887" s="222">
        <v>136</v>
      </c>
      <c r="H887" s="245">
        <v>23</v>
      </c>
      <c r="I887" s="221">
        <v>1.72</v>
      </c>
      <c r="J887" s="222">
        <v>156</v>
      </c>
      <c r="K887" s="224">
        <v>6</v>
      </c>
      <c r="L887" s="221">
        <v>1.01</v>
      </c>
      <c r="M887" s="222">
        <v>39</v>
      </c>
      <c r="N887" s="224">
        <v>3</v>
      </c>
      <c r="O887" s="306">
        <v>0.73</v>
      </c>
      <c r="P887" s="228">
        <v>19</v>
      </c>
    </row>
    <row r="888" spans="1:16" ht="14.65" customHeight="1">
      <c r="A888" s="213" t="s">
        <v>28</v>
      </c>
      <c r="B888" s="230">
        <v>71</v>
      </c>
      <c r="C888" s="225">
        <v>1.31</v>
      </c>
      <c r="D888" s="226">
        <v>870</v>
      </c>
      <c r="E888" s="230">
        <v>16</v>
      </c>
      <c r="F888" s="225">
        <v>1.06</v>
      </c>
      <c r="G888" s="226">
        <v>207</v>
      </c>
      <c r="H888" s="218">
        <v>8</v>
      </c>
      <c r="I888" s="225">
        <v>0.77</v>
      </c>
      <c r="J888" s="226">
        <v>99</v>
      </c>
      <c r="K888" s="218">
        <v>3</v>
      </c>
      <c r="L888" s="225">
        <v>0.46</v>
      </c>
      <c r="M888" s="226">
        <v>32</v>
      </c>
      <c r="N888" s="218">
        <v>2</v>
      </c>
      <c r="O888" s="321">
        <v>0.44</v>
      </c>
      <c r="P888" s="300">
        <v>29</v>
      </c>
    </row>
    <row r="889" spans="1:16" ht="14.65" customHeight="1">
      <c r="A889" s="219" t="s">
        <v>29</v>
      </c>
      <c r="B889" s="224">
        <v>73</v>
      </c>
      <c r="C889" s="221">
        <v>1.08</v>
      </c>
      <c r="D889" s="222">
        <v>1298</v>
      </c>
      <c r="E889" s="224">
        <v>15</v>
      </c>
      <c r="F889" s="221">
        <v>0.87</v>
      </c>
      <c r="G889" s="222">
        <v>260</v>
      </c>
      <c r="H889" s="224">
        <v>6</v>
      </c>
      <c r="I889" s="221">
        <v>0.57999999999999996</v>
      </c>
      <c r="J889" s="222">
        <v>111</v>
      </c>
      <c r="K889" s="245">
        <v>3</v>
      </c>
      <c r="L889" s="221">
        <v>0.4</v>
      </c>
      <c r="M889" s="222">
        <v>44</v>
      </c>
      <c r="N889" s="224">
        <v>3</v>
      </c>
      <c r="O889" s="306">
        <v>0.41</v>
      </c>
      <c r="P889" s="228">
        <v>55</v>
      </c>
    </row>
    <row r="890" spans="1:16" ht="14.65" customHeight="1">
      <c r="A890" s="213" t="s">
        <v>30</v>
      </c>
      <c r="B890" s="218">
        <v>76</v>
      </c>
      <c r="C890" s="225">
        <v>1.48</v>
      </c>
      <c r="D890" s="226">
        <v>651</v>
      </c>
      <c r="E890" s="218">
        <v>18</v>
      </c>
      <c r="F890" s="225">
        <v>1.34</v>
      </c>
      <c r="G890" s="226">
        <v>153</v>
      </c>
      <c r="H890" s="218">
        <v>4</v>
      </c>
      <c r="I890" s="225">
        <v>0.68</v>
      </c>
      <c r="J890" s="226">
        <v>34</v>
      </c>
      <c r="K890" s="218">
        <v>1</v>
      </c>
      <c r="L890" s="225">
        <v>0.34</v>
      </c>
      <c r="M890" s="226">
        <v>10</v>
      </c>
      <c r="N890" s="218">
        <v>1</v>
      </c>
      <c r="O890" s="321">
        <v>0.33</v>
      </c>
      <c r="P890" s="300">
        <v>11</v>
      </c>
    </row>
    <row r="891" spans="1:16" ht="14.65" customHeight="1">
      <c r="A891" s="219" t="s">
        <v>31</v>
      </c>
      <c r="B891" s="224">
        <v>72</v>
      </c>
      <c r="C891" s="221">
        <v>1.97</v>
      </c>
      <c r="D891" s="222">
        <v>425</v>
      </c>
      <c r="E891" s="224">
        <v>15</v>
      </c>
      <c r="F891" s="221">
        <v>1.57</v>
      </c>
      <c r="G891" s="222">
        <v>84</v>
      </c>
      <c r="H891" s="224">
        <v>8</v>
      </c>
      <c r="I891" s="221">
        <v>1.2</v>
      </c>
      <c r="J891" s="222">
        <v>46</v>
      </c>
      <c r="K891" s="224">
        <v>3</v>
      </c>
      <c r="L891" s="221">
        <v>0.74</v>
      </c>
      <c r="M891" s="222">
        <v>19</v>
      </c>
      <c r="N891" s="224">
        <v>2</v>
      </c>
      <c r="O891" s="306">
        <v>0.62</v>
      </c>
      <c r="P891" s="228">
        <v>15</v>
      </c>
    </row>
    <row r="892" spans="1:16" ht="14.65" customHeight="1">
      <c r="A892" s="213" t="s">
        <v>32</v>
      </c>
      <c r="B892" s="218">
        <v>62</v>
      </c>
      <c r="C892" s="225">
        <v>1.58</v>
      </c>
      <c r="D892" s="226">
        <v>613</v>
      </c>
      <c r="E892" s="325">
        <v>17</v>
      </c>
      <c r="F892" s="225">
        <v>1.22</v>
      </c>
      <c r="G892" s="226">
        <v>163</v>
      </c>
      <c r="H892" s="218">
        <v>15</v>
      </c>
      <c r="I892" s="225">
        <v>1.1399999999999999</v>
      </c>
      <c r="J892" s="226">
        <v>147</v>
      </c>
      <c r="K892" s="218">
        <v>4</v>
      </c>
      <c r="L892" s="225">
        <v>0.71</v>
      </c>
      <c r="M892" s="226">
        <v>40</v>
      </c>
      <c r="N892" s="218">
        <v>2</v>
      </c>
      <c r="O892" s="321">
        <v>0.48</v>
      </c>
      <c r="P892" s="300">
        <v>19</v>
      </c>
    </row>
    <row r="893" spans="1:16" ht="14.65" customHeight="1">
      <c r="A893" s="219" t="s">
        <v>33</v>
      </c>
      <c r="B893" s="224">
        <v>47</v>
      </c>
      <c r="C893" s="221">
        <v>1.83</v>
      </c>
      <c r="D893" s="222">
        <v>366</v>
      </c>
      <c r="E893" s="224">
        <v>19</v>
      </c>
      <c r="F893" s="221">
        <v>1.43</v>
      </c>
      <c r="G893" s="222">
        <v>150</v>
      </c>
      <c r="H893" s="245">
        <v>21</v>
      </c>
      <c r="I893" s="221">
        <v>1.47</v>
      </c>
      <c r="J893" s="222">
        <v>173</v>
      </c>
      <c r="K893" s="224">
        <v>10</v>
      </c>
      <c r="L893" s="221">
        <v>1.1499999999999999</v>
      </c>
      <c r="M893" s="222">
        <v>68</v>
      </c>
      <c r="N893" s="224">
        <v>3</v>
      </c>
      <c r="O893" s="306">
        <v>0.67</v>
      </c>
      <c r="P893" s="228">
        <v>24</v>
      </c>
    </row>
    <row r="894" spans="1:16" ht="14.65" customHeight="1">
      <c r="A894" s="213" t="s">
        <v>34</v>
      </c>
      <c r="B894" s="218">
        <v>67</v>
      </c>
      <c r="C894" s="225">
        <v>1.87</v>
      </c>
      <c r="D894" s="226">
        <v>460</v>
      </c>
      <c r="E894" s="218">
        <v>18</v>
      </c>
      <c r="F894" s="225">
        <v>1.54</v>
      </c>
      <c r="G894" s="226">
        <v>123</v>
      </c>
      <c r="H894" s="218">
        <v>12</v>
      </c>
      <c r="I894" s="225">
        <v>1.25</v>
      </c>
      <c r="J894" s="226">
        <v>81</v>
      </c>
      <c r="K894" s="230">
        <v>2</v>
      </c>
      <c r="L894" s="225">
        <v>0.52</v>
      </c>
      <c r="M894" s="226">
        <v>12</v>
      </c>
      <c r="N894" s="218">
        <v>2</v>
      </c>
      <c r="O894" s="321">
        <v>0.54</v>
      </c>
      <c r="P894" s="300">
        <v>11</v>
      </c>
    </row>
    <row r="895" spans="1:16" ht="14.65" customHeight="1" thickBot="1">
      <c r="A895" s="219" t="s">
        <v>35</v>
      </c>
      <c r="B895" s="245">
        <v>56</v>
      </c>
      <c r="C895" s="221">
        <v>2</v>
      </c>
      <c r="D895" s="222">
        <v>369</v>
      </c>
      <c r="E895" s="224">
        <v>18</v>
      </c>
      <c r="F895" s="221">
        <v>1.53</v>
      </c>
      <c r="G895" s="222">
        <v>124</v>
      </c>
      <c r="H895" s="224">
        <v>17</v>
      </c>
      <c r="I895" s="221">
        <v>1.51</v>
      </c>
      <c r="J895" s="222">
        <v>107</v>
      </c>
      <c r="K895" s="224">
        <v>7</v>
      </c>
      <c r="L895" s="221">
        <v>1.1100000000000001</v>
      </c>
      <c r="M895" s="222">
        <v>43</v>
      </c>
      <c r="N895" s="224">
        <v>2</v>
      </c>
      <c r="O895" s="306">
        <v>0.57999999999999996</v>
      </c>
      <c r="P895" s="228">
        <v>13</v>
      </c>
    </row>
    <row r="896" spans="1:16" ht="14.65" customHeight="1">
      <c r="A896" s="273" t="s">
        <v>36</v>
      </c>
      <c r="B896" s="278">
        <v>73</v>
      </c>
      <c r="C896" s="275">
        <v>0.46</v>
      </c>
      <c r="D896" s="276">
        <v>7874</v>
      </c>
      <c r="E896" s="278">
        <v>16</v>
      </c>
      <c r="F896" s="275">
        <v>0.38</v>
      </c>
      <c r="G896" s="276">
        <v>1711</v>
      </c>
      <c r="H896" s="278">
        <v>6</v>
      </c>
      <c r="I896" s="275">
        <v>0.25</v>
      </c>
      <c r="J896" s="276">
        <v>814</v>
      </c>
      <c r="K896" s="292">
        <v>2</v>
      </c>
      <c r="L896" s="275">
        <v>0.16</v>
      </c>
      <c r="M896" s="276">
        <v>263</v>
      </c>
      <c r="N896" s="279">
        <v>2</v>
      </c>
      <c r="O896" s="323">
        <v>0.16</v>
      </c>
      <c r="P896" s="301">
        <v>251</v>
      </c>
    </row>
    <row r="897" spans="1:16" ht="14.65" customHeight="1">
      <c r="A897" s="280" t="s">
        <v>37</v>
      </c>
      <c r="B897" s="289">
        <v>54</v>
      </c>
      <c r="C897" s="282">
        <v>0.78</v>
      </c>
      <c r="D897" s="283">
        <v>2544</v>
      </c>
      <c r="E897" s="284">
        <v>18</v>
      </c>
      <c r="F897" s="282">
        <v>0.59</v>
      </c>
      <c r="G897" s="283">
        <v>866</v>
      </c>
      <c r="H897" s="289">
        <v>20</v>
      </c>
      <c r="I897" s="282">
        <v>0.61</v>
      </c>
      <c r="J897" s="283">
        <v>985</v>
      </c>
      <c r="K897" s="284">
        <v>6</v>
      </c>
      <c r="L897" s="282">
        <v>0.39</v>
      </c>
      <c r="M897" s="283">
        <v>293</v>
      </c>
      <c r="N897" s="285">
        <v>3</v>
      </c>
      <c r="O897" s="324">
        <v>0.26</v>
      </c>
      <c r="P897" s="302">
        <v>113</v>
      </c>
    </row>
    <row r="898" spans="1:16" ht="14.65" customHeight="1" thickBot="1">
      <c r="A898" s="326" t="s">
        <v>38</v>
      </c>
      <c r="B898" s="289">
        <v>69</v>
      </c>
      <c r="C898" s="282">
        <v>0.4</v>
      </c>
      <c r="D898" s="288">
        <v>10418</v>
      </c>
      <c r="E898" s="289">
        <v>16</v>
      </c>
      <c r="F898" s="282">
        <v>0.32</v>
      </c>
      <c r="G898" s="288">
        <v>2577</v>
      </c>
      <c r="H898" s="284">
        <v>9</v>
      </c>
      <c r="I898" s="282">
        <v>0.24</v>
      </c>
      <c r="J898" s="288">
        <v>1799</v>
      </c>
      <c r="K898" s="284">
        <v>3</v>
      </c>
      <c r="L898" s="282">
        <v>0.15</v>
      </c>
      <c r="M898" s="288">
        <v>556</v>
      </c>
      <c r="N898" s="285">
        <v>2</v>
      </c>
      <c r="O898" s="324">
        <v>0.14000000000000001</v>
      </c>
      <c r="P898" s="303">
        <v>364</v>
      </c>
    </row>
    <row r="899" spans="1:16" ht="18" customHeight="1" thickBot="1">
      <c r="A899" s="592" t="s">
        <v>146</v>
      </c>
      <c r="B899" s="535"/>
      <c r="C899" s="535"/>
      <c r="D899" s="535"/>
      <c r="E899" s="535"/>
      <c r="F899" s="535"/>
      <c r="G899" s="535"/>
      <c r="H899" s="535"/>
      <c r="I899" s="535"/>
      <c r="J899" s="535"/>
      <c r="K899" s="535"/>
      <c r="L899" s="535"/>
      <c r="M899" s="535"/>
      <c r="N899" s="535"/>
      <c r="O899" s="535"/>
      <c r="P899" s="593"/>
    </row>
    <row r="900" spans="1:16" ht="14.65" customHeight="1">
      <c r="A900" s="213" t="s">
        <v>20</v>
      </c>
      <c r="B900" s="218">
        <v>21</v>
      </c>
      <c r="C900" s="225">
        <v>1.05</v>
      </c>
      <c r="D900" s="226">
        <v>342</v>
      </c>
      <c r="E900" s="218">
        <v>16</v>
      </c>
      <c r="F900" s="225">
        <v>0.94</v>
      </c>
      <c r="G900" s="226">
        <v>262</v>
      </c>
      <c r="H900" s="218">
        <v>43</v>
      </c>
      <c r="I900" s="225">
        <v>1.27</v>
      </c>
      <c r="J900" s="226">
        <v>701</v>
      </c>
      <c r="K900" s="218">
        <v>19</v>
      </c>
      <c r="L900" s="225">
        <v>1.01</v>
      </c>
      <c r="M900" s="226">
        <v>302</v>
      </c>
      <c r="N900" s="218" t="s">
        <v>104</v>
      </c>
      <c r="O900" s="321" t="s">
        <v>104</v>
      </c>
      <c r="P900" s="300" t="s">
        <v>104</v>
      </c>
    </row>
    <row r="901" spans="1:16" ht="14.65" customHeight="1">
      <c r="A901" s="219" t="s">
        <v>21</v>
      </c>
      <c r="B901" s="224">
        <v>34</v>
      </c>
      <c r="C901" s="221">
        <v>1.1299999999999999</v>
      </c>
      <c r="D901" s="222">
        <v>605</v>
      </c>
      <c r="E901" s="224">
        <v>21</v>
      </c>
      <c r="F901" s="221">
        <v>0.96</v>
      </c>
      <c r="G901" s="222">
        <v>373</v>
      </c>
      <c r="H901" s="224">
        <v>29</v>
      </c>
      <c r="I901" s="221">
        <v>1.08</v>
      </c>
      <c r="J901" s="222">
        <v>520</v>
      </c>
      <c r="K901" s="224">
        <v>17</v>
      </c>
      <c r="L901" s="221">
        <v>0.89</v>
      </c>
      <c r="M901" s="222">
        <v>298</v>
      </c>
      <c r="N901" s="224" t="s">
        <v>104</v>
      </c>
      <c r="O901" s="306" t="s">
        <v>104</v>
      </c>
      <c r="P901" s="228" t="s">
        <v>104</v>
      </c>
    </row>
    <row r="902" spans="1:16" ht="14.65" customHeight="1">
      <c r="A902" s="213" t="s">
        <v>22</v>
      </c>
      <c r="B902" s="218">
        <v>23</v>
      </c>
      <c r="C902" s="225">
        <v>1.61</v>
      </c>
      <c r="D902" s="226">
        <v>213</v>
      </c>
      <c r="E902" s="218">
        <v>19</v>
      </c>
      <c r="F902" s="225">
        <v>1.5</v>
      </c>
      <c r="G902" s="226">
        <v>170</v>
      </c>
      <c r="H902" s="218">
        <v>38</v>
      </c>
      <c r="I902" s="225">
        <v>1.85</v>
      </c>
      <c r="J902" s="226">
        <v>349</v>
      </c>
      <c r="K902" s="218">
        <v>20</v>
      </c>
      <c r="L902" s="225">
        <v>1.52</v>
      </c>
      <c r="M902" s="226">
        <v>184</v>
      </c>
      <c r="N902" s="218" t="s">
        <v>104</v>
      </c>
      <c r="O902" s="321" t="s">
        <v>104</v>
      </c>
      <c r="P902" s="300" t="s">
        <v>104</v>
      </c>
    </row>
    <row r="903" spans="1:16" ht="14.65" customHeight="1">
      <c r="A903" s="219" t="s">
        <v>23</v>
      </c>
      <c r="B903" s="224">
        <v>20</v>
      </c>
      <c r="C903" s="221">
        <v>1.46</v>
      </c>
      <c r="D903" s="222">
        <v>159</v>
      </c>
      <c r="E903" s="224">
        <v>20</v>
      </c>
      <c r="F903" s="221">
        <v>1.46</v>
      </c>
      <c r="G903" s="222">
        <v>160</v>
      </c>
      <c r="H903" s="224">
        <v>41</v>
      </c>
      <c r="I903" s="221">
        <v>1.79</v>
      </c>
      <c r="J903" s="222">
        <v>326</v>
      </c>
      <c r="K903" s="224">
        <v>18</v>
      </c>
      <c r="L903" s="221">
        <v>1.41</v>
      </c>
      <c r="M903" s="222">
        <v>146</v>
      </c>
      <c r="N903" s="224" t="s">
        <v>104</v>
      </c>
      <c r="O903" s="306" t="s">
        <v>104</v>
      </c>
      <c r="P903" s="228" t="s">
        <v>104</v>
      </c>
    </row>
    <row r="904" spans="1:16" ht="14.65" customHeight="1">
      <c r="A904" s="213" t="s">
        <v>24</v>
      </c>
      <c r="B904" s="230">
        <v>27</v>
      </c>
      <c r="C904" s="225">
        <v>2.16</v>
      </c>
      <c r="D904" s="226">
        <v>130</v>
      </c>
      <c r="E904" s="230">
        <v>13</v>
      </c>
      <c r="F904" s="225">
        <v>1.56</v>
      </c>
      <c r="G904" s="226">
        <v>69</v>
      </c>
      <c r="H904" s="218">
        <v>36</v>
      </c>
      <c r="I904" s="225">
        <v>2.2599999999999998</v>
      </c>
      <c r="J904" s="226">
        <v>186</v>
      </c>
      <c r="K904" s="218">
        <v>24</v>
      </c>
      <c r="L904" s="225">
        <v>2</v>
      </c>
      <c r="M904" s="226">
        <v>128</v>
      </c>
      <c r="N904" s="218" t="s">
        <v>104</v>
      </c>
      <c r="O904" s="321" t="s">
        <v>104</v>
      </c>
      <c r="P904" s="300" t="s">
        <v>104</v>
      </c>
    </row>
    <row r="905" spans="1:16" ht="14.65" customHeight="1">
      <c r="A905" s="219" t="s">
        <v>25</v>
      </c>
      <c r="B905" s="224">
        <v>30</v>
      </c>
      <c r="C905" s="221">
        <v>1.61</v>
      </c>
      <c r="D905" s="222">
        <v>270</v>
      </c>
      <c r="E905" s="224">
        <v>20</v>
      </c>
      <c r="F905" s="221">
        <v>1.41</v>
      </c>
      <c r="G905" s="222">
        <v>176</v>
      </c>
      <c r="H905" s="224">
        <v>28</v>
      </c>
      <c r="I905" s="221">
        <v>1.56</v>
      </c>
      <c r="J905" s="222">
        <v>249</v>
      </c>
      <c r="K905" s="224">
        <v>21</v>
      </c>
      <c r="L905" s="221">
        <v>1.43</v>
      </c>
      <c r="M905" s="222">
        <v>190</v>
      </c>
      <c r="N905" s="224" t="s">
        <v>104</v>
      </c>
      <c r="O905" s="306" t="s">
        <v>104</v>
      </c>
      <c r="P905" s="228" t="s">
        <v>104</v>
      </c>
    </row>
    <row r="906" spans="1:16" ht="14.65" customHeight="1">
      <c r="A906" s="213" t="s">
        <v>26</v>
      </c>
      <c r="B906" s="218">
        <v>20</v>
      </c>
      <c r="C906" s="225">
        <v>1.29</v>
      </c>
      <c r="D906" s="226">
        <v>195</v>
      </c>
      <c r="E906" s="218">
        <v>15</v>
      </c>
      <c r="F906" s="225">
        <v>1.1599999999999999</v>
      </c>
      <c r="G906" s="226">
        <v>151</v>
      </c>
      <c r="H906" s="218">
        <v>45</v>
      </c>
      <c r="I906" s="225">
        <v>1.61</v>
      </c>
      <c r="J906" s="226">
        <v>430</v>
      </c>
      <c r="K906" s="218">
        <v>20</v>
      </c>
      <c r="L906" s="225">
        <v>1.29</v>
      </c>
      <c r="M906" s="226">
        <v>193</v>
      </c>
      <c r="N906" s="218" t="s">
        <v>104</v>
      </c>
      <c r="O906" s="321" t="s">
        <v>104</v>
      </c>
      <c r="P906" s="300" t="s">
        <v>104</v>
      </c>
    </row>
    <row r="907" spans="1:16" ht="14.65" customHeight="1">
      <c r="A907" s="219" t="s">
        <v>27</v>
      </c>
      <c r="B907" s="224">
        <v>16</v>
      </c>
      <c r="C907" s="221">
        <v>1.46</v>
      </c>
      <c r="D907" s="222">
        <v>114</v>
      </c>
      <c r="E907" s="224">
        <v>20</v>
      </c>
      <c r="F907" s="221">
        <v>1.63</v>
      </c>
      <c r="G907" s="222">
        <v>131</v>
      </c>
      <c r="H907" s="224">
        <v>43</v>
      </c>
      <c r="I907" s="221">
        <v>2.0099999999999998</v>
      </c>
      <c r="J907" s="222">
        <v>294</v>
      </c>
      <c r="K907" s="224">
        <v>21</v>
      </c>
      <c r="L907" s="221">
        <v>1.67</v>
      </c>
      <c r="M907" s="222">
        <v>135</v>
      </c>
      <c r="N907" s="224" t="s">
        <v>104</v>
      </c>
      <c r="O907" s="306" t="s">
        <v>104</v>
      </c>
      <c r="P907" s="228" t="s">
        <v>104</v>
      </c>
    </row>
    <row r="908" spans="1:16" ht="14.65" customHeight="1">
      <c r="A908" s="213" t="s">
        <v>28</v>
      </c>
      <c r="B908" s="218">
        <v>24</v>
      </c>
      <c r="C908" s="225">
        <v>1.25</v>
      </c>
      <c r="D908" s="226">
        <v>290</v>
      </c>
      <c r="E908" s="218">
        <v>16</v>
      </c>
      <c r="F908" s="225">
        <v>1.06</v>
      </c>
      <c r="G908" s="226">
        <v>197</v>
      </c>
      <c r="H908" s="218">
        <v>39</v>
      </c>
      <c r="I908" s="225">
        <v>1.41</v>
      </c>
      <c r="J908" s="226">
        <v>484</v>
      </c>
      <c r="K908" s="230">
        <v>21</v>
      </c>
      <c r="L908" s="225">
        <v>1.19</v>
      </c>
      <c r="M908" s="226">
        <v>265</v>
      </c>
      <c r="N908" s="218" t="s">
        <v>104</v>
      </c>
      <c r="O908" s="321" t="s">
        <v>104</v>
      </c>
      <c r="P908" s="300" t="s">
        <v>104</v>
      </c>
    </row>
    <row r="909" spans="1:16" ht="14.65" customHeight="1">
      <c r="A909" s="219" t="s">
        <v>29</v>
      </c>
      <c r="B909" s="224">
        <v>27</v>
      </c>
      <c r="C909" s="221">
        <v>1.08</v>
      </c>
      <c r="D909" s="222">
        <v>474</v>
      </c>
      <c r="E909" s="224">
        <v>17</v>
      </c>
      <c r="F909" s="221">
        <v>0.92</v>
      </c>
      <c r="G909" s="222">
        <v>305</v>
      </c>
      <c r="H909" s="245">
        <v>34</v>
      </c>
      <c r="I909" s="221">
        <v>1.1499999999999999</v>
      </c>
      <c r="J909" s="222">
        <v>609</v>
      </c>
      <c r="K909" s="224">
        <v>22</v>
      </c>
      <c r="L909" s="221">
        <v>1</v>
      </c>
      <c r="M909" s="222">
        <v>379</v>
      </c>
      <c r="N909" s="224" t="s">
        <v>104</v>
      </c>
      <c r="O909" s="306" t="s">
        <v>104</v>
      </c>
      <c r="P909" s="228" t="s">
        <v>104</v>
      </c>
    </row>
    <row r="910" spans="1:16" ht="14.65" customHeight="1">
      <c r="A910" s="213" t="s">
        <v>30</v>
      </c>
      <c r="B910" s="218">
        <v>18</v>
      </c>
      <c r="C910" s="225">
        <v>1.34</v>
      </c>
      <c r="D910" s="226">
        <v>155</v>
      </c>
      <c r="E910" s="218">
        <v>16</v>
      </c>
      <c r="F910" s="225">
        <v>1.28</v>
      </c>
      <c r="G910" s="226">
        <v>142</v>
      </c>
      <c r="H910" s="218">
        <v>46</v>
      </c>
      <c r="I910" s="225">
        <v>1.73</v>
      </c>
      <c r="J910" s="226">
        <v>392</v>
      </c>
      <c r="K910" s="218">
        <v>20</v>
      </c>
      <c r="L910" s="225">
        <v>1.39</v>
      </c>
      <c r="M910" s="226">
        <v>169</v>
      </c>
      <c r="N910" s="218" t="s">
        <v>104</v>
      </c>
      <c r="O910" s="321" t="s">
        <v>104</v>
      </c>
      <c r="P910" s="300" t="s">
        <v>104</v>
      </c>
    </row>
    <row r="911" spans="1:16" ht="14.65" customHeight="1">
      <c r="A911" s="219" t="s">
        <v>31</v>
      </c>
      <c r="B911" s="224">
        <v>22</v>
      </c>
      <c r="C911" s="221">
        <v>1.8</v>
      </c>
      <c r="D911" s="222">
        <v>127</v>
      </c>
      <c r="E911" s="224">
        <v>17</v>
      </c>
      <c r="F911" s="221">
        <v>1.66</v>
      </c>
      <c r="G911" s="222">
        <v>99</v>
      </c>
      <c r="H911" s="224">
        <v>42</v>
      </c>
      <c r="I911" s="221">
        <v>2.15</v>
      </c>
      <c r="J911" s="222">
        <v>251</v>
      </c>
      <c r="K911" s="245">
        <v>19</v>
      </c>
      <c r="L911" s="221">
        <v>1.7</v>
      </c>
      <c r="M911" s="222">
        <v>110</v>
      </c>
      <c r="N911" s="224" t="s">
        <v>104</v>
      </c>
      <c r="O911" s="306" t="s">
        <v>104</v>
      </c>
      <c r="P911" s="228" t="s">
        <v>104</v>
      </c>
    </row>
    <row r="912" spans="1:16" ht="14.65" customHeight="1">
      <c r="A912" s="213" t="s">
        <v>32</v>
      </c>
      <c r="B912" s="218">
        <v>23</v>
      </c>
      <c r="C912" s="225">
        <v>1.38</v>
      </c>
      <c r="D912" s="226">
        <v>230</v>
      </c>
      <c r="E912" s="325">
        <v>18</v>
      </c>
      <c r="F912" s="225">
        <v>1.24</v>
      </c>
      <c r="G912" s="226">
        <v>177</v>
      </c>
      <c r="H912" s="218">
        <v>40</v>
      </c>
      <c r="I912" s="225">
        <v>1.59</v>
      </c>
      <c r="J912" s="226">
        <v>402</v>
      </c>
      <c r="K912" s="218">
        <v>18</v>
      </c>
      <c r="L912" s="225">
        <v>1.27</v>
      </c>
      <c r="M912" s="226">
        <v>175</v>
      </c>
      <c r="N912" s="218" t="s">
        <v>104</v>
      </c>
      <c r="O912" s="321" t="s">
        <v>104</v>
      </c>
      <c r="P912" s="300" t="s">
        <v>104</v>
      </c>
    </row>
    <row r="913" spans="1:16" ht="14.65" customHeight="1">
      <c r="A913" s="219" t="s">
        <v>33</v>
      </c>
      <c r="B913" s="224">
        <v>16</v>
      </c>
      <c r="C913" s="221">
        <v>1.34</v>
      </c>
      <c r="D913" s="222">
        <v>127</v>
      </c>
      <c r="E913" s="224">
        <v>19</v>
      </c>
      <c r="F913" s="221">
        <v>1.44</v>
      </c>
      <c r="G913" s="222">
        <v>143</v>
      </c>
      <c r="H913" s="224">
        <v>47</v>
      </c>
      <c r="I913" s="221">
        <v>1.83</v>
      </c>
      <c r="J913" s="222">
        <v>372</v>
      </c>
      <c r="K913" s="224">
        <v>19</v>
      </c>
      <c r="L913" s="221">
        <v>1.48</v>
      </c>
      <c r="M913" s="222">
        <v>137</v>
      </c>
      <c r="N913" s="224" t="s">
        <v>104</v>
      </c>
      <c r="O913" s="306" t="s">
        <v>104</v>
      </c>
      <c r="P913" s="228" t="s">
        <v>104</v>
      </c>
    </row>
    <row r="914" spans="1:16" ht="14.65" customHeight="1">
      <c r="A914" s="213" t="s">
        <v>34</v>
      </c>
      <c r="B914" s="218">
        <v>20</v>
      </c>
      <c r="C914" s="225">
        <v>1.62</v>
      </c>
      <c r="D914" s="226">
        <v>133</v>
      </c>
      <c r="E914" s="218">
        <v>19</v>
      </c>
      <c r="F914" s="225">
        <v>1.57</v>
      </c>
      <c r="G914" s="226">
        <v>126</v>
      </c>
      <c r="H914" s="218">
        <v>39</v>
      </c>
      <c r="I914" s="225">
        <v>1.95</v>
      </c>
      <c r="J914" s="226">
        <v>275</v>
      </c>
      <c r="K914" s="218">
        <v>22</v>
      </c>
      <c r="L914" s="225">
        <v>1.65</v>
      </c>
      <c r="M914" s="226">
        <v>151</v>
      </c>
      <c r="N914" s="218" t="s">
        <v>104</v>
      </c>
      <c r="O914" s="321" t="s">
        <v>104</v>
      </c>
      <c r="P914" s="300" t="s">
        <v>104</v>
      </c>
    </row>
    <row r="915" spans="1:16" ht="14.65" customHeight="1" thickBot="1">
      <c r="A915" s="219" t="s">
        <v>35</v>
      </c>
      <c r="B915" s="224">
        <v>20</v>
      </c>
      <c r="C915" s="221">
        <v>1.64</v>
      </c>
      <c r="D915" s="222">
        <v>129</v>
      </c>
      <c r="E915" s="224">
        <v>16</v>
      </c>
      <c r="F915" s="221">
        <v>1.46</v>
      </c>
      <c r="G915" s="222">
        <v>112</v>
      </c>
      <c r="H915" s="224">
        <v>47</v>
      </c>
      <c r="I915" s="221">
        <v>2</v>
      </c>
      <c r="J915" s="222">
        <v>304</v>
      </c>
      <c r="K915" s="224">
        <v>17</v>
      </c>
      <c r="L915" s="221">
        <v>1.51</v>
      </c>
      <c r="M915" s="222">
        <v>110</v>
      </c>
      <c r="N915" s="224" t="s">
        <v>104</v>
      </c>
      <c r="O915" s="306" t="s">
        <v>104</v>
      </c>
      <c r="P915" s="228" t="s">
        <v>104</v>
      </c>
    </row>
    <row r="916" spans="1:16" ht="14.65" customHeight="1">
      <c r="A916" s="273" t="s">
        <v>36</v>
      </c>
      <c r="B916" s="278">
        <v>26</v>
      </c>
      <c r="C916" s="275">
        <v>0.46</v>
      </c>
      <c r="D916" s="276">
        <v>2721</v>
      </c>
      <c r="E916" s="292">
        <v>17</v>
      </c>
      <c r="F916" s="275">
        <v>0.4</v>
      </c>
      <c r="G916" s="276">
        <v>1900</v>
      </c>
      <c r="H916" s="292">
        <v>37</v>
      </c>
      <c r="I916" s="275">
        <v>0.5</v>
      </c>
      <c r="J916" s="276">
        <v>4097</v>
      </c>
      <c r="K916" s="292">
        <v>20</v>
      </c>
      <c r="L916" s="275">
        <v>0.42</v>
      </c>
      <c r="M916" s="276">
        <v>2185</v>
      </c>
      <c r="N916" s="279" t="s">
        <v>104</v>
      </c>
      <c r="O916" s="323" t="s">
        <v>104</v>
      </c>
      <c r="P916" s="301" t="s">
        <v>104</v>
      </c>
    </row>
    <row r="917" spans="1:16" ht="14.65" customHeight="1">
      <c r="A917" s="280" t="s">
        <v>37</v>
      </c>
      <c r="B917" s="284">
        <v>21</v>
      </c>
      <c r="C917" s="282">
        <v>0.64</v>
      </c>
      <c r="D917" s="283">
        <v>972</v>
      </c>
      <c r="E917" s="284">
        <v>18</v>
      </c>
      <c r="F917" s="282">
        <v>0.61</v>
      </c>
      <c r="G917" s="283">
        <v>893</v>
      </c>
      <c r="H917" s="284">
        <v>42</v>
      </c>
      <c r="I917" s="282">
        <v>0.77</v>
      </c>
      <c r="J917" s="283">
        <v>2047</v>
      </c>
      <c r="K917" s="284">
        <v>19</v>
      </c>
      <c r="L917" s="282">
        <v>0.62</v>
      </c>
      <c r="M917" s="283">
        <v>887</v>
      </c>
      <c r="N917" s="285" t="s">
        <v>104</v>
      </c>
      <c r="O917" s="324" t="s">
        <v>104</v>
      </c>
      <c r="P917" s="302" t="s">
        <v>104</v>
      </c>
    </row>
    <row r="918" spans="1:16" ht="14.65" customHeight="1" thickBot="1">
      <c r="A918" s="326" t="s">
        <v>38</v>
      </c>
      <c r="B918" s="289">
        <v>25</v>
      </c>
      <c r="C918" s="282">
        <v>0.39</v>
      </c>
      <c r="D918" s="288">
        <v>3693</v>
      </c>
      <c r="E918" s="284">
        <v>18</v>
      </c>
      <c r="F918" s="282">
        <v>0.34</v>
      </c>
      <c r="G918" s="288">
        <v>2793</v>
      </c>
      <c r="H918" s="284">
        <v>38</v>
      </c>
      <c r="I918" s="282">
        <v>0.43</v>
      </c>
      <c r="J918" s="288">
        <v>6144</v>
      </c>
      <c r="K918" s="284">
        <v>20</v>
      </c>
      <c r="L918" s="282">
        <v>0.35</v>
      </c>
      <c r="M918" s="288">
        <v>3072</v>
      </c>
      <c r="N918" s="285" t="s">
        <v>104</v>
      </c>
      <c r="O918" s="324" t="s">
        <v>104</v>
      </c>
      <c r="P918" s="303" t="s">
        <v>104</v>
      </c>
    </row>
    <row r="919" spans="1:16" ht="18.75" customHeight="1" thickBot="1">
      <c r="A919" s="592" t="s">
        <v>147</v>
      </c>
      <c r="B919" s="535"/>
      <c r="C919" s="535"/>
      <c r="D919" s="535"/>
      <c r="E919" s="535"/>
      <c r="F919" s="535"/>
      <c r="G919" s="535"/>
      <c r="H919" s="535"/>
      <c r="I919" s="535"/>
      <c r="J919" s="535"/>
      <c r="K919" s="535"/>
      <c r="L919" s="535"/>
      <c r="M919" s="535"/>
      <c r="N919" s="535"/>
      <c r="O919" s="535"/>
      <c r="P919" s="593"/>
    </row>
    <row r="920" spans="1:16" ht="14.65" customHeight="1">
      <c r="A920" s="213" t="s">
        <v>20</v>
      </c>
      <c r="B920" s="230">
        <v>54</v>
      </c>
      <c r="C920" s="225">
        <v>1.28</v>
      </c>
      <c r="D920" s="226">
        <v>858</v>
      </c>
      <c r="E920" s="218">
        <v>22</v>
      </c>
      <c r="F920" s="225">
        <v>1.05</v>
      </c>
      <c r="G920" s="226">
        <v>356</v>
      </c>
      <c r="H920" s="230">
        <v>14</v>
      </c>
      <c r="I920" s="225">
        <v>0.89</v>
      </c>
      <c r="J920" s="226">
        <v>226</v>
      </c>
      <c r="K920" s="218">
        <v>3</v>
      </c>
      <c r="L920" s="225">
        <v>0.43</v>
      </c>
      <c r="M920" s="226">
        <v>48</v>
      </c>
      <c r="N920" s="218">
        <v>7</v>
      </c>
      <c r="O920" s="321">
        <v>0.67</v>
      </c>
      <c r="P920" s="300">
        <v>119</v>
      </c>
    </row>
    <row r="921" spans="1:16" ht="14.65" customHeight="1">
      <c r="A921" s="219" t="s">
        <v>21</v>
      </c>
      <c r="B921" s="245">
        <v>68</v>
      </c>
      <c r="C921" s="221">
        <v>1.1100000000000001</v>
      </c>
      <c r="D921" s="222">
        <v>1224</v>
      </c>
      <c r="E921" s="245">
        <v>18</v>
      </c>
      <c r="F921" s="221">
        <v>0.92</v>
      </c>
      <c r="G921" s="222">
        <v>326</v>
      </c>
      <c r="H921" s="245">
        <v>6</v>
      </c>
      <c r="I921" s="221">
        <v>0.56999999999999995</v>
      </c>
      <c r="J921" s="222">
        <v>109</v>
      </c>
      <c r="K921" s="224">
        <v>1</v>
      </c>
      <c r="L921" s="221">
        <v>0.26</v>
      </c>
      <c r="M921" s="222">
        <v>22</v>
      </c>
      <c r="N921" s="224">
        <v>7</v>
      </c>
      <c r="O921" s="306">
        <v>0.59</v>
      </c>
      <c r="P921" s="228">
        <v>117</v>
      </c>
    </row>
    <row r="922" spans="1:16" ht="14.65" customHeight="1">
      <c r="A922" s="213" t="s">
        <v>22</v>
      </c>
      <c r="B922" s="230">
        <v>53</v>
      </c>
      <c r="C922" s="225">
        <v>1.91</v>
      </c>
      <c r="D922" s="226">
        <v>501</v>
      </c>
      <c r="E922" s="218">
        <v>24</v>
      </c>
      <c r="F922" s="225">
        <v>1.62</v>
      </c>
      <c r="G922" s="226">
        <v>227</v>
      </c>
      <c r="H922" s="230">
        <v>10</v>
      </c>
      <c r="I922" s="225">
        <v>1.22</v>
      </c>
      <c r="J922" s="226">
        <v>87</v>
      </c>
      <c r="K922" s="230">
        <v>2</v>
      </c>
      <c r="L922" s="225">
        <v>0.57999999999999996</v>
      </c>
      <c r="M922" s="226">
        <v>15</v>
      </c>
      <c r="N922" s="218">
        <v>10</v>
      </c>
      <c r="O922" s="321">
        <v>1.18</v>
      </c>
      <c r="P922" s="300">
        <v>86</v>
      </c>
    </row>
    <row r="923" spans="1:16" ht="14.65" customHeight="1">
      <c r="A923" s="219" t="s">
        <v>23</v>
      </c>
      <c r="B923" s="245">
        <v>58</v>
      </c>
      <c r="C923" s="221">
        <v>1.79</v>
      </c>
      <c r="D923" s="222">
        <v>457</v>
      </c>
      <c r="E923" s="224">
        <v>25</v>
      </c>
      <c r="F923" s="221">
        <v>1.56</v>
      </c>
      <c r="G923" s="222">
        <v>202</v>
      </c>
      <c r="H923" s="245">
        <v>12</v>
      </c>
      <c r="I923" s="221">
        <v>1.18</v>
      </c>
      <c r="J923" s="222">
        <v>91</v>
      </c>
      <c r="K923" s="224">
        <v>1</v>
      </c>
      <c r="L923" s="221">
        <v>0.4</v>
      </c>
      <c r="M923" s="222">
        <v>7</v>
      </c>
      <c r="N923" s="224">
        <v>4</v>
      </c>
      <c r="O923" s="306">
        <v>0.74</v>
      </c>
      <c r="P923" s="228">
        <v>35</v>
      </c>
    </row>
    <row r="924" spans="1:16" ht="14.65" customHeight="1">
      <c r="A924" s="213" t="s">
        <v>24</v>
      </c>
      <c r="B924" s="218">
        <v>61</v>
      </c>
      <c r="C924" s="225">
        <v>2.29</v>
      </c>
      <c r="D924" s="226">
        <v>311</v>
      </c>
      <c r="E924" s="218">
        <v>17</v>
      </c>
      <c r="F924" s="225">
        <v>1.74</v>
      </c>
      <c r="G924" s="226">
        <v>92</v>
      </c>
      <c r="H924" s="230">
        <v>12</v>
      </c>
      <c r="I924" s="225">
        <v>1.55</v>
      </c>
      <c r="J924" s="226">
        <v>64</v>
      </c>
      <c r="K924" s="218">
        <v>2</v>
      </c>
      <c r="L924" s="225">
        <v>0.68</v>
      </c>
      <c r="M924" s="226">
        <v>9</v>
      </c>
      <c r="N924" s="218">
        <v>7</v>
      </c>
      <c r="O924" s="321">
        <v>1.22</v>
      </c>
      <c r="P924" s="300">
        <v>37</v>
      </c>
    </row>
    <row r="925" spans="1:16" ht="14.65" customHeight="1">
      <c r="A925" s="219" t="s">
        <v>25</v>
      </c>
      <c r="B925" s="245">
        <v>59</v>
      </c>
      <c r="C925" s="221">
        <v>1.72</v>
      </c>
      <c r="D925" s="222">
        <v>521</v>
      </c>
      <c r="E925" s="224">
        <v>20</v>
      </c>
      <c r="F925" s="221">
        <v>1.41</v>
      </c>
      <c r="G925" s="222">
        <v>181</v>
      </c>
      <c r="H925" s="245">
        <v>11</v>
      </c>
      <c r="I925" s="221">
        <v>1.1000000000000001</v>
      </c>
      <c r="J925" s="222">
        <v>94</v>
      </c>
      <c r="K925" s="224">
        <v>2</v>
      </c>
      <c r="L925" s="221">
        <v>0.45</v>
      </c>
      <c r="M925" s="222">
        <v>12</v>
      </c>
      <c r="N925" s="224">
        <v>8</v>
      </c>
      <c r="O925" s="306">
        <v>0.96</v>
      </c>
      <c r="P925" s="228">
        <v>77</v>
      </c>
    </row>
    <row r="926" spans="1:16" ht="14.65" customHeight="1">
      <c r="A926" s="213" t="s">
        <v>26</v>
      </c>
      <c r="B926" s="230">
        <v>50</v>
      </c>
      <c r="C926" s="225">
        <v>1.61</v>
      </c>
      <c r="D926" s="226">
        <v>483</v>
      </c>
      <c r="E926" s="218">
        <v>23</v>
      </c>
      <c r="F926" s="225">
        <v>1.36</v>
      </c>
      <c r="G926" s="226">
        <v>224</v>
      </c>
      <c r="H926" s="230">
        <v>15</v>
      </c>
      <c r="I926" s="225">
        <v>1.1599999999999999</v>
      </c>
      <c r="J926" s="226">
        <v>148</v>
      </c>
      <c r="K926" s="230">
        <v>3</v>
      </c>
      <c r="L926" s="225">
        <v>0.53</v>
      </c>
      <c r="M926" s="226">
        <v>27</v>
      </c>
      <c r="N926" s="218">
        <v>9</v>
      </c>
      <c r="O926" s="321">
        <v>0.93</v>
      </c>
      <c r="P926" s="300">
        <v>88</v>
      </c>
    </row>
    <row r="927" spans="1:16" ht="14.65" customHeight="1">
      <c r="A927" s="219" t="s">
        <v>27</v>
      </c>
      <c r="B927" s="245">
        <v>57</v>
      </c>
      <c r="C927" s="221">
        <v>2.0099999999999998</v>
      </c>
      <c r="D927" s="222">
        <v>385</v>
      </c>
      <c r="E927" s="224">
        <v>23</v>
      </c>
      <c r="F927" s="221">
        <v>1.68</v>
      </c>
      <c r="G927" s="222">
        <v>159</v>
      </c>
      <c r="H927" s="245">
        <v>9</v>
      </c>
      <c r="I927" s="221">
        <v>1.19</v>
      </c>
      <c r="J927" s="222">
        <v>59</v>
      </c>
      <c r="K927" s="224">
        <v>3</v>
      </c>
      <c r="L927" s="221">
        <v>0.72</v>
      </c>
      <c r="M927" s="222">
        <v>17</v>
      </c>
      <c r="N927" s="224">
        <v>8</v>
      </c>
      <c r="O927" s="306">
        <v>1.1399999999999999</v>
      </c>
      <c r="P927" s="228">
        <v>54</v>
      </c>
    </row>
    <row r="928" spans="1:16" ht="14.65" customHeight="1">
      <c r="A928" s="213" t="s">
        <v>28</v>
      </c>
      <c r="B928" s="230">
        <v>52</v>
      </c>
      <c r="C928" s="225">
        <v>1.45</v>
      </c>
      <c r="D928" s="226">
        <v>644</v>
      </c>
      <c r="E928" s="218">
        <v>21</v>
      </c>
      <c r="F928" s="225">
        <v>1.17</v>
      </c>
      <c r="G928" s="226">
        <v>260</v>
      </c>
      <c r="H928" s="230">
        <v>15</v>
      </c>
      <c r="I928" s="225">
        <v>1.04</v>
      </c>
      <c r="J928" s="226">
        <v>189</v>
      </c>
      <c r="K928" s="230">
        <v>2</v>
      </c>
      <c r="L928" s="225">
        <v>0.45</v>
      </c>
      <c r="M928" s="226">
        <v>26</v>
      </c>
      <c r="N928" s="218">
        <v>9</v>
      </c>
      <c r="O928" s="321">
        <v>0.84</v>
      </c>
      <c r="P928" s="300">
        <v>120</v>
      </c>
    </row>
    <row r="929" spans="1:16" ht="14.65" customHeight="1">
      <c r="A929" s="219" t="s">
        <v>29</v>
      </c>
      <c r="B929" s="245">
        <v>52</v>
      </c>
      <c r="C929" s="221">
        <v>1.21</v>
      </c>
      <c r="D929" s="222">
        <v>921</v>
      </c>
      <c r="E929" s="224">
        <v>22</v>
      </c>
      <c r="F929" s="221">
        <v>1</v>
      </c>
      <c r="G929" s="222">
        <v>394</v>
      </c>
      <c r="H929" s="245">
        <v>14</v>
      </c>
      <c r="I929" s="221">
        <v>0.85</v>
      </c>
      <c r="J929" s="222">
        <v>252</v>
      </c>
      <c r="K929" s="224">
        <v>3</v>
      </c>
      <c r="L929" s="221">
        <v>0.41</v>
      </c>
      <c r="M929" s="222">
        <v>52</v>
      </c>
      <c r="N929" s="224">
        <v>9</v>
      </c>
      <c r="O929" s="306">
        <v>0.68</v>
      </c>
      <c r="P929" s="228">
        <v>150</v>
      </c>
    </row>
    <row r="930" spans="1:16" ht="14.65" customHeight="1">
      <c r="A930" s="213" t="s">
        <v>30</v>
      </c>
      <c r="B930" s="230">
        <v>47</v>
      </c>
      <c r="C930" s="225">
        <v>1.73</v>
      </c>
      <c r="D930" s="226">
        <v>405</v>
      </c>
      <c r="E930" s="218">
        <v>25</v>
      </c>
      <c r="F930" s="225">
        <v>1.51</v>
      </c>
      <c r="G930" s="226">
        <v>218</v>
      </c>
      <c r="H930" s="230">
        <v>17</v>
      </c>
      <c r="I930" s="225">
        <v>1.3</v>
      </c>
      <c r="J930" s="226">
        <v>142</v>
      </c>
      <c r="K930" s="218">
        <v>3</v>
      </c>
      <c r="L930" s="225">
        <v>0.62</v>
      </c>
      <c r="M930" s="226">
        <v>29</v>
      </c>
      <c r="N930" s="218">
        <v>8</v>
      </c>
      <c r="O930" s="321">
        <v>0.93</v>
      </c>
      <c r="P930" s="300">
        <v>65</v>
      </c>
    </row>
    <row r="931" spans="1:16" ht="14.65" customHeight="1">
      <c r="A931" s="219" t="s">
        <v>31</v>
      </c>
      <c r="B931" s="245">
        <v>50</v>
      </c>
      <c r="C931" s="221">
        <v>2.1800000000000002</v>
      </c>
      <c r="D931" s="222">
        <v>296</v>
      </c>
      <c r="E931" s="224">
        <v>21</v>
      </c>
      <c r="F931" s="221">
        <v>1.72</v>
      </c>
      <c r="G931" s="222">
        <v>131</v>
      </c>
      <c r="H931" s="245">
        <v>18</v>
      </c>
      <c r="I931" s="221">
        <v>1.74</v>
      </c>
      <c r="J931" s="222">
        <v>101</v>
      </c>
      <c r="K931" s="224">
        <v>3</v>
      </c>
      <c r="L931" s="221">
        <v>0.72</v>
      </c>
      <c r="M931" s="222">
        <v>18</v>
      </c>
      <c r="N931" s="224">
        <v>8</v>
      </c>
      <c r="O931" s="306">
        <v>1.3</v>
      </c>
      <c r="P931" s="228">
        <v>40</v>
      </c>
    </row>
    <row r="932" spans="1:16" ht="14.65" customHeight="1">
      <c r="A932" s="213" t="s">
        <v>32</v>
      </c>
      <c r="B932" s="230">
        <v>61</v>
      </c>
      <c r="C932" s="225">
        <v>1.59</v>
      </c>
      <c r="D932" s="226">
        <v>607</v>
      </c>
      <c r="E932" s="325">
        <v>22</v>
      </c>
      <c r="F932" s="225">
        <v>1.36</v>
      </c>
      <c r="G932" s="226">
        <v>212</v>
      </c>
      <c r="H932" s="230">
        <v>8</v>
      </c>
      <c r="I932" s="225">
        <v>0.88</v>
      </c>
      <c r="J932" s="226">
        <v>84</v>
      </c>
      <c r="K932" s="218">
        <v>2</v>
      </c>
      <c r="L932" s="225">
        <v>0.43</v>
      </c>
      <c r="M932" s="226">
        <v>14</v>
      </c>
      <c r="N932" s="218">
        <v>7</v>
      </c>
      <c r="O932" s="321">
        <v>0.85</v>
      </c>
      <c r="P932" s="300">
        <v>67</v>
      </c>
    </row>
    <row r="933" spans="1:16" ht="14.65" customHeight="1">
      <c r="A933" s="219" t="s">
        <v>33</v>
      </c>
      <c r="B933" s="245">
        <v>49</v>
      </c>
      <c r="C933" s="221">
        <v>1.83</v>
      </c>
      <c r="D933" s="222">
        <v>391</v>
      </c>
      <c r="E933" s="224">
        <v>26</v>
      </c>
      <c r="F933" s="221">
        <v>1.59</v>
      </c>
      <c r="G933" s="222">
        <v>202</v>
      </c>
      <c r="H933" s="245">
        <v>14</v>
      </c>
      <c r="I933" s="221">
        <v>1.24</v>
      </c>
      <c r="J933" s="222">
        <v>109</v>
      </c>
      <c r="K933" s="245">
        <v>3</v>
      </c>
      <c r="L933" s="221">
        <v>0.73</v>
      </c>
      <c r="M933" s="222">
        <v>21</v>
      </c>
      <c r="N933" s="224">
        <v>8</v>
      </c>
      <c r="O933" s="306">
        <v>1.04</v>
      </c>
      <c r="P933" s="228">
        <v>60</v>
      </c>
    </row>
    <row r="934" spans="1:16" ht="14.65" customHeight="1">
      <c r="A934" s="213" t="s">
        <v>34</v>
      </c>
      <c r="B934" s="230">
        <v>54</v>
      </c>
      <c r="C934" s="225">
        <v>1.99</v>
      </c>
      <c r="D934" s="226">
        <v>374</v>
      </c>
      <c r="E934" s="230">
        <v>25</v>
      </c>
      <c r="F934" s="225">
        <v>1.71</v>
      </c>
      <c r="G934" s="226">
        <v>171</v>
      </c>
      <c r="H934" s="230">
        <v>13</v>
      </c>
      <c r="I934" s="225">
        <v>1.37</v>
      </c>
      <c r="J934" s="226">
        <v>88</v>
      </c>
      <c r="K934" s="218">
        <v>1</v>
      </c>
      <c r="L934" s="225">
        <v>0.5</v>
      </c>
      <c r="M934" s="226">
        <v>9</v>
      </c>
      <c r="N934" s="218">
        <v>7</v>
      </c>
      <c r="O934" s="321">
        <v>1</v>
      </c>
      <c r="P934" s="300">
        <v>45</v>
      </c>
    </row>
    <row r="935" spans="1:16" ht="14.65" customHeight="1" thickBot="1">
      <c r="A935" s="219" t="s">
        <v>35</v>
      </c>
      <c r="B935" s="245">
        <v>52</v>
      </c>
      <c r="C935" s="221">
        <v>2.0099999999999998</v>
      </c>
      <c r="D935" s="222">
        <v>338</v>
      </c>
      <c r="E935" s="224">
        <v>24</v>
      </c>
      <c r="F935" s="221">
        <v>1.69</v>
      </c>
      <c r="G935" s="222">
        <v>164</v>
      </c>
      <c r="H935" s="245">
        <v>13</v>
      </c>
      <c r="I935" s="221">
        <v>1.36</v>
      </c>
      <c r="J935" s="222">
        <v>87</v>
      </c>
      <c r="K935" s="224">
        <v>2</v>
      </c>
      <c r="L935" s="221">
        <v>0.66</v>
      </c>
      <c r="M935" s="222">
        <v>12</v>
      </c>
      <c r="N935" s="224">
        <v>9</v>
      </c>
      <c r="O935" s="306">
        <v>1.1399999999999999</v>
      </c>
      <c r="P935" s="228">
        <v>55</v>
      </c>
    </row>
    <row r="936" spans="1:16" ht="14.65" customHeight="1">
      <c r="A936" s="273" t="s">
        <v>36</v>
      </c>
      <c r="B936" s="278">
        <v>56</v>
      </c>
      <c r="C936" s="275">
        <v>0.52</v>
      </c>
      <c r="D936" s="276">
        <v>6037</v>
      </c>
      <c r="E936" s="278">
        <v>21</v>
      </c>
      <c r="F936" s="275">
        <v>0.43</v>
      </c>
      <c r="G936" s="276">
        <v>2353</v>
      </c>
      <c r="H936" s="278">
        <v>13</v>
      </c>
      <c r="I936" s="275">
        <v>0.35</v>
      </c>
      <c r="J936" s="276">
        <v>1413</v>
      </c>
      <c r="K936" s="278">
        <v>2</v>
      </c>
      <c r="L936" s="275">
        <v>0.16</v>
      </c>
      <c r="M936" s="276">
        <v>252</v>
      </c>
      <c r="N936" s="279">
        <v>8</v>
      </c>
      <c r="O936" s="323">
        <v>0.28000000000000003</v>
      </c>
      <c r="P936" s="301">
        <v>858</v>
      </c>
    </row>
    <row r="937" spans="1:16" ht="14.65" customHeight="1">
      <c r="A937" s="280" t="s">
        <v>37</v>
      </c>
      <c r="B937" s="289">
        <v>56</v>
      </c>
      <c r="C937" s="282">
        <v>0.78</v>
      </c>
      <c r="D937" s="283">
        <v>2679</v>
      </c>
      <c r="E937" s="284">
        <v>24</v>
      </c>
      <c r="F937" s="282">
        <v>0.66</v>
      </c>
      <c r="G937" s="283">
        <v>1166</v>
      </c>
      <c r="H937" s="289">
        <v>11</v>
      </c>
      <c r="I937" s="282">
        <v>0.49</v>
      </c>
      <c r="J937" s="283">
        <v>517</v>
      </c>
      <c r="K937" s="289">
        <v>2</v>
      </c>
      <c r="L937" s="282">
        <v>0.24</v>
      </c>
      <c r="M937" s="283">
        <v>86</v>
      </c>
      <c r="N937" s="285">
        <v>8</v>
      </c>
      <c r="O937" s="324">
        <v>0.44</v>
      </c>
      <c r="P937" s="302">
        <v>357</v>
      </c>
    </row>
    <row r="938" spans="1:16" ht="14.65" customHeight="1" thickBot="1">
      <c r="A938" s="326" t="s">
        <v>38</v>
      </c>
      <c r="B938" s="289">
        <v>56</v>
      </c>
      <c r="C938" s="282">
        <v>0.44</v>
      </c>
      <c r="D938" s="288">
        <v>8716</v>
      </c>
      <c r="E938" s="289">
        <v>22</v>
      </c>
      <c r="F938" s="282">
        <v>0.36</v>
      </c>
      <c r="G938" s="288">
        <v>3519</v>
      </c>
      <c r="H938" s="289">
        <v>12</v>
      </c>
      <c r="I938" s="282">
        <v>0.28999999999999998</v>
      </c>
      <c r="J938" s="288">
        <v>1930</v>
      </c>
      <c r="K938" s="289">
        <v>2</v>
      </c>
      <c r="L938" s="282">
        <v>0.14000000000000001</v>
      </c>
      <c r="M938" s="288">
        <v>338</v>
      </c>
      <c r="N938" s="285">
        <v>8</v>
      </c>
      <c r="O938" s="324">
        <v>0.24</v>
      </c>
      <c r="P938" s="303">
        <v>1215</v>
      </c>
    </row>
    <row r="939" spans="1:16" ht="20.25" customHeight="1" thickBot="1">
      <c r="A939" s="592" t="s">
        <v>148</v>
      </c>
      <c r="B939" s="535"/>
      <c r="C939" s="535"/>
      <c r="D939" s="535"/>
      <c r="E939" s="535"/>
      <c r="F939" s="535"/>
      <c r="G939" s="535"/>
      <c r="H939" s="535"/>
      <c r="I939" s="535"/>
      <c r="J939" s="535"/>
      <c r="K939" s="535"/>
      <c r="L939" s="535"/>
      <c r="M939" s="535"/>
      <c r="N939" s="535"/>
      <c r="O939" s="535"/>
      <c r="P939" s="593"/>
    </row>
    <row r="940" spans="1:16" ht="14.65" customHeight="1">
      <c r="A940" s="213" t="s">
        <v>20</v>
      </c>
      <c r="B940" s="218">
        <v>70</v>
      </c>
      <c r="C940" s="225">
        <v>1.17</v>
      </c>
      <c r="D940" s="226">
        <v>1118</v>
      </c>
      <c r="E940" s="218">
        <v>14</v>
      </c>
      <c r="F940" s="225">
        <v>0.87</v>
      </c>
      <c r="G940" s="226">
        <v>229</v>
      </c>
      <c r="H940" s="218">
        <v>14</v>
      </c>
      <c r="I940" s="225">
        <v>0.89</v>
      </c>
      <c r="J940" s="226">
        <v>225</v>
      </c>
      <c r="K940" s="218">
        <v>2</v>
      </c>
      <c r="L940" s="225">
        <v>0.37</v>
      </c>
      <c r="M940" s="226">
        <v>36</v>
      </c>
      <c r="N940" s="218" t="s">
        <v>104</v>
      </c>
      <c r="O940" s="321" t="s">
        <v>104</v>
      </c>
      <c r="P940" s="300" t="s">
        <v>104</v>
      </c>
    </row>
    <row r="941" spans="1:16" ht="14.65" customHeight="1">
      <c r="A941" s="219" t="s">
        <v>21</v>
      </c>
      <c r="B941" s="224">
        <v>71</v>
      </c>
      <c r="C941" s="221">
        <v>1.08</v>
      </c>
      <c r="D941" s="222">
        <v>1272</v>
      </c>
      <c r="E941" s="224">
        <v>12</v>
      </c>
      <c r="F941" s="221">
        <v>0.78</v>
      </c>
      <c r="G941" s="222">
        <v>217</v>
      </c>
      <c r="H941" s="224">
        <v>15</v>
      </c>
      <c r="I941" s="221">
        <v>0.84</v>
      </c>
      <c r="J941" s="222">
        <v>264</v>
      </c>
      <c r="K941" s="224">
        <v>2</v>
      </c>
      <c r="L941" s="221">
        <v>0.36</v>
      </c>
      <c r="M941" s="222">
        <v>45</v>
      </c>
      <c r="N941" s="224" t="s">
        <v>104</v>
      </c>
      <c r="O941" s="306" t="s">
        <v>104</v>
      </c>
      <c r="P941" s="228" t="s">
        <v>104</v>
      </c>
    </row>
    <row r="942" spans="1:16" ht="14.65" customHeight="1">
      <c r="A942" s="213" t="s">
        <v>22</v>
      </c>
      <c r="B942" s="218">
        <v>63</v>
      </c>
      <c r="C942" s="225">
        <v>1.85</v>
      </c>
      <c r="D942" s="226">
        <v>587</v>
      </c>
      <c r="E942" s="218">
        <v>21</v>
      </c>
      <c r="F942" s="225">
        <v>1.6</v>
      </c>
      <c r="G942" s="226">
        <v>183</v>
      </c>
      <c r="H942" s="218">
        <v>13</v>
      </c>
      <c r="I942" s="225">
        <v>1.21</v>
      </c>
      <c r="J942" s="226">
        <v>126</v>
      </c>
      <c r="K942" s="218">
        <v>3</v>
      </c>
      <c r="L942" s="225">
        <v>0.68</v>
      </c>
      <c r="M942" s="226">
        <v>21</v>
      </c>
      <c r="N942" s="218" t="s">
        <v>104</v>
      </c>
      <c r="O942" s="321" t="s">
        <v>104</v>
      </c>
      <c r="P942" s="300" t="s">
        <v>104</v>
      </c>
    </row>
    <row r="943" spans="1:16" ht="14.65" customHeight="1">
      <c r="A943" s="219" t="s">
        <v>23</v>
      </c>
      <c r="B943" s="224">
        <v>48</v>
      </c>
      <c r="C943" s="221">
        <v>1.82</v>
      </c>
      <c r="D943" s="222">
        <v>380</v>
      </c>
      <c r="E943" s="224">
        <v>16</v>
      </c>
      <c r="F943" s="221">
        <v>1.33</v>
      </c>
      <c r="G943" s="222">
        <v>125</v>
      </c>
      <c r="H943" s="224">
        <v>31</v>
      </c>
      <c r="I943" s="221">
        <v>1.68</v>
      </c>
      <c r="J943" s="222">
        <v>252</v>
      </c>
      <c r="K943" s="224">
        <v>5</v>
      </c>
      <c r="L943" s="221">
        <v>0.8</v>
      </c>
      <c r="M943" s="222">
        <v>35</v>
      </c>
      <c r="N943" s="224" t="s">
        <v>104</v>
      </c>
      <c r="O943" s="306" t="s">
        <v>104</v>
      </c>
      <c r="P943" s="228" t="s">
        <v>104</v>
      </c>
    </row>
    <row r="944" spans="1:16" ht="14.65" customHeight="1">
      <c r="A944" s="213" t="s">
        <v>24</v>
      </c>
      <c r="B944" s="218">
        <v>58</v>
      </c>
      <c r="C944" s="225">
        <v>2.34</v>
      </c>
      <c r="D944" s="226">
        <v>298</v>
      </c>
      <c r="E944" s="218">
        <v>14</v>
      </c>
      <c r="F944" s="225">
        <v>1.66</v>
      </c>
      <c r="G944" s="226">
        <v>69</v>
      </c>
      <c r="H944" s="218">
        <v>25</v>
      </c>
      <c r="I944" s="225">
        <v>2.0499999999999998</v>
      </c>
      <c r="J944" s="226">
        <v>132</v>
      </c>
      <c r="K944" s="218">
        <v>3</v>
      </c>
      <c r="L944" s="225">
        <v>0.85</v>
      </c>
      <c r="M944" s="226">
        <v>15</v>
      </c>
      <c r="N944" s="218" t="s">
        <v>104</v>
      </c>
      <c r="O944" s="321" t="s">
        <v>104</v>
      </c>
      <c r="P944" s="300" t="s">
        <v>104</v>
      </c>
    </row>
    <row r="945" spans="1:16" ht="14.65" customHeight="1">
      <c r="A945" s="219" t="s">
        <v>25</v>
      </c>
      <c r="B945" s="224">
        <v>72</v>
      </c>
      <c r="C945" s="221">
        <v>1.58</v>
      </c>
      <c r="D945" s="222">
        <v>641</v>
      </c>
      <c r="E945" s="224">
        <v>15</v>
      </c>
      <c r="F945" s="221">
        <v>1.24</v>
      </c>
      <c r="G945" s="222">
        <v>129</v>
      </c>
      <c r="H945" s="224">
        <v>11</v>
      </c>
      <c r="I945" s="221">
        <v>1.1000000000000001</v>
      </c>
      <c r="J945" s="222">
        <v>94</v>
      </c>
      <c r="K945" s="224">
        <v>2</v>
      </c>
      <c r="L945" s="221">
        <v>0.56999999999999995</v>
      </c>
      <c r="M945" s="222">
        <v>20</v>
      </c>
      <c r="N945" s="224" t="s">
        <v>104</v>
      </c>
      <c r="O945" s="306" t="s">
        <v>104</v>
      </c>
      <c r="P945" s="228" t="s">
        <v>104</v>
      </c>
    </row>
    <row r="946" spans="1:16" ht="14.65" customHeight="1">
      <c r="A946" s="213" t="s">
        <v>26</v>
      </c>
      <c r="B946" s="218">
        <v>67</v>
      </c>
      <c r="C946" s="225">
        <v>1.52</v>
      </c>
      <c r="D946" s="226">
        <v>649</v>
      </c>
      <c r="E946" s="218">
        <v>14</v>
      </c>
      <c r="F946" s="225">
        <v>1.1299999999999999</v>
      </c>
      <c r="G946" s="226">
        <v>141</v>
      </c>
      <c r="H946" s="218">
        <v>16</v>
      </c>
      <c r="I946" s="225">
        <v>1.19</v>
      </c>
      <c r="J946" s="226">
        <v>156</v>
      </c>
      <c r="K946" s="218">
        <v>2</v>
      </c>
      <c r="L946" s="225">
        <v>0.49</v>
      </c>
      <c r="M946" s="226">
        <v>25</v>
      </c>
      <c r="N946" s="218" t="s">
        <v>104</v>
      </c>
      <c r="O946" s="321" t="s">
        <v>104</v>
      </c>
      <c r="P946" s="300" t="s">
        <v>104</v>
      </c>
    </row>
    <row r="947" spans="1:16" ht="14.65" customHeight="1">
      <c r="A947" s="219" t="s">
        <v>27</v>
      </c>
      <c r="B947" s="224">
        <v>35</v>
      </c>
      <c r="C947" s="221">
        <v>1.93</v>
      </c>
      <c r="D947" s="222">
        <v>240</v>
      </c>
      <c r="E947" s="224">
        <v>15</v>
      </c>
      <c r="F947" s="221">
        <v>1.4</v>
      </c>
      <c r="G947" s="222">
        <v>106</v>
      </c>
      <c r="H947" s="224">
        <v>42</v>
      </c>
      <c r="I947" s="221">
        <v>2.0099999999999998</v>
      </c>
      <c r="J947" s="222">
        <v>283</v>
      </c>
      <c r="K947" s="224">
        <v>8</v>
      </c>
      <c r="L947" s="221">
        <v>1.1499999999999999</v>
      </c>
      <c r="M947" s="222">
        <v>45</v>
      </c>
      <c r="N947" s="224" t="s">
        <v>104</v>
      </c>
      <c r="O947" s="306" t="s">
        <v>104</v>
      </c>
      <c r="P947" s="228" t="s">
        <v>104</v>
      </c>
    </row>
    <row r="948" spans="1:16" ht="14.65" customHeight="1">
      <c r="A948" s="213" t="s">
        <v>28</v>
      </c>
      <c r="B948" s="218">
        <v>61</v>
      </c>
      <c r="C948" s="225">
        <v>1.42</v>
      </c>
      <c r="D948" s="226">
        <v>750</v>
      </c>
      <c r="E948" s="218">
        <v>15</v>
      </c>
      <c r="F948" s="225">
        <v>1.02</v>
      </c>
      <c r="G948" s="226">
        <v>186</v>
      </c>
      <c r="H948" s="218">
        <v>22</v>
      </c>
      <c r="I948" s="225">
        <v>1.21</v>
      </c>
      <c r="J948" s="226">
        <v>270</v>
      </c>
      <c r="K948" s="218">
        <v>3</v>
      </c>
      <c r="L948" s="225">
        <v>0.46</v>
      </c>
      <c r="M948" s="226">
        <v>33</v>
      </c>
      <c r="N948" s="218" t="s">
        <v>104</v>
      </c>
      <c r="O948" s="321" t="s">
        <v>104</v>
      </c>
      <c r="P948" s="300" t="s">
        <v>104</v>
      </c>
    </row>
    <row r="949" spans="1:16" ht="14.65" customHeight="1">
      <c r="A949" s="219" t="s">
        <v>29</v>
      </c>
      <c r="B949" s="224">
        <v>75</v>
      </c>
      <c r="C949" s="221">
        <v>1.06</v>
      </c>
      <c r="D949" s="222">
        <v>1327</v>
      </c>
      <c r="E949" s="224">
        <v>13</v>
      </c>
      <c r="F949" s="221">
        <v>0.8</v>
      </c>
      <c r="G949" s="222">
        <v>230</v>
      </c>
      <c r="H949" s="224">
        <v>10</v>
      </c>
      <c r="I949" s="221">
        <v>0.75</v>
      </c>
      <c r="J949" s="222">
        <v>178</v>
      </c>
      <c r="K949" s="224">
        <v>2</v>
      </c>
      <c r="L949" s="221">
        <v>0.35</v>
      </c>
      <c r="M949" s="222">
        <v>34</v>
      </c>
      <c r="N949" s="224" t="s">
        <v>104</v>
      </c>
      <c r="O949" s="306" t="s">
        <v>104</v>
      </c>
      <c r="P949" s="228" t="s">
        <v>104</v>
      </c>
    </row>
    <row r="950" spans="1:16" ht="14.65" customHeight="1">
      <c r="A950" s="213" t="s">
        <v>30</v>
      </c>
      <c r="B950" s="218">
        <v>69</v>
      </c>
      <c r="C950" s="225">
        <v>1.61</v>
      </c>
      <c r="D950" s="226">
        <v>589</v>
      </c>
      <c r="E950" s="218">
        <v>17</v>
      </c>
      <c r="F950" s="225">
        <v>1.31</v>
      </c>
      <c r="G950" s="226">
        <v>145</v>
      </c>
      <c r="H950" s="218">
        <v>13</v>
      </c>
      <c r="I950" s="225">
        <v>1.18</v>
      </c>
      <c r="J950" s="226">
        <v>110</v>
      </c>
      <c r="K950" s="218">
        <v>1</v>
      </c>
      <c r="L950" s="225">
        <v>0.4</v>
      </c>
      <c r="M950" s="226">
        <v>15</v>
      </c>
      <c r="N950" s="218" t="s">
        <v>104</v>
      </c>
      <c r="O950" s="321" t="s">
        <v>104</v>
      </c>
      <c r="P950" s="300" t="s">
        <v>104</v>
      </c>
    </row>
    <row r="951" spans="1:16" ht="14.65" customHeight="1">
      <c r="A951" s="219" t="s">
        <v>31</v>
      </c>
      <c r="B951" s="224">
        <v>63</v>
      </c>
      <c r="C951" s="221">
        <v>2.1</v>
      </c>
      <c r="D951" s="222">
        <v>377</v>
      </c>
      <c r="E951" s="224">
        <v>17</v>
      </c>
      <c r="F951" s="221">
        <v>1.67</v>
      </c>
      <c r="G951" s="222">
        <v>98</v>
      </c>
      <c r="H951" s="224">
        <v>16</v>
      </c>
      <c r="I951" s="221">
        <v>1.62</v>
      </c>
      <c r="J951" s="222">
        <v>94</v>
      </c>
      <c r="K951" s="224">
        <v>3</v>
      </c>
      <c r="L951" s="221">
        <v>0.71</v>
      </c>
      <c r="M951" s="222">
        <v>20</v>
      </c>
      <c r="N951" s="224" t="s">
        <v>104</v>
      </c>
      <c r="O951" s="306" t="s">
        <v>104</v>
      </c>
      <c r="P951" s="228" t="s">
        <v>104</v>
      </c>
    </row>
    <row r="952" spans="1:16" ht="14.65" customHeight="1">
      <c r="A952" s="213" t="s">
        <v>32</v>
      </c>
      <c r="B952" s="218">
        <v>58</v>
      </c>
      <c r="C952" s="225">
        <v>1.61</v>
      </c>
      <c r="D952" s="226">
        <v>567</v>
      </c>
      <c r="E952" s="325">
        <v>14</v>
      </c>
      <c r="F952" s="225">
        <v>1.1200000000000001</v>
      </c>
      <c r="G952" s="226">
        <v>134</v>
      </c>
      <c r="H952" s="218">
        <v>24</v>
      </c>
      <c r="I952" s="225">
        <v>1.39</v>
      </c>
      <c r="J952" s="226">
        <v>239</v>
      </c>
      <c r="K952" s="218">
        <v>5</v>
      </c>
      <c r="L952" s="225">
        <v>0.68</v>
      </c>
      <c r="M952" s="226">
        <v>44</v>
      </c>
      <c r="N952" s="218" t="s">
        <v>104</v>
      </c>
      <c r="O952" s="321" t="s">
        <v>104</v>
      </c>
      <c r="P952" s="300" t="s">
        <v>104</v>
      </c>
    </row>
    <row r="953" spans="1:16" ht="14.65" customHeight="1">
      <c r="A953" s="219" t="s">
        <v>33</v>
      </c>
      <c r="B953" s="224">
        <v>36</v>
      </c>
      <c r="C953" s="221">
        <v>1.76</v>
      </c>
      <c r="D953" s="222">
        <v>288</v>
      </c>
      <c r="E953" s="224">
        <v>12</v>
      </c>
      <c r="F953" s="221">
        <v>1.1599999999999999</v>
      </c>
      <c r="G953" s="222">
        <v>94</v>
      </c>
      <c r="H953" s="224">
        <v>45</v>
      </c>
      <c r="I953" s="221">
        <v>1.82</v>
      </c>
      <c r="J953" s="222">
        <v>346</v>
      </c>
      <c r="K953" s="224">
        <v>7</v>
      </c>
      <c r="L953" s="221">
        <v>0.98</v>
      </c>
      <c r="M953" s="222">
        <v>54</v>
      </c>
      <c r="N953" s="224" t="s">
        <v>104</v>
      </c>
      <c r="O953" s="306" t="s">
        <v>104</v>
      </c>
      <c r="P953" s="228" t="s">
        <v>104</v>
      </c>
    </row>
    <row r="954" spans="1:16" ht="14.65" customHeight="1">
      <c r="A954" s="213" t="s">
        <v>34</v>
      </c>
      <c r="B954" s="218">
        <v>58</v>
      </c>
      <c r="C954" s="225">
        <v>1.97</v>
      </c>
      <c r="D954" s="226">
        <v>401</v>
      </c>
      <c r="E954" s="218">
        <v>16</v>
      </c>
      <c r="F954" s="225">
        <v>1.48</v>
      </c>
      <c r="G954" s="226">
        <v>108</v>
      </c>
      <c r="H954" s="218">
        <v>23</v>
      </c>
      <c r="I954" s="225">
        <v>1.67</v>
      </c>
      <c r="J954" s="226">
        <v>160</v>
      </c>
      <c r="K954" s="218">
        <v>3</v>
      </c>
      <c r="L954" s="225">
        <v>0.69</v>
      </c>
      <c r="M954" s="226">
        <v>19</v>
      </c>
      <c r="N954" s="218" t="s">
        <v>104</v>
      </c>
      <c r="O954" s="321" t="s">
        <v>104</v>
      </c>
      <c r="P954" s="300" t="s">
        <v>104</v>
      </c>
    </row>
    <row r="955" spans="1:16" ht="14.65" customHeight="1" thickBot="1">
      <c r="A955" s="219" t="s">
        <v>35</v>
      </c>
      <c r="B955" s="224">
        <v>57</v>
      </c>
      <c r="C955" s="221">
        <v>1.99</v>
      </c>
      <c r="D955" s="222">
        <v>369</v>
      </c>
      <c r="E955" s="224">
        <v>14</v>
      </c>
      <c r="F955" s="221">
        <v>1.4</v>
      </c>
      <c r="G955" s="222">
        <v>93</v>
      </c>
      <c r="H955" s="224">
        <v>24</v>
      </c>
      <c r="I955" s="221">
        <v>1.69</v>
      </c>
      <c r="J955" s="222">
        <v>162</v>
      </c>
      <c r="K955" s="224">
        <v>5</v>
      </c>
      <c r="L955" s="221">
        <v>0.91</v>
      </c>
      <c r="M955" s="222">
        <v>32</v>
      </c>
      <c r="N955" s="224" t="s">
        <v>104</v>
      </c>
      <c r="O955" s="306" t="s">
        <v>104</v>
      </c>
      <c r="P955" s="228" t="s">
        <v>104</v>
      </c>
    </row>
    <row r="956" spans="1:16" ht="14.65" customHeight="1">
      <c r="A956" s="273" t="s">
        <v>36</v>
      </c>
      <c r="B956" s="292">
        <v>69</v>
      </c>
      <c r="C956" s="275">
        <v>0.48</v>
      </c>
      <c r="D956" s="276">
        <v>7422</v>
      </c>
      <c r="E956" s="292">
        <v>14</v>
      </c>
      <c r="F956" s="275">
        <v>0.36</v>
      </c>
      <c r="G956" s="276">
        <v>1552</v>
      </c>
      <c r="H956" s="292">
        <v>15</v>
      </c>
      <c r="I956" s="275">
        <v>0.37</v>
      </c>
      <c r="J956" s="276">
        <v>1683</v>
      </c>
      <c r="K956" s="292">
        <v>2</v>
      </c>
      <c r="L956" s="275">
        <v>0.16</v>
      </c>
      <c r="M956" s="276">
        <v>262</v>
      </c>
      <c r="N956" s="279" t="s">
        <v>104</v>
      </c>
      <c r="O956" s="323" t="s">
        <v>104</v>
      </c>
      <c r="P956" s="301" t="s">
        <v>104</v>
      </c>
    </row>
    <row r="957" spans="1:16" ht="14.65" customHeight="1">
      <c r="A957" s="280" t="s">
        <v>37</v>
      </c>
      <c r="B957" s="284">
        <v>52</v>
      </c>
      <c r="C957" s="282">
        <v>0.78</v>
      </c>
      <c r="D957" s="283">
        <v>2431</v>
      </c>
      <c r="E957" s="284">
        <v>16</v>
      </c>
      <c r="F957" s="282">
        <v>0.59</v>
      </c>
      <c r="G957" s="283">
        <v>735</v>
      </c>
      <c r="H957" s="284">
        <v>27</v>
      </c>
      <c r="I957" s="282">
        <v>0.67</v>
      </c>
      <c r="J957" s="283">
        <v>1408</v>
      </c>
      <c r="K957" s="284">
        <v>5</v>
      </c>
      <c r="L957" s="282">
        <v>0.34</v>
      </c>
      <c r="M957" s="283">
        <v>231</v>
      </c>
      <c r="N957" s="285" t="s">
        <v>104</v>
      </c>
      <c r="O957" s="324" t="s">
        <v>104</v>
      </c>
      <c r="P957" s="302" t="s">
        <v>104</v>
      </c>
    </row>
    <row r="958" spans="1:16" ht="14.65" customHeight="1" thickBot="1">
      <c r="A958" s="326" t="s">
        <v>38</v>
      </c>
      <c r="B958" s="284">
        <v>66</v>
      </c>
      <c r="C958" s="282">
        <v>0.41</v>
      </c>
      <c r="D958" s="288">
        <v>9853</v>
      </c>
      <c r="E958" s="284">
        <v>14</v>
      </c>
      <c r="F958" s="282">
        <v>0.31</v>
      </c>
      <c r="G958" s="288">
        <v>2287</v>
      </c>
      <c r="H958" s="284">
        <v>17</v>
      </c>
      <c r="I958" s="282">
        <v>0.32</v>
      </c>
      <c r="J958" s="288">
        <v>3091</v>
      </c>
      <c r="K958" s="284">
        <v>3</v>
      </c>
      <c r="L958" s="282">
        <v>0.14000000000000001</v>
      </c>
      <c r="M958" s="288">
        <v>493</v>
      </c>
      <c r="N958" s="285" t="s">
        <v>104</v>
      </c>
      <c r="O958" s="324" t="s">
        <v>104</v>
      </c>
      <c r="P958" s="303" t="s">
        <v>104</v>
      </c>
    </row>
    <row r="959" spans="1:16" s="205" customFormat="1" ht="20.25" customHeight="1" thickBot="1">
      <c r="A959" s="568" t="s">
        <v>149</v>
      </c>
      <c r="B959" s="535"/>
      <c r="C959" s="535"/>
      <c r="D959" s="535"/>
      <c r="E959" s="535"/>
      <c r="F959" s="535"/>
      <c r="G959" s="535"/>
      <c r="H959" s="535"/>
      <c r="I959" s="535"/>
      <c r="J959" s="535"/>
      <c r="K959" s="535"/>
      <c r="L959" s="535"/>
      <c r="M959" s="535"/>
      <c r="N959" s="535"/>
      <c r="O959" s="535"/>
      <c r="P959" s="593"/>
    </row>
    <row r="960" spans="1:16" s="205" customFormat="1" ht="14.65" customHeight="1">
      <c r="A960" s="213" t="s">
        <v>20</v>
      </c>
      <c r="B960" s="218">
        <v>50</v>
      </c>
      <c r="C960" s="215">
        <v>1.28</v>
      </c>
      <c r="D960" s="216">
        <v>812</v>
      </c>
      <c r="E960" s="218">
        <v>9</v>
      </c>
      <c r="F960" s="215">
        <v>0.75</v>
      </c>
      <c r="G960" s="216">
        <v>143</v>
      </c>
      <c r="H960" s="218">
        <v>18</v>
      </c>
      <c r="I960" s="215">
        <v>0.99</v>
      </c>
      <c r="J960" s="216">
        <v>294</v>
      </c>
      <c r="K960" s="218">
        <v>19</v>
      </c>
      <c r="L960" s="215">
        <v>1</v>
      </c>
      <c r="M960" s="216">
        <v>304</v>
      </c>
      <c r="N960" s="244" t="s">
        <v>104</v>
      </c>
      <c r="O960" s="215" t="s">
        <v>104</v>
      </c>
      <c r="P960" s="215" t="s">
        <v>104</v>
      </c>
    </row>
    <row r="961" spans="1:16" s="205" customFormat="1" ht="14.65" customHeight="1">
      <c r="A961" s="219" t="s">
        <v>21</v>
      </c>
      <c r="B961" s="224">
        <v>55</v>
      </c>
      <c r="C961" s="221">
        <v>1.19</v>
      </c>
      <c r="D961" s="222">
        <v>990</v>
      </c>
      <c r="E961" s="224">
        <v>9</v>
      </c>
      <c r="F961" s="221">
        <v>0.67</v>
      </c>
      <c r="G961" s="222">
        <v>160</v>
      </c>
      <c r="H961" s="224">
        <v>17</v>
      </c>
      <c r="I961" s="221">
        <v>0.9</v>
      </c>
      <c r="J961" s="222">
        <v>318</v>
      </c>
      <c r="K961" s="224">
        <v>16</v>
      </c>
      <c r="L961" s="221">
        <v>0.88</v>
      </c>
      <c r="M961" s="222">
        <v>293</v>
      </c>
      <c r="N961" s="271" t="s">
        <v>104</v>
      </c>
      <c r="O961" s="221" t="s">
        <v>104</v>
      </c>
      <c r="P961" s="221" t="s">
        <v>104</v>
      </c>
    </row>
    <row r="962" spans="1:16" s="205" customFormat="1" ht="14.65" customHeight="1">
      <c r="A962" s="213" t="s">
        <v>22</v>
      </c>
      <c r="B962" s="218">
        <v>48</v>
      </c>
      <c r="C962" s="225">
        <v>1.9</v>
      </c>
      <c r="D962" s="226">
        <v>446</v>
      </c>
      <c r="E962" s="218">
        <v>11</v>
      </c>
      <c r="F962" s="225">
        <v>1.18</v>
      </c>
      <c r="G962" s="226">
        <v>99</v>
      </c>
      <c r="H962" s="218">
        <v>20</v>
      </c>
      <c r="I962" s="225">
        <v>1.52</v>
      </c>
      <c r="J962" s="226">
        <v>189</v>
      </c>
      <c r="K962" s="218">
        <v>19</v>
      </c>
      <c r="L962" s="225">
        <v>1.53</v>
      </c>
      <c r="M962" s="226">
        <v>167</v>
      </c>
      <c r="N962" s="244" t="s">
        <v>104</v>
      </c>
      <c r="O962" s="225" t="s">
        <v>104</v>
      </c>
      <c r="P962" s="225" t="s">
        <v>104</v>
      </c>
    </row>
    <row r="963" spans="1:16" s="205" customFormat="1" ht="14.65" customHeight="1">
      <c r="A963" s="219" t="s">
        <v>23</v>
      </c>
      <c r="B963" s="224">
        <v>54</v>
      </c>
      <c r="C963" s="221">
        <v>1.81</v>
      </c>
      <c r="D963" s="222">
        <v>436</v>
      </c>
      <c r="E963" s="224">
        <v>9</v>
      </c>
      <c r="F963" s="221">
        <v>1.05</v>
      </c>
      <c r="G963" s="222">
        <v>72</v>
      </c>
      <c r="H963" s="224">
        <v>18</v>
      </c>
      <c r="I963" s="221">
        <v>1.41</v>
      </c>
      <c r="J963" s="222">
        <v>145</v>
      </c>
      <c r="K963" s="224">
        <v>17</v>
      </c>
      <c r="L963" s="221">
        <v>1.39</v>
      </c>
      <c r="M963" s="222">
        <v>131</v>
      </c>
      <c r="N963" s="271" t="s">
        <v>104</v>
      </c>
      <c r="O963" s="221" t="s">
        <v>104</v>
      </c>
      <c r="P963" s="221" t="s">
        <v>104</v>
      </c>
    </row>
    <row r="964" spans="1:16" s="205" customFormat="1" ht="14.65" customHeight="1">
      <c r="A964" s="213" t="s">
        <v>24</v>
      </c>
      <c r="B964" s="218">
        <v>49</v>
      </c>
      <c r="C964" s="225">
        <v>2.37</v>
      </c>
      <c r="D964" s="226">
        <v>251</v>
      </c>
      <c r="E964" s="218">
        <v>8</v>
      </c>
      <c r="F964" s="225">
        <v>1.27</v>
      </c>
      <c r="G964" s="226">
        <v>42</v>
      </c>
      <c r="H964" s="218">
        <v>24</v>
      </c>
      <c r="I964" s="225">
        <v>2.0099999999999998</v>
      </c>
      <c r="J964" s="226">
        <v>123</v>
      </c>
      <c r="K964" s="218">
        <v>17</v>
      </c>
      <c r="L964" s="225">
        <v>1.81</v>
      </c>
      <c r="M964" s="226">
        <v>86</v>
      </c>
      <c r="N964" s="244" t="s">
        <v>104</v>
      </c>
      <c r="O964" s="225" t="s">
        <v>104</v>
      </c>
      <c r="P964" s="225" t="s">
        <v>104</v>
      </c>
    </row>
    <row r="965" spans="1:16" s="205" customFormat="1" ht="14.65" customHeight="1">
      <c r="A965" s="219" t="s">
        <v>25</v>
      </c>
      <c r="B965" s="224">
        <v>57</v>
      </c>
      <c r="C965" s="221">
        <v>1.73</v>
      </c>
      <c r="D965" s="222">
        <v>507</v>
      </c>
      <c r="E965" s="224">
        <v>9</v>
      </c>
      <c r="F965" s="221">
        <v>0.98</v>
      </c>
      <c r="G965" s="222">
        <v>76</v>
      </c>
      <c r="H965" s="224">
        <v>17</v>
      </c>
      <c r="I965" s="221">
        <v>1.31</v>
      </c>
      <c r="J965" s="222">
        <v>146</v>
      </c>
      <c r="K965" s="224">
        <v>17</v>
      </c>
      <c r="L965" s="221">
        <v>1.31</v>
      </c>
      <c r="M965" s="222">
        <v>144</v>
      </c>
      <c r="N965" s="271" t="s">
        <v>104</v>
      </c>
      <c r="O965" s="221" t="s">
        <v>104</v>
      </c>
      <c r="P965" s="221" t="s">
        <v>104</v>
      </c>
    </row>
    <row r="966" spans="1:16" s="205" customFormat="1" ht="14.65" customHeight="1">
      <c r="A966" s="213" t="s">
        <v>26</v>
      </c>
      <c r="B966" s="218">
        <v>50</v>
      </c>
      <c r="C966" s="225">
        <v>1.61</v>
      </c>
      <c r="D966" s="226">
        <v>487</v>
      </c>
      <c r="E966" s="218">
        <v>9</v>
      </c>
      <c r="F966" s="225">
        <v>0.9</v>
      </c>
      <c r="G966" s="226">
        <v>83</v>
      </c>
      <c r="H966" s="218">
        <v>17</v>
      </c>
      <c r="I966" s="225">
        <v>1.21</v>
      </c>
      <c r="J966" s="226">
        <v>166</v>
      </c>
      <c r="K966" s="218">
        <v>19</v>
      </c>
      <c r="L966" s="225">
        <v>1.27</v>
      </c>
      <c r="M966" s="226">
        <v>189</v>
      </c>
      <c r="N966" s="244" t="s">
        <v>104</v>
      </c>
      <c r="O966" s="225" t="s">
        <v>104</v>
      </c>
      <c r="P966" s="225" t="s">
        <v>104</v>
      </c>
    </row>
    <row r="967" spans="1:16" s="205" customFormat="1" ht="14.65" customHeight="1">
      <c r="A967" s="219" t="s">
        <v>27</v>
      </c>
      <c r="B967" s="224">
        <v>46</v>
      </c>
      <c r="C967" s="221">
        <v>2.02</v>
      </c>
      <c r="D967" s="222">
        <v>314</v>
      </c>
      <c r="E967" s="224">
        <v>12</v>
      </c>
      <c r="F967" s="221">
        <v>1.36</v>
      </c>
      <c r="G967" s="222">
        <v>82</v>
      </c>
      <c r="H967" s="224">
        <v>18</v>
      </c>
      <c r="I967" s="221">
        <v>1.54</v>
      </c>
      <c r="J967" s="222">
        <v>126</v>
      </c>
      <c r="K967" s="224">
        <v>20</v>
      </c>
      <c r="L967" s="221">
        <v>1.62</v>
      </c>
      <c r="M967" s="222">
        <v>132</v>
      </c>
      <c r="N967" s="271" t="s">
        <v>104</v>
      </c>
      <c r="O967" s="221" t="s">
        <v>104</v>
      </c>
      <c r="P967" s="221" t="s">
        <v>104</v>
      </c>
    </row>
    <row r="968" spans="1:16" s="205" customFormat="1" ht="14.65" customHeight="1">
      <c r="A968" s="213" t="s">
        <v>28</v>
      </c>
      <c r="B968" s="218">
        <v>45</v>
      </c>
      <c r="C968" s="225">
        <v>1.44</v>
      </c>
      <c r="D968" s="226">
        <v>548</v>
      </c>
      <c r="E968" s="218">
        <v>9</v>
      </c>
      <c r="F968" s="225">
        <v>0.82</v>
      </c>
      <c r="G968" s="226">
        <v>108</v>
      </c>
      <c r="H968" s="218">
        <v>23</v>
      </c>
      <c r="I968" s="225">
        <v>1.21</v>
      </c>
      <c r="J968" s="226">
        <v>276</v>
      </c>
      <c r="K968" s="218">
        <v>20</v>
      </c>
      <c r="L968" s="225">
        <v>1.1599999999999999</v>
      </c>
      <c r="M968" s="226">
        <v>256</v>
      </c>
      <c r="N968" s="244" t="s">
        <v>104</v>
      </c>
      <c r="O968" s="225" t="s">
        <v>104</v>
      </c>
      <c r="P968" s="225" t="s">
        <v>104</v>
      </c>
    </row>
    <row r="969" spans="1:16" s="205" customFormat="1" ht="14.65" customHeight="1">
      <c r="A969" s="219" t="s">
        <v>29</v>
      </c>
      <c r="B969" s="224">
        <v>52</v>
      </c>
      <c r="C969" s="221">
        <v>1.21</v>
      </c>
      <c r="D969" s="222">
        <v>900</v>
      </c>
      <c r="E969" s="224">
        <v>10</v>
      </c>
      <c r="F969" s="221">
        <v>0.72</v>
      </c>
      <c r="G969" s="222">
        <v>175</v>
      </c>
      <c r="H969" s="224">
        <v>17</v>
      </c>
      <c r="I969" s="221">
        <v>0.91</v>
      </c>
      <c r="J969" s="222">
        <v>304</v>
      </c>
      <c r="K969" s="224">
        <v>18</v>
      </c>
      <c r="L969" s="221">
        <v>0.92</v>
      </c>
      <c r="M969" s="222">
        <v>314</v>
      </c>
      <c r="N969" s="271" t="s">
        <v>104</v>
      </c>
      <c r="O969" s="221" t="s">
        <v>104</v>
      </c>
      <c r="P969" s="221" t="s">
        <v>104</v>
      </c>
    </row>
    <row r="970" spans="1:16" s="205" customFormat="1" ht="14.65" customHeight="1">
      <c r="A970" s="213" t="s">
        <v>30</v>
      </c>
      <c r="B970" s="218">
        <v>51</v>
      </c>
      <c r="C970" s="225">
        <v>1.73</v>
      </c>
      <c r="D970" s="226">
        <v>434</v>
      </c>
      <c r="E970" s="218">
        <v>10</v>
      </c>
      <c r="F970" s="225">
        <v>1.07</v>
      </c>
      <c r="G970" s="226">
        <v>86</v>
      </c>
      <c r="H970" s="218">
        <v>17</v>
      </c>
      <c r="I970" s="225">
        <v>1.3</v>
      </c>
      <c r="J970" s="226">
        <v>147</v>
      </c>
      <c r="K970" s="218">
        <v>17</v>
      </c>
      <c r="L970" s="225">
        <v>1.3</v>
      </c>
      <c r="M970" s="226">
        <v>155</v>
      </c>
      <c r="N970" s="244" t="s">
        <v>104</v>
      </c>
      <c r="O970" s="225" t="s">
        <v>104</v>
      </c>
      <c r="P970" s="225" t="s">
        <v>104</v>
      </c>
    </row>
    <row r="971" spans="1:16" s="205" customFormat="1" ht="14.65" customHeight="1">
      <c r="A971" s="219" t="s">
        <v>31</v>
      </c>
      <c r="B971" s="224">
        <v>56</v>
      </c>
      <c r="C971" s="221">
        <v>2.17</v>
      </c>
      <c r="D971" s="222">
        <v>340</v>
      </c>
      <c r="E971" s="224">
        <v>7</v>
      </c>
      <c r="F971" s="221">
        <v>1.06</v>
      </c>
      <c r="G971" s="222">
        <v>40</v>
      </c>
      <c r="H971" s="224">
        <v>17</v>
      </c>
      <c r="I971" s="221">
        <v>1.63</v>
      </c>
      <c r="J971" s="222">
        <v>97</v>
      </c>
      <c r="K971" s="224">
        <v>17</v>
      </c>
      <c r="L971" s="221">
        <v>1.72</v>
      </c>
      <c r="M971" s="222">
        <v>91</v>
      </c>
      <c r="N971" s="271" t="s">
        <v>104</v>
      </c>
      <c r="O971" s="221" t="s">
        <v>104</v>
      </c>
      <c r="P971" s="221" t="s">
        <v>104</v>
      </c>
    </row>
    <row r="972" spans="1:16" s="205" customFormat="1" ht="14.65" customHeight="1">
      <c r="A972" s="213" t="s">
        <v>32</v>
      </c>
      <c r="B972" s="218">
        <v>55</v>
      </c>
      <c r="C972" s="225">
        <v>1.62</v>
      </c>
      <c r="D972" s="226">
        <v>541</v>
      </c>
      <c r="E972" s="218">
        <v>9</v>
      </c>
      <c r="F972" s="225">
        <v>0.94</v>
      </c>
      <c r="G972" s="226">
        <v>93</v>
      </c>
      <c r="H972" s="218">
        <v>15</v>
      </c>
      <c r="I972" s="225">
        <v>1.1399999999999999</v>
      </c>
      <c r="J972" s="226">
        <v>150</v>
      </c>
      <c r="K972" s="218">
        <v>18</v>
      </c>
      <c r="L972" s="225">
        <v>1.26</v>
      </c>
      <c r="M972" s="226">
        <v>170</v>
      </c>
      <c r="N972" s="244" t="s">
        <v>104</v>
      </c>
      <c r="O972" s="225" t="s">
        <v>104</v>
      </c>
      <c r="P972" s="225" t="s">
        <v>104</v>
      </c>
    </row>
    <row r="973" spans="1:16" s="205" customFormat="1" ht="14.65" customHeight="1">
      <c r="A973" s="219" t="s">
        <v>33</v>
      </c>
      <c r="B973" s="224">
        <v>48</v>
      </c>
      <c r="C973" s="221">
        <v>1.83</v>
      </c>
      <c r="D973" s="222">
        <v>377</v>
      </c>
      <c r="E973" s="224">
        <v>8</v>
      </c>
      <c r="F973" s="221">
        <v>1.01</v>
      </c>
      <c r="G973" s="222">
        <v>67</v>
      </c>
      <c r="H973" s="224">
        <v>23</v>
      </c>
      <c r="I973" s="221">
        <v>1.51</v>
      </c>
      <c r="J973" s="222">
        <v>181</v>
      </c>
      <c r="K973" s="224">
        <v>19</v>
      </c>
      <c r="L973" s="221">
        <v>1.47</v>
      </c>
      <c r="M973" s="222">
        <v>140</v>
      </c>
      <c r="N973" s="271" t="s">
        <v>104</v>
      </c>
      <c r="O973" s="221" t="s">
        <v>104</v>
      </c>
      <c r="P973" s="221" t="s">
        <v>104</v>
      </c>
    </row>
    <row r="974" spans="1:16" s="205" customFormat="1" ht="14.65" customHeight="1">
      <c r="A974" s="213" t="s">
        <v>34</v>
      </c>
      <c r="B974" s="218">
        <v>53</v>
      </c>
      <c r="C974" s="225">
        <v>1.99</v>
      </c>
      <c r="D974" s="226">
        <v>357</v>
      </c>
      <c r="E974" s="218">
        <v>9</v>
      </c>
      <c r="F974" s="225">
        <v>1.1200000000000001</v>
      </c>
      <c r="G974" s="226">
        <v>59</v>
      </c>
      <c r="H974" s="218">
        <v>21</v>
      </c>
      <c r="I974" s="225">
        <v>1.62</v>
      </c>
      <c r="J974" s="226">
        <v>141</v>
      </c>
      <c r="K974" s="218">
        <v>16</v>
      </c>
      <c r="L974" s="225">
        <v>1.44</v>
      </c>
      <c r="M974" s="226">
        <v>116</v>
      </c>
      <c r="N974" s="244" t="s">
        <v>104</v>
      </c>
      <c r="O974" s="225" t="s">
        <v>104</v>
      </c>
      <c r="P974" s="225" t="s">
        <v>104</v>
      </c>
    </row>
    <row r="975" spans="1:16" s="205" customFormat="1" ht="14.65" customHeight="1" thickBot="1">
      <c r="A975" s="219" t="s">
        <v>35</v>
      </c>
      <c r="B975" s="224">
        <v>52</v>
      </c>
      <c r="C975" s="221">
        <v>2.0099999999999998</v>
      </c>
      <c r="D975" s="222">
        <v>349</v>
      </c>
      <c r="E975" s="224">
        <v>7</v>
      </c>
      <c r="F975" s="221">
        <v>1.03</v>
      </c>
      <c r="G975" s="222">
        <v>48</v>
      </c>
      <c r="H975" s="224">
        <v>20</v>
      </c>
      <c r="I975" s="221">
        <v>1.6</v>
      </c>
      <c r="J975" s="222">
        <v>133</v>
      </c>
      <c r="K975" s="224">
        <v>17</v>
      </c>
      <c r="L975" s="221">
        <v>1.57</v>
      </c>
      <c r="M975" s="222">
        <v>109</v>
      </c>
      <c r="N975" s="271" t="s">
        <v>104</v>
      </c>
      <c r="O975" s="221" t="s">
        <v>104</v>
      </c>
      <c r="P975" s="221" t="s">
        <v>104</v>
      </c>
    </row>
    <row r="976" spans="1:16" s="205" customFormat="1" ht="14.65" customHeight="1">
      <c r="A976" s="273" t="s">
        <v>36</v>
      </c>
      <c r="B976" s="292">
        <v>51</v>
      </c>
      <c r="C976" s="275">
        <v>0.52</v>
      </c>
      <c r="D976" s="276">
        <v>5626</v>
      </c>
      <c r="E976" s="292">
        <v>9</v>
      </c>
      <c r="F976" s="275">
        <v>0.3</v>
      </c>
      <c r="G976" s="276">
        <v>972</v>
      </c>
      <c r="H976" s="292">
        <v>18</v>
      </c>
      <c r="I976" s="275">
        <v>0.4</v>
      </c>
      <c r="J976" s="276">
        <v>2012</v>
      </c>
      <c r="K976" s="292">
        <v>18</v>
      </c>
      <c r="L976" s="275">
        <v>0.4</v>
      </c>
      <c r="M976" s="276">
        <v>1948</v>
      </c>
      <c r="N976" s="279" t="s">
        <v>104</v>
      </c>
      <c r="O976" s="275" t="s">
        <v>104</v>
      </c>
      <c r="P976" s="275" t="s">
        <v>104</v>
      </c>
    </row>
    <row r="977" spans="1:16" s="205" customFormat="1" ht="14.65" customHeight="1">
      <c r="A977" s="280" t="s">
        <v>37</v>
      </c>
      <c r="B977" s="284">
        <v>51</v>
      </c>
      <c r="C977" s="282">
        <v>0.78</v>
      </c>
      <c r="D977" s="283">
        <v>2463</v>
      </c>
      <c r="E977" s="284">
        <v>10</v>
      </c>
      <c r="F977" s="282">
        <v>0.46</v>
      </c>
      <c r="G977" s="283">
        <v>461</v>
      </c>
      <c r="H977" s="284">
        <v>19</v>
      </c>
      <c r="I977" s="282">
        <v>0.6</v>
      </c>
      <c r="J977" s="283">
        <v>924</v>
      </c>
      <c r="K977" s="284">
        <v>18</v>
      </c>
      <c r="L977" s="282">
        <v>0.62</v>
      </c>
      <c r="M977" s="283">
        <v>849</v>
      </c>
      <c r="N977" s="285" t="s">
        <v>104</v>
      </c>
      <c r="O977" s="282" t="s">
        <v>104</v>
      </c>
      <c r="P977" s="282" t="s">
        <v>104</v>
      </c>
    </row>
    <row r="978" spans="1:16" s="205" customFormat="1" ht="14.65" customHeight="1">
      <c r="A978" s="280" t="s">
        <v>38</v>
      </c>
      <c r="B978" s="284">
        <v>51</v>
      </c>
      <c r="C978" s="282">
        <v>0.44</v>
      </c>
      <c r="D978" s="283">
        <v>8089</v>
      </c>
      <c r="E978" s="309">
        <v>9</v>
      </c>
      <c r="F978" s="282">
        <v>0.26</v>
      </c>
      <c r="G978" s="283">
        <v>1433</v>
      </c>
      <c r="H978" s="284">
        <v>18</v>
      </c>
      <c r="I978" s="282">
        <v>0.34</v>
      </c>
      <c r="J978" s="283">
        <v>2936</v>
      </c>
      <c r="K978" s="309">
        <v>18</v>
      </c>
      <c r="L978" s="282">
        <v>0.34</v>
      </c>
      <c r="M978" s="283">
        <v>2797</v>
      </c>
      <c r="N978" s="310" t="s">
        <v>104</v>
      </c>
      <c r="O978" s="282" t="s">
        <v>104</v>
      </c>
      <c r="P978" s="282" t="s">
        <v>104</v>
      </c>
    </row>
    <row r="979" spans="1:16" ht="14.65" customHeight="1">
      <c r="A979" s="595" t="s">
        <v>201</v>
      </c>
      <c r="B979" s="595"/>
      <c r="C979" s="595"/>
      <c r="D979" s="595"/>
      <c r="E979" s="595"/>
      <c r="F979" s="595"/>
      <c r="G979" s="595"/>
      <c r="H979" s="595"/>
      <c r="I979" s="595"/>
      <c r="J979" s="595"/>
      <c r="K979" s="595"/>
      <c r="L979" s="595"/>
      <c r="M979" s="595"/>
      <c r="N979" s="595"/>
      <c r="O979" s="595"/>
      <c r="P979" s="595"/>
    </row>
    <row r="980" spans="1:16" ht="47.25" customHeight="1">
      <c r="A980" s="572" t="s">
        <v>202</v>
      </c>
      <c r="B980" s="572"/>
      <c r="C980" s="572"/>
      <c r="D980" s="572"/>
      <c r="E980" s="572"/>
      <c r="F980" s="572"/>
      <c r="G980" s="572"/>
      <c r="H980" s="572"/>
      <c r="I980" s="572"/>
      <c r="J980" s="572"/>
      <c r="K980" s="572"/>
      <c r="L980" s="572"/>
      <c r="M980" s="572"/>
      <c r="N980" s="572"/>
      <c r="O980" s="572"/>
      <c r="P980" s="572"/>
    </row>
    <row r="981" spans="1:16" ht="14.65" customHeight="1">
      <c r="A981" s="603" t="s">
        <v>203</v>
      </c>
      <c r="B981" s="603"/>
      <c r="C981" s="603"/>
      <c r="D981" s="603"/>
      <c r="E981" s="603"/>
      <c r="F981" s="603"/>
      <c r="G981" s="603"/>
      <c r="H981" s="603"/>
      <c r="I981" s="603"/>
      <c r="J981" s="603"/>
      <c r="K981" s="603"/>
      <c r="L981" s="603"/>
      <c r="M981" s="603"/>
      <c r="N981" s="603"/>
      <c r="O981" s="603"/>
      <c r="P981" s="603"/>
    </row>
    <row r="982" spans="1:16" ht="14.65" customHeight="1">
      <c r="A982" s="311"/>
      <c r="B982" s="311"/>
      <c r="C982" s="311"/>
      <c r="D982" s="311"/>
      <c r="E982" s="311"/>
      <c r="F982" s="311"/>
      <c r="G982" s="311"/>
      <c r="H982" s="311"/>
      <c r="I982" s="311"/>
      <c r="J982" s="311"/>
      <c r="K982" s="311"/>
      <c r="L982" s="311"/>
      <c r="M982" s="311"/>
      <c r="N982" s="311"/>
      <c r="O982" s="311"/>
      <c r="P982" s="311"/>
    </row>
    <row r="983" spans="1:16" ht="25.15" customHeight="1">
      <c r="A983" s="541">
        <v>2020</v>
      </c>
      <c r="B983" s="541"/>
      <c r="C983" s="541"/>
      <c r="D983" s="541"/>
      <c r="E983" s="541"/>
      <c r="F983" s="541"/>
      <c r="G983" s="541"/>
      <c r="H983" s="541"/>
      <c r="I983" s="541"/>
      <c r="J983" s="541"/>
      <c r="K983" s="541"/>
      <c r="L983" s="541"/>
      <c r="M983" s="541"/>
      <c r="N983" s="204"/>
      <c r="O983" s="204"/>
      <c r="P983" s="204"/>
    </row>
    <row r="984" spans="1:16" ht="14.65" customHeight="1"/>
    <row r="985" spans="1:16" ht="14.65" customHeight="1">
      <c r="A985" s="606" t="s">
        <v>204</v>
      </c>
      <c r="B985" s="607"/>
      <c r="C985" s="607"/>
      <c r="D985" s="607"/>
      <c r="E985" s="607"/>
      <c r="F985" s="607"/>
      <c r="G985" s="607"/>
      <c r="H985" s="607"/>
      <c r="I985" s="607"/>
      <c r="J985" s="607"/>
      <c r="K985" s="607"/>
      <c r="L985" s="607"/>
      <c r="M985" s="607"/>
    </row>
    <row r="986" spans="1:16" ht="35.25" customHeight="1" thickBot="1">
      <c r="A986" s="544" t="s">
        <v>16</v>
      </c>
      <c r="B986" s="581" t="s">
        <v>133</v>
      </c>
      <c r="C986" s="548"/>
      <c r="D986" s="548"/>
      <c r="E986" s="608" t="s">
        <v>134</v>
      </c>
      <c r="F986" s="605"/>
      <c r="G986" s="609"/>
      <c r="H986" s="604" t="s">
        <v>135</v>
      </c>
      <c r="I986" s="605"/>
      <c r="J986" s="605"/>
      <c r="K986" s="547" t="s">
        <v>136</v>
      </c>
      <c r="L986" s="548"/>
      <c r="M986" s="598"/>
    </row>
    <row r="987" spans="1:16" ht="14.65" customHeight="1" thickBot="1">
      <c r="A987" s="545"/>
      <c r="B987" s="317" t="s">
        <v>137</v>
      </c>
      <c r="C987" s="327" t="s">
        <v>138</v>
      </c>
      <c r="D987" s="328" t="s">
        <v>139</v>
      </c>
      <c r="E987" s="317" t="s">
        <v>137</v>
      </c>
      <c r="F987" s="315" t="s">
        <v>138</v>
      </c>
      <c r="G987" s="209" t="s">
        <v>139</v>
      </c>
      <c r="H987" s="207" t="s">
        <v>137</v>
      </c>
      <c r="I987" s="315" t="s">
        <v>138</v>
      </c>
      <c r="J987" s="209" t="s">
        <v>139</v>
      </c>
      <c r="K987" s="329" t="s">
        <v>137</v>
      </c>
      <c r="L987" s="320" t="s">
        <v>138</v>
      </c>
      <c r="M987" s="330" t="s">
        <v>139</v>
      </c>
    </row>
    <row r="988" spans="1:16" ht="18.75" customHeight="1" thickBot="1">
      <c r="A988" s="546"/>
      <c r="B988" s="610" t="s">
        <v>200</v>
      </c>
      <c r="C988" s="611"/>
      <c r="D988" s="611"/>
      <c r="E988" s="611"/>
      <c r="F988" s="611"/>
      <c r="G988" s="611"/>
      <c r="H988" s="611"/>
      <c r="I988" s="611"/>
      <c r="J988" s="611"/>
      <c r="K988" s="611"/>
      <c r="L988" s="611"/>
      <c r="M988" s="612"/>
    </row>
    <row r="989" spans="1:16" ht="18" customHeight="1" thickBot="1">
      <c r="A989" s="592" t="s">
        <v>141</v>
      </c>
      <c r="B989" s="535"/>
      <c r="C989" s="535"/>
      <c r="D989" s="535"/>
      <c r="E989" s="535"/>
      <c r="F989" s="535"/>
      <c r="G989" s="535"/>
      <c r="H989" s="535"/>
      <c r="I989" s="535"/>
      <c r="J989" s="535"/>
      <c r="K989" s="535"/>
      <c r="L989" s="535"/>
      <c r="M989" s="593"/>
    </row>
    <row r="990" spans="1:16" ht="14.65" customHeight="1">
      <c r="A990" s="213" t="s">
        <v>20</v>
      </c>
      <c r="B990" s="218">
        <v>68</v>
      </c>
      <c r="C990" s="215">
        <v>1.63</v>
      </c>
      <c r="D990" s="216">
        <v>651</v>
      </c>
      <c r="E990" s="218">
        <v>27</v>
      </c>
      <c r="F990" s="215">
        <v>1.57</v>
      </c>
      <c r="G990" s="216">
        <v>245</v>
      </c>
      <c r="H990" s="218">
        <v>3</v>
      </c>
      <c r="I990" s="215">
        <v>0.53</v>
      </c>
      <c r="J990" s="216">
        <v>33</v>
      </c>
      <c r="K990" s="218">
        <v>2</v>
      </c>
      <c r="L990" s="321">
        <v>0.45</v>
      </c>
      <c r="M990" s="260">
        <v>25</v>
      </c>
    </row>
    <row r="991" spans="1:16" ht="14.65" customHeight="1">
      <c r="A991" s="219" t="s">
        <v>21</v>
      </c>
      <c r="B991" s="224">
        <v>72</v>
      </c>
      <c r="C991" s="221">
        <v>1.52</v>
      </c>
      <c r="D991" s="222">
        <v>691</v>
      </c>
      <c r="E991" s="224">
        <v>23</v>
      </c>
      <c r="F991" s="221">
        <v>1.44</v>
      </c>
      <c r="G991" s="222">
        <v>216</v>
      </c>
      <c r="H991" s="224">
        <v>2</v>
      </c>
      <c r="I991" s="221">
        <v>0.41</v>
      </c>
      <c r="J991" s="222">
        <v>20</v>
      </c>
      <c r="K991" s="224">
        <v>3</v>
      </c>
      <c r="L991" s="306">
        <v>0.54</v>
      </c>
      <c r="M991" s="262">
        <v>43</v>
      </c>
    </row>
    <row r="992" spans="1:16" ht="14.65" customHeight="1">
      <c r="A992" s="213" t="s">
        <v>22</v>
      </c>
      <c r="B992" s="218">
        <v>63</v>
      </c>
      <c r="C992" s="225">
        <v>1.95</v>
      </c>
      <c r="D992" s="226">
        <v>580</v>
      </c>
      <c r="E992" s="218">
        <v>34</v>
      </c>
      <c r="F992" s="225">
        <v>1.91</v>
      </c>
      <c r="G992" s="226">
        <v>337</v>
      </c>
      <c r="H992" s="218">
        <v>2</v>
      </c>
      <c r="I992" s="225">
        <v>0.6</v>
      </c>
      <c r="J992" s="226">
        <v>20</v>
      </c>
      <c r="K992" s="218">
        <v>1</v>
      </c>
      <c r="L992" s="321">
        <v>0.34</v>
      </c>
      <c r="M992" s="263">
        <v>17</v>
      </c>
    </row>
    <row r="993" spans="1:13" ht="14.65" customHeight="1">
      <c r="A993" s="219" t="s">
        <v>23</v>
      </c>
      <c r="B993" s="224">
        <v>62</v>
      </c>
      <c r="C993" s="221">
        <v>1.55</v>
      </c>
      <c r="D993" s="222">
        <v>682</v>
      </c>
      <c r="E993" s="224">
        <v>32</v>
      </c>
      <c r="F993" s="221">
        <v>1.5</v>
      </c>
      <c r="G993" s="222">
        <v>362</v>
      </c>
      <c r="H993" s="224">
        <v>2</v>
      </c>
      <c r="I993" s="221">
        <v>0.42</v>
      </c>
      <c r="J993" s="222">
        <v>25</v>
      </c>
      <c r="K993" s="224">
        <v>4</v>
      </c>
      <c r="L993" s="306">
        <v>0.55000000000000004</v>
      </c>
      <c r="M993" s="262">
        <v>55</v>
      </c>
    </row>
    <row r="994" spans="1:13" ht="14.65" customHeight="1">
      <c r="A994" s="213" t="s">
        <v>24</v>
      </c>
      <c r="B994" s="218">
        <v>67</v>
      </c>
      <c r="C994" s="225">
        <v>1.96</v>
      </c>
      <c r="D994" s="226">
        <v>441</v>
      </c>
      <c r="E994" s="218">
        <v>28</v>
      </c>
      <c r="F994" s="225">
        <v>1.9</v>
      </c>
      <c r="G994" s="226">
        <v>202</v>
      </c>
      <c r="H994" s="218">
        <v>3</v>
      </c>
      <c r="I994" s="225">
        <v>0.62</v>
      </c>
      <c r="J994" s="226">
        <v>23</v>
      </c>
      <c r="K994" s="218">
        <v>1</v>
      </c>
      <c r="L994" s="321">
        <v>0.41</v>
      </c>
      <c r="M994" s="263">
        <v>13</v>
      </c>
    </row>
    <row r="995" spans="1:13" ht="14.65" customHeight="1">
      <c r="A995" s="219" t="s">
        <v>25</v>
      </c>
      <c r="B995" s="224">
        <v>62</v>
      </c>
      <c r="C995" s="221">
        <v>1.62</v>
      </c>
      <c r="D995" s="222">
        <v>752</v>
      </c>
      <c r="E995" s="224">
        <v>33</v>
      </c>
      <c r="F995" s="221">
        <v>1.58</v>
      </c>
      <c r="G995" s="222">
        <v>385</v>
      </c>
      <c r="H995" s="224">
        <v>3</v>
      </c>
      <c r="I995" s="221">
        <v>0.56999999999999995</v>
      </c>
      <c r="J995" s="222">
        <v>35</v>
      </c>
      <c r="K995" s="224">
        <v>2</v>
      </c>
      <c r="L995" s="306">
        <v>0.37</v>
      </c>
      <c r="M995" s="262">
        <v>31</v>
      </c>
    </row>
    <row r="996" spans="1:13" ht="14.65" customHeight="1">
      <c r="A996" s="213" t="s">
        <v>26</v>
      </c>
      <c r="B996" s="218">
        <v>62</v>
      </c>
      <c r="C996" s="225">
        <v>1.75</v>
      </c>
      <c r="D996" s="226">
        <v>551</v>
      </c>
      <c r="E996" s="218">
        <v>33</v>
      </c>
      <c r="F996" s="225">
        <v>1.69</v>
      </c>
      <c r="G996" s="226">
        <v>283</v>
      </c>
      <c r="H996" s="218">
        <v>2</v>
      </c>
      <c r="I996" s="225">
        <v>0.52</v>
      </c>
      <c r="J996" s="226">
        <v>22</v>
      </c>
      <c r="K996" s="218">
        <v>3</v>
      </c>
      <c r="L996" s="321">
        <v>0.59</v>
      </c>
      <c r="M996" s="263">
        <v>34</v>
      </c>
    </row>
    <row r="997" spans="1:13" ht="14.65" customHeight="1">
      <c r="A997" s="219" t="s">
        <v>27</v>
      </c>
      <c r="B997" s="224">
        <v>60</v>
      </c>
      <c r="C997" s="221">
        <v>1.64</v>
      </c>
      <c r="D997" s="222">
        <v>639</v>
      </c>
      <c r="E997" s="224">
        <v>32</v>
      </c>
      <c r="F997" s="221">
        <v>1.54</v>
      </c>
      <c r="G997" s="222">
        <v>358</v>
      </c>
      <c r="H997" s="224">
        <v>3</v>
      </c>
      <c r="I997" s="221">
        <v>0.68</v>
      </c>
      <c r="J997" s="222">
        <v>32</v>
      </c>
      <c r="K997" s="224">
        <v>4</v>
      </c>
      <c r="L997" s="306">
        <v>0.65</v>
      </c>
      <c r="M997" s="262">
        <v>55</v>
      </c>
    </row>
    <row r="998" spans="1:13" ht="14.65" customHeight="1">
      <c r="A998" s="213" t="s">
        <v>28</v>
      </c>
      <c r="B998" s="218">
        <v>70</v>
      </c>
      <c r="C998" s="225">
        <v>1.54</v>
      </c>
      <c r="D998" s="226">
        <v>697</v>
      </c>
      <c r="E998" s="218">
        <v>25</v>
      </c>
      <c r="F998" s="225">
        <v>1.47</v>
      </c>
      <c r="G998" s="226">
        <v>250</v>
      </c>
      <c r="H998" s="218">
        <v>3</v>
      </c>
      <c r="I998" s="225">
        <v>0.51</v>
      </c>
      <c r="J998" s="226">
        <v>35</v>
      </c>
      <c r="K998" s="218">
        <v>2</v>
      </c>
      <c r="L998" s="321">
        <v>0.42</v>
      </c>
      <c r="M998" s="263">
        <v>33</v>
      </c>
    </row>
    <row r="999" spans="1:13" ht="14.65" customHeight="1">
      <c r="A999" s="219" t="s">
        <v>29</v>
      </c>
      <c r="B999" s="224">
        <v>70</v>
      </c>
      <c r="C999" s="221">
        <v>1.76</v>
      </c>
      <c r="D999" s="222">
        <v>532</v>
      </c>
      <c r="E999" s="224">
        <v>27</v>
      </c>
      <c r="F999" s="221">
        <v>1.71</v>
      </c>
      <c r="G999" s="222">
        <v>191</v>
      </c>
      <c r="H999" s="224">
        <v>1</v>
      </c>
      <c r="I999" s="221">
        <v>0.33</v>
      </c>
      <c r="J999" s="222">
        <v>8</v>
      </c>
      <c r="K999" s="224">
        <v>2</v>
      </c>
      <c r="L999" s="306">
        <v>0.48</v>
      </c>
      <c r="M999" s="262">
        <v>16</v>
      </c>
    </row>
    <row r="1000" spans="1:13" ht="14.65" customHeight="1">
      <c r="A1000" s="213" t="s">
        <v>30</v>
      </c>
      <c r="B1000" s="218">
        <v>65</v>
      </c>
      <c r="C1000" s="225">
        <v>1.76</v>
      </c>
      <c r="D1000" s="226">
        <v>516</v>
      </c>
      <c r="E1000" s="218">
        <v>31</v>
      </c>
      <c r="F1000" s="225">
        <v>1.71</v>
      </c>
      <c r="G1000" s="226">
        <v>235</v>
      </c>
      <c r="H1000" s="218">
        <v>3</v>
      </c>
      <c r="I1000" s="225">
        <v>0.56000000000000005</v>
      </c>
      <c r="J1000" s="226">
        <v>24</v>
      </c>
      <c r="K1000" s="218">
        <v>2</v>
      </c>
      <c r="L1000" s="321">
        <v>0.46</v>
      </c>
      <c r="M1000" s="263">
        <v>21</v>
      </c>
    </row>
    <row r="1001" spans="1:13" ht="14.65" customHeight="1">
      <c r="A1001" s="219" t="s">
        <v>31</v>
      </c>
      <c r="B1001" s="224">
        <v>67</v>
      </c>
      <c r="C1001" s="221">
        <v>1.84</v>
      </c>
      <c r="D1001" s="222">
        <v>523</v>
      </c>
      <c r="E1001" s="224">
        <v>29</v>
      </c>
      <c r="F1001" s="221">
        <v>1.78</v>
      </c>
      <c r="G1001" s="222">
        <v>218</v>
      </c>
      <c r="H1001" s="224">
        <v>2</v>
      </c>
      <c r="I1001" s="221">
        <v>0.46</v>
      </c>
      <c r="J1001" s="222">
        <v>15</v>
      </c>
      <c r="K1001" s="224">
        <v>3</v>
      </c>
      <c r="L1001" s="306">
        <v>0.56000000000000005</v>
      </c>
      <c r="M1001" s="262">
        <v>25</v>
      </c>
    </row>
    <row r="1002" spans="1:13" ht="14.65" customHeight="1">
      <c r="A1002" s="213" t="s">
        <v>32</v>
      </c>
      <c r="B1002" s="218">
        <v>59</v>
      </c>
      <c r="C1002" s="225">
        <v>1.54</v>
      </c>
      <c r="D1002" s="226">
        <v>707</v>
      </c>
      <c r="E1002" s="218">
        <v>36</v>
      </c>
      <c r="F1002" s="225">
        <v>1.51</v>
      </c>
      <c r="G1002" s="226">
        <v>424</v>
      </c>
      <c r="H1002" s="218">
        <v>1</v>
      </c>
      <c r="I1002" s="225">
        <v>0.35</v>
      </c>
      <c r="J1002" s="226">
        <v>22</v>
      </c>
      <c r="K1002" s="218">
        <v>3</v>
      </c>
      <c r="L1002" s="321">
        <v>0.46</v>
      </c>
      <c r="M1002" s="263">
        <v>47</v>
      </c>
    </row>
    <row r="1003" spans="1:13" ht="14.65" customHeight="1">
      <c r="A1003" s="219" t="s">
        <v>33</v>
      </c>
      <c r="B1003" s="224">
        <v>57</v>
      </c>
      <c r="C1003" s="221">
        <v>1.59</v>
      </c>
      <c r="D1003" s="222">
        <v>624</v>
      </c>
      <c r="E1003" s="224">
        <v>35</v>
      </c>
      <c r="F1003" s="221">
        <v>1.53</v>
      </c>
      <c r="G1003" s="222">
        <v>411</v>
      </c>
      <c r="H1003" s="224">
        <v>4</v>
      </c>
      <c r="I1003" s="221">
        <v>0.62</v>
      </c>
      <c r="J1003" s="222">
        <v>55</v>
      </c>
      <c r="K1003" s="224">
        <v>3</v>
      </c>
      <c r="L1003" s="306">
        <v>0.48</v>
      </c>
      <c r="M1003" s="262">
        <v>47</v>
      </c>
    </row>
    <row r="1004" spans="1:13" ht="14.65" customHeight="1">
      <c r="A1004" s="213" t="s">
        <v>34</v>
      </c>
      <c r="B1004" s="218">
        <v>65</v>
      </c>
      <c r="C1004" s="225">
        <v>1.82</v>
      </c>
      <c r="D1004" s="226">
        <v>633</v>
      </c>
      <c r="E1004" s="218">
        <v>28</v>
      </c>
      <c r="F1004" s="225">
        <v>1.74</v>
      </c>
      <c r="G1004" s="226">
        <v>266</v>
      </c>
      <c r="H1004" s="218">
        <v>4</v>
      </c>
      <c r="I1004" s="225">
        <v>0.68</v>
      </c>
      <c r="J1004" s="226">
        <v>35</v>
      </c>
      <c r="K1004" s="218">
        <v>3</v>
      </c>
      <c r="L1004" s="321">
        <v>0.54</v>
      </c>
      <c r="M1004" s="263">
        <v>32</v>
      </c>
    </row>
    <row r="1005" spans="1:13" ht="14.65" customHeight="1" thickBot="1">
      <c r="A1005" s="219" t="s">
        <v>35</v>
      </c>
      <c r="B1005" s="224">
        <v>58</v>
      </c>
      <c r="C1005" s="221">
        <v>1.59</v>
      </c>
      <c r="D1005" s="222">
        <v>647</v>
      </c>
      <c r="E1005" s="224">
        <v>34</v>
      </c>
      <c r="F1005" s="221">
        <v>1.54</v>
      </c>
      <c r="G1005" s="222">
        <v>377</v>
      </c>
      <c r="H1005" s="224">
        <v>4</v>
      </c>
      <c r="I1005" s="221">
        <v>0.59</v>
      </c>
      <c r="J1005" s="222">
        <v>47</v>
      </c>
      <c r="K1005" s="224">
        <v>4</v>
      </c>
      <c r="L1005" s="306">
        <v>0.52</v>
      </c>
      <c r="M1005" s="262">
        <v>57</v>
      </c>
    </row>
    <row r="1006" spans="1:13" ht="14.65" customHeight="1">
      <c r="A1006" s="331" t="s">
        <v>36</v>
      </c>
      <c r="B1006" s="332">
        <v>69</v>
      </c>
      <c r="C1006" s="333">
        <v>0.67</v>
      </c>
      <c r="D1006" s="334">
        <v>5987</v>
      </c>
      <c r="E1006" s="332">
        <v>27</v>
      </c>
      <c r="F1006" s="333">
        <v>0.64</v>
      </c>
      <c r="G1006" s="334">
        <v>2491</v>
      </c>
      <c r="H1006" s="332">
        <v>2</v>
      </c>
      <c r="I1006" s="333">
        <v>0.17</v>
      </c>
      <c r="J1006" s="334">
        <v>250</v>
      </c>
      <c r="K1006" s="332">
        <v>2</v>
      </c>
      <c r="L1006" s="335">
        <v>0.2</v>
      </c>
      <c r="M1006" s="336">
        <v>273</v>
      </c>
    </row>
    <row r="1007" spans="1:13" ht="14.65" customHeight="1">
      <c r="A1007" s="337" t="s">
        <v>37</v>
      </c>
      <c r="B1007" s="338">
        <v>60</v>
      </c>
      <c r="C1007" s="339">
        <v>0.73</v>
      </c>
      <c r="D1007" s="340">
        <v>3879</v>
      </c>
      <c r="E1007" s="338">
        <v>34</v>
      </c>
      <c r="F1007" s="339">
        <v>0.71</v>
      </c>
      <c r="G1007" s="340">
        <v>2269</v>
      </c>
      <c r="H1007" s="338">
        <v>3</v>
      </c>
      <c r="I1007" s="339">
        <v>0.22</v>
      </c>
      <c r="J1007" s="340">
        <v>201</v>
      </c>
      <c r="K1007" s="338">
        <v>3</v>
      </c>
      <c r="L1007" s="341">
        <v>0.2</v>
      </c>
      <c r="M1007" s="342">
        <v>278</v>
      </c>
    </row>
    <row r="1008" spans="1:13" ht="14.65" customHeight="1" thickBot="1">
      <c r="A1008" s="337" t="s">
        <v>38</v>
      </c>
      <c r="B1008" s="338">
        <v>67</v>
      </c>
      <c r="C1008" s="343">
        <v>0.55000000000000004</v>
      </c>
      <c r="D1008" s="344">
        <v>9866</v>
      </c>
      <c r="E1008" s="345">
        <v>29</v>
      </c>
      <c r="F1008" s="343">
        <v>0.53</v>
      </c>
      <c r="G1008" s="344">
        <v>4760</v>
      </c>
      <c r="H1008" s="338">
        <v>2</v>
      </c>
      <c r="I1008" s="343">
        <v>0.14000000000000001</v>
      </c>
      <c r="J1008" s="344">
        <v>451</v>
      </c>
      <c r="K1008" s="338">
        <v>3</v>
      </c>
      <c r="L1008" s="341">
        <v>0.16</v>
      </c>
      <c r="M1008" s="346">
        <v>551</v>
      </c>
    </row>
    <row r="1009" spans="1:13" ht="20.25" customHeight="1" thickBot="1">
      <c r="A1009" s="592" t="s">
        <v>142</v>
      </c>
      <c r="B1009" s="535"/>
      <c r="C1009" s="535"/>
      <c r="D1009" s="535"/>
      <c r="E1009" s="535"/>
      <c r="F1009" s="535"/>
      <c r="G1009" s="535"/>
      <c r="H1009" s="535"/>
      <c r="I1009" s="535"/>
      <c r="J1009" s="535"/>
      <c r="K1009" s="535"/>
      <c r="L1009" s="535"/>
      <c r="M1009" s="593"/>
    </row>
    <row r="1010" spans="1:13" ht="14.65" customHeight="1">
      <c r="A1010" s="213" t="s">
        <v>20</v>
      </c>
      <c r="B1010" s="218">
        <v>80</v>
      </c>
      <c r="C1010" s="215">
        <v>1.45</v>
      </c>
      <c r="D1010" s="216">
        <v>783</v>
      </c>
      <c r="E1010" s="347">
        <v>15</v>
      </c>
      <c r="F1010" s="348">
        <v>1.3</v>
      </c>
      <c r="G1010" s="216">
        <v>136</v>
      </c>
      <c r="H1010" s="347">
        <v>4</v>
      </c>
      <c r="I1010" s="348">
        <v>0.77</v>
      </c>
      <c r="J1010" s="216">
        <v>34</v>
      </c>
      <c r="K1010" s="347">
        <v>0</v>
      </c>
      <c r="L1010" s="349">
        <v>0.17</v>
      </c>
      <c r="M1010" s="260">
        <v>3</v>
      </c>
    </row>
    <row r="1011" spans="1:13" ht="14.65" customHeight="1">
      <c r="A1011" s="219" t="s">
        <v>21</v>
      </c>
      <c r="B1011" s="224">
        <v>81</v>
      </c>
      <c r="C1011" s="221">
        <v>1.35</v>
      </c>
      <c r="D1011" s="222">
        <v>801</v>
      </c>
      <c r="E1011" s="224">
        <v>15</v>
      </c>
      <c r="F1011" s="350">
        <v>1.22</v>
      </c>
      <c r="G1011" s="222">
        <v>137</v>
      </c>
      <c r="H1011" s="224">
        <v>4</v>
      </c>
      <c r="I1011" s="350">
        <v>0.68</v>
      </c>
      <c r="J1011" s="222">
        <v>34</v>
      </c>
      <c r="K1011" s="224">
        <v>0</v>
      </c>
      <c r="L1011" s="306">
        <v>0.11</v>
      </c>
      <c r="M1011" s="262">
        <v>2</v>
      </c>
    </row>
    <row r="1012" spans="1:13" ht="14.65" customHeight="1">
      <c r="A1012" s="213" t="s">
        <v>22</v>
      </c>
      <c r="B1012" s="218">
        <v>76</v>
      </c>
      <c r="C1012" s="225">
        <v>1.72</v>
      </c>
      <c r="D1012" s="226">
        <v>721</v>
      </c>
      <c r="E1012" s="218">
        <v>21</v>
      </c>
      <c r="F1012" s="351">
        <v>1.63</v>
      </c>
      <c r="G1012" s="226">
        <v>204</v>
      </c>
      <c r="H1012" s="218">
        <v>3</v>
      </c>
      <c r="I1012" s="351">
        <v>0.7</v>
      </c>
      <c r="J1012" s="226">
        <v>29</v>
      </c>
      <c r="K1012" s="218">
        <v>0</v>
      </c>
      <c r="L1012" s="321">
        <v>0.06</v>
      </c>
      <c r="M1012" s="263">
        <v>1</v>
      </c>
    </row>
    <row r="1013" spans="1:13" ht="14.65" customHeight="1">
      <c r="A1013" s="219" t="s">
        <v>23</v>
      </c>
      <c r="B1013" s="224">
        <v>73</v>
      </c>
      <c r="C1013" s="221">
        <v>1.43</v>
      </c>
      <c r="D1013" s="222">
        <v>824</v>
      </c>
      <c r="E1013" s="224">
        <v>24</v>
      </c>
      <c r="F1013" s="350">
        <v>1.36</v>
      </c>
      <c r="G1013" s="222">
        <v>266</v>
      </c>
      <c r="H1013" s="224">
        <v>3</v>
      </c>
      <c r="I1013" s="350">
        <v>0.63</v>
      </c>
      <c r="J1013" s="222">
        <v>34</v>
      </c>
      <c r="K1013" s="224">
        <v>0</v>
      </c>
      <c r="L1013" s="306">
        <v>0.08</v>
      </c>
      <c r="M1013" s="262">
        <v>2</v>
      </c>
    </row>
    <row r="1014" spans="1:13" ht="14.65" customHeight="1">
      <c r="A1014" s="213" t="s">
        <v>24</v>
      </c>
      <c r="B1014" s="218">
        <v>75</v>
      </c>
      <c r="C1014" s="225">
        <v>1.87</v>
      </c>
      <c r="D1014" s="226">
        <v>517</v>
      </c>
      <c r="E1014" s="218">
        <v>20</v>
      </c>
      <c r="F1014" s="351">
        <v>1.72</v>
      </c>
      <c r="G1014" s="226">
        <v>134</v>
      </c>
      <c r="H1014" s="218">
        <v>4</v>
      </c>
      <c r="I1014" s="351">
        <v>0.93</v>
      </c>
      <c r="J1014" s="226">
        <v>27</v>
      </c>
      <c r="K1014" s="218">
        <v>0</v>
      </c>
      <c r="L1014" s="321">
        <v>0.25</v>
      </c>
      <c r="M1014" s="263">
        <v>2</v>
      </c>
    </row>
    <row r="1015" spans="1:13" ht="14.65" customHeight="1">
      <c r="A1015" s="219" t="s">
        <v>25</v>
      </c>
      <c r="B1015" s="224">
        <v>79</v>
      </c>
      <c r="C1015" s="221">
        <v>1.38</v>
      </c>
      <c r="D1015" s="222">
        <v>961</v>
      </c>
      <c r="E1015" s="224">
        <v>17</v>
      </c>
      <c r="F1015" s="350">
        <v>1.29</v>
      </c>
      <c r="G1015" s="222">
        <v>203</v>
      </c>
      <c r="H1015" s="224">
        <v>3</v>
      </c>
      <c r="I1015" s="350">
        <v>0.62</v>
      </c>
      <c r="J1015" s="222">
        <v>39</v>
      </c>
      <c r="K1015" s="224">
        <v>0</v>
      </c>
      <c r="L1015" s="306">
        <v>0.09</v>
      </c>
      <c r="M1015" s="262">
        <v>4</v>
      </c>
    </row>
    <row r="1016" spans="1:13" ht="14.65" customHeight="1">
      <c r="A1016" s="213" t="s">
        <v>26</v>
      </c>
      <c r="B1016" s="218">
        <v>74</v>
      </c>
      <c r="C1016" s="225">
        <v>1.57</v>
      </c>
      <c r="D1016" s="226">
        <v>671</v>
      </c>
      <c r="E1016" s="218">
        <v>20</v>
      </c>
      <c r="F1016" s="351">
        <v>1.45</v>
      </c>
      <c r="G1016" s="226">
        <v>176</v>
      </c>
      <c r="H1016" s="218">
        <v>5</v>
      </c>
      <c r="I1016" s="351">
        <v>0.77</v>
      </c>
      <c r="J1016" s="226">
        <v>36</v>
      </c>
      <c r="K1016" s="218">
        <v>1</v>
      </c>
      <c r="L1016" s="321">
        <v>0.25</v>
      </c>
      <c r="M1016" s="263">
        <v>7</v>
      </c>
    </row>
    <row r="1017" spans="1:13" ht="14.65" customHeight="1">
      <c r="A1017" s="219" t="s">
        <v>27</v>
      </c>
      <c r="B1017" s="224">
        <v>73</v>
      </c>
      <c r="C1017" s="221">
        <v>1.51</v>
      </c>
      <c r="D1017" s="222">
        <v>807</v>
      </c>
      <c r="E1017" s="224">
        <v>24</v>
      </c>
      <c r="F1017" s="350">
        <v>1.46</v>
      </c>
      <c r="G1017" s="222">
        <v>250</v>
      </c>
      <c r="H1017" s="224">
        <v>3</v>
      </c>
      <c r="I1017" s="350">
        <v>0.52</v>
      </c>
      <c r="J1017" s="222">
        <v>27</v>
      </c>
      <c r="K1017" s="224" t="s">
        <v>104</v>
      </c>
      <c r="L1017" s="306" t="s">
        <v>104</v>
      </c>
      <c r="M1017" s="262">
        <v>0</v>
      </c>
    </row>
    <row r="1018" spans="1:13" ht="14.65" customHeight="1">
      <c r="A1018" s="213" t="s">
        <v>28</v>
      </c>
      <c r="B1018" s="218">
        <v>81</v>
      </c>
      <c r="C1018" s="225">
        <v>1.33</v>
      </c>
      <c r="D1018" s="226">
        <v>827</v>
      </c>
      <c r="E1018" s="218">
        <v>16</v>
      </c>
      <c r="F1018" s="351">
        <v>1.24</v>
      </c>
      <c r="G1018" s="226">
        <v>155</v>
      </c>
      <c r="H1018" s="218">
        <v>3</v>
      </c>
      <c r="I1018" s="351">
        <v>0.53</v>
      </c>
      <c r="J1018" s="226">
        <v>26</v>
      </c>
      <c r="K1018" s="218">
        <v>1</v>
      </c>
      <c r="L1018" s="321">
        <v>0.26</v>
      </c>
      <c r="M1018" s="263">
        <v>6</v>
      </c>
    </row>
    <row r="1019" spans="1:13" ht="14.65" customHeight="1">
      <c r="A1019" s="219" t="s">
        <v>29</v>
      </c>
      <c r="B1019" s="224">
        <v>77</v>
      </c>
      <c r="C1019" s="221">
        <v>1.63</v>
      </c>
      <c r="D1019" s="222">
        <v>583</v>
      </c>
      <c r="E1019" s="224">
        <v>18</v>
      </c>
      <c r="F1019" s="350">
        <v>1.48</v>
      </c>
      <c r="G1019" s="222">
        <v>132</v>
      </c>
      <c r="H1019" s="224">
        <v>5</v>
      </c>
      <c r="I1019" s="350">
        <v>0.84</v>
      </c>
      <c r="J1019" s="222">
        <v>32</v>
      </c>
      <c r="K1019" s="224">
        <v>0</v>
      </c>
      <c r="L1019" s="306">
        <v>0.16</v>
      </c>
      <c r="M1019" s="262">
        <v>2</v>
      </c>
    </row>
    <row r="1020" spans="1:13" ht="14.65" customHeight="1">
      <c r="A1020" s="213" t="s">
        <v>30</v>
      </c>
      <c r="B1020" s="218">
        <v>75</v>
      </c>
      <c r="C1020" s="225">
        <v>1.63</v>
      </c>
      <c r="D1020" s="226">
        <v>606</v>
      </c>
      <c r="E1020" s="218">
        <v>21</v>
      </c>
      <c r="F1020" s="351">
        <v>1.52</v>
      </c>
      <c r="G1020" s="226">
        <v>161</v>
      </c>
      <c r="H1020" s="218">
        <v>4</v>
      </c>
      <c r="I1020" s="351">
        <v>0.73</v>
      </c>
      <c r="J1020" s="226">
        <v>26</v>
      </c>
      <c r="K1020" s="218">
        <v>1</v>
      </c>
      <c r="L1020" s="321">
        <v>0.28000000000000003</v>
      </c>
      <c r="M1020" s="263">
        <v>5</v>
      </c>
    </row>
    <row r="1021" spans="1:13" ht="14.65" customHeight="1">
      <c r="A1021" s="219" t="s">
        <v>31</v>
      </c>
      <c r="B1021" s="224">
        <v>82</v>
      </c>
      <c r="C1021" s="221">
        <v>1.53</v>
      </c>
      <c r="D1021" s="222">
        <v>655</v>
      </c>
      <c r="E1021" s="224">
        <v>15</v>
      </c>
      <c r="F1021" s="350">
        <v>1.44</v>
      </c>
      <c r="G1021" s="222">
        <v>113</v>
      </c>
      <c r="H1021" s="224">
        <v>2</v>
      </c>
      <c r="I1021" s="350">
        <v>0.63</v>
      </c>
      <c r="J1021" s="222">
        <v>16</v>
      </c>
      <c r="K1021" s="224">
        <v>0</v>
      </c>
      <c r="L1021" s="306">
        <v>0.12</v>
      </c>
      <c r="M1021" s="262">
        <v>1</v>
      </c>
    </row>
    <row r="1022" spans="1:13" ht="14.65" customHeight="1">
      <c r="A1022" s="213" t="s">
        <v>32</v>
      </c>
      <c r="B1022" s="218">
        <v>79</v>
      </c>
      <c r="C1022" s="225">
        <v>1.28</v>
      </c>
      <c r="D1022" s="226">
        <v>959</v>
      </c>
      <c r="E1022" s="218">
        <v>18</v>
      </c>
      <c r="F1022" s="351">
        <v>1.21</v>
      </c>
      <c r="G1022" s="226">
        <v>216</v>
      </c>
      <c r="H1022" s="218">
        <v>3</v>
      </c>
      <c r="I1022" s="351">
        <v>0.55000000000000004</v>
      </c>
      <c r="J1022" s="226">
        <v>25</v>
      </c>
      <c r="K1022" s="218" t="s">
        <v>104</v>
      </c>
      <c r="L1022" s="321" t="s">
        <v>104</v>
      </c>
      <c r="M1022" s="263">
        <v>0</v>
      </c>
    </row>
    <row r="1023" spans="1:13" ht="14.65" customHeight="1">
      <c r="A1023" s="219" t="s">
        <v>33</v>
      </c>
      <c r="B1023" s="224">
        <v>72</v>
      </c>
      <c r="C1023" s="221">
        <v>1.43</v>
      </c>
      <c r="D1023" s="222">
        <v>824</v>
      </c>
      <c r="E1023" s="224">
        <v>25</v>
      </c>
      <c r="F1023" s="350">
        <v>1.37</v>
      </c>
      <c r="G1023" s="222">
        <v>284</v>
      </c>
      <c r="H1023" s="224">
        <v>3</v>
      </c>
      <c r="I1023" s="350">
        <v>0.55000000000000004</v>
      </c>
      <c r="J1023" s="222">
        <v>31</v>
      </c>
      <c r="K1023" s="224">
        <v>0</v>
      </c>
      <c r="L1023" s="306">
        <v>0.06</v>
      </c>
      <c r="M1023" s="262">
        <v>1</v>
      </c>
    </row>
    <row r="1024" spans="1:13" ht="14.65" customHeight="1">
      <c r="A1024" s="213" t="s">
        <v>34</v>
      </c>
      <c r="B1024" s="218">
        <v>78</v>
      </c>
      <c r="C1024" s="225">
        <v>1.56</v>
      </c>
      <c r="D1024" s="226">
        <v>760</v>
      </c>
      <c r="E1024" s="218">
        <v>18</v>
      </c>
      <c r="F1024" s="351">
        <v>1.46</v>
      </c>
      <c r="G1024" s="226">
        <v>172</v>
      </c>
      <c r="H1024" s="218">
        <v>4</v>
      </c>
      <c r="I1024" s="351">
        <v>0.7</v>
      </c>
      <c r="J1024" s="226">
        <v>35</v>
      </c>
      <c r="K1024" s="218">
        <v>0</v>
      </c>
      <c r="L1024" s="321">
        <v>0.08</v>
      </c>
      <c r="M1024" s="263">
        <v>3</v>
      </c>
    </row>
    <row r="1025" spans="1:13" ht="14.65" customHeight="1" thickBot="1">
      <c r="A1025" s="219" t="s">
        <v>35</v>
      </c>
      <c r="B1025" s="224">
        <v>74</v>
      </c>
      <c r="C1025" s="221">
        <v>1.42</v>
      </c>
      <c r="D1025" s="222">
        <v>845</v>
      </c>
      <c r="E1025" s="224">
        <v>23</v>
      </c>
      <c r="F1025" s="350">
        <v>1.36</v>
      </c>
      <c r="G1025" s="222">
        <v>253</v>
      </c>
      <c r="H1025" s="224">
        <v>3</v>
      </c>
      <c r="I1025" s="350">
        <v>0.54</v>
      </c>
      <c r="J1025" s="222">
        <v>30</v>
      </c>
      <c r="K1025" s="224">
        <v>0</v>
      </c>
      <c r="L1025" s="306">
        <v>0.12</v>
      </c>
      <c r="M1025" s="262">
        <v>1</v>
      </c>
    </row>
    <row r="1026" spans="1:13" ht="14.65" customHeight="1">
      <c r="A1026" s="331" t="s">
        <v>36</v>
      </c>
      <c r="B1026" s="332">
        <v>79</v>
      </c>
      <c r="C1026" s="333">
        <v>0.6</v>
      </c>
      <c r="D1026" s="334">
        <v>7164</v>
      </c>
      <c r="E1026" s="352">
        <v>17</v>
      </c>
      <c r="F1026" s="353">
        <v>0.55000000000000004</v>
      </c>
      <c r="G1026" s="334">
        <v>1519</v>
      </c>
      <c r="H1026" s="352">
        <v>4</v>
      </c>
      <c r="I1026" s="353">
        <v>0.31</v>
      </c>
      <c r="J1026" s="334">
        <v>305</v>
      </c>
      <c r="K1026" s="352">
        <v>0</v>
      </c>
      <c r="L1026" s="354">
        <v>7.0000000000000007E-2</v>
      </c>
      <c r="M1026" s="336">
        <v>35</v>
      </c>
    </row>
    <row r="1027" spans="1:13" ht="14.65" customHeight="1">
      <c r="A1027" s="337" t="s">
        <v>37</v>
      </c>
      <c r="B1027" s="338">
        <v>75</v>
      </c>
      <c r="C1027" s="339">
        <v>0.64</v>
      </c>
      <c r="D1027" s="340">
        <v>4980</v>
      </c>
      <c r="E1027" s="355">
        <v>22</v>
      </c>
      <c r="F1027" s="356">
        <v>0.61</v>
      </c>
      <c r="G1027" s="340">
        <v>1473</v>
      </c>
      <c r="H1027" s="355">
        <v>3</v>
      </c>
      <c r="I1027" s="356">
        <v>0.26</v>
      </c>
      <c r="J1027" s="340">
        <v>176</v>
      </c>
      <c r="K1027" s="355">
        <v>0</v>
      </c>
      <c r="L1027" s="357">
        <v>0.03</v>
      </c>
      <c r="M1027" s="342">
        <v>5</v>
      </c>
    </row>
    <row r="1028" spans="1:13" ht="14.65" customHeight="1" thickBot="1">
      <c r="A1028" s="337" t="s">
        <v>38</v>
      </c>
      <c r="B1028" s="338">
        <v>78</v>
      </c>
      <c r="C1028" s="343">
        <v>0.49</v>
      </c>
      <c r="D1028" s="344">
        <v>12144</v>
      </c>
      <c r="E1028" s="358">
        <v>18</v>
      </c>
      <c r="F1028" s="359">
        <v>0.45</v>
      </c>
      <c r="G1028" s="344">
        <v>2992</v>
      </c>
      <c r="H1028" s="358">
        <v>4</v>
      </c>
      <c r="I1028" s="359">
        <v>0.25</v>
      </c>
      <c r="J1028" s="344">
        <v>481</v>
      </c>
      <c r="K1028" s="358">
        <v>0</v>
      </c>
      <c r="L1028" s="360">
        <v>0.05</v>
      </c>
      <c r="M1028" s="346">
        <v>40</v>
      </c>
    </row>
    <row r="1029" spans="1:13" ht="18" customHeight="1" thickBot="1">
      <c r="A1029" s="592" t="s">
        <v>144</v>
      </c>
      <c r="B1029" s="535"/>
      <c r="C1029" s="535"/>
      <c r="D1029" s="535"/>
      <c r="E1029" s="535"/>
      <c r="F1029" s="535"/>
      <c r="G1029" s="535"/>
      <c r="H1029" s="535"/>
      <c r="I1029" s="535"/>
      <c r="J1029" s="535"/>
      <c r="K1029" s="535"/>
      <c r="L1029" s="535"/>
      <c r="M1029" s="593"/>
    </row>
    <row r="1030" spans="1:13" ht="14.65" customHeight="1">
      <c r="A1030" s="213" t="s">
        <v>20</v>
      </c>
      <c r="B1030" s="218">
        <v>78</v>
      </c>
      <c r="C1030" s="215">
        <v>1.46</v>
      </c>
      <c r="D1030" s="216">
        <v>731</v>
      </c>
      <c r="E1030" s="218">
        <v>18</v>
      </c>
      <c r="F1030" s="215">
        <v>1.39</v>
      </c>
      <c r="G1030" s="216">
        <v>170</v>
      </c>
      <c r="H1030" s="218">
        <v>2</v>
      </c>
      <c r="I1030" s="215">
        <v>0.46</v>
      </c>
      <c r="J1030" s="216">
        <v>29</v>
      </c>
      <c r="K1030" s="218">
        <v>2</v>
      </c>
      <c r="L1030" s="321">
        <v>0.38</v>
      </c>
      <c r="M1030" s="260">
        <v>23</v>
      </c>
    </row>
    <row r="1031" spans="1:13" ht="14.65" customHeight="1">
      <c r="A1031" s="219" t="s">
        <v>21</v>
      </c>
      <c r="B1031" s="224">
        <v>77</v>
      </c>
      <c r="C1031" s="221">
        <v>1.43</v>
      </c>
      <c r="D1031" s="222">
        <v>736</v>
      </c>
      <c r="E1031" s="224">
        <v>16</v>
      </c>
      <c r="F1031" s="221">
        <v>1.25</v>
      </c>
      <c r="G1031" s="222">
        <v>150</v>
      </c>
      <c r="H1031" s="224">
        <v>6</v>
      </c>
      <c r="I1031" s="221">
        <v>0.76</v>
      </c>
      <c r="J1031" s="222">
        <v>58</v>
      </c>
      <c r="K1031" s="224">
        <v>2</v>
      </c>
      <c r="L1031" s="306">
        <v>0.45</v>
      </c>
      <c r="M1031" s="262">
        <v>27</v>
      </c>
    </row>
    <row r="1032" spans="1:13" ht="14.65" customHeight="1">
      <c r="A1032" s="213" t="s">
        <v>22</v>
      </c>
      <c r="B1032" s="218">
        <v>79</v>
      </c>
      <c r="C1032" s="225">
        <v>1.64</v>
      </c>
      <c r="D1032" s="226">
        <v>747</v>
      </c>
      <c r="E1032" s="218">
        <v>19</v>
      </c>
      <c r="F1032" s="225">
        <v>1.58</v>
      </c>
      <c r="G1032" s="226">
        <v>186</v>
      </c>
      <c r="H1032" s="218">
        <v>2</v>
      </c>
      <c r="I1032" s="225">
        <v>0.5</v>
      </c>
      <c r="J1032" s="226">
        <v>15</v>
      </c>
      <c r="K1032" s="218">
        <v>1</v>
      </c>
      <c r="L1032" s="321">
        <v>0.21</v>
      </c>
      <c r="M1032" s="263">
        <v>7</v>
      </c>
    </row>
    <row r="1033" spans="1:13" ht="14.65" customHeight="1">
      <c r="A1033" s="219" t="s">
        <v>23</v>
      </c>
      <c r="B1033" s="224">
        <v>71</v>
      </c>
      <c r="C1033" s="221">
        <v>1.45</v>
      </c>
      <c r="D1033" s="222">
        <v>782</v>
      </c>
      <c r="E1033" s="224">
        <v>24</v>
      </c>
      <c r="F1033" s="221">
        <v>1.35</v>
      </c>
      <c r="G1033" s="222">
        <v>272</v>
      </c>
      <c r="H1033" s="224">
        <v>3</v>
      </c>
      <c r="I1033" s="221">
        <v>0.6</v>
      </c>
      <c r="J1033" s="222">
        <v>37</v>
      </c>
      <c r="K1033" s="224">
        <v>2</v>
      </c>
      <c r="L1033" s="306">
        <v>0.4</v>
      </c>
      <c r="M1033" s="262">
        <v>31</v>
      </c>
    </row>
    <row r="1034" spans="1:13" ht="14.65" customHeight="1">
      <c r="A1034" s="213" t="s">
        <v>24</v>
      </c>
      <c r="B1034" s="218">
        <v>78</v>
      </c>
      <c r="C1034" s="225">
        <v>1.76</v>
      </c>
      <c r="D1034" s="226">
        <v>520</v>
      </c>
      <c r="E1034" s="218">
        <v>18</v>
      </c>
      <c r="F1034" s="225">
        <v>1.63</v>
      </c>
      <c r="G1034" s="226">
        <v>128</v>
      </c>
      <c r="H1034" s="218">
        <v>3</v>
      </c>
      <c r="I1034" s="225">
        <v>0.64</v>
      </c>
      <c r="J1034" s="226">
        <v>22</v>
      </c>
      <c r="K1034" s="218">
        <v>1</v>
      </c>
      <c r="L1034" s="321">
        <v>0.54</v>
      </c>
      <c r="M1034" s="263">
        <v>9</v>
      </c>
    </row>
    <row r="1035" spans="1:13" ht="14.65" customHeight="1">
      <c r="A1035" s="219" t="s">
        <v>25</v>
      </c>
      <c r="B1035" s="224">
        <v>82</v>
      </c>
      <c r="C1035" s="221">
        <v>1.29</v>
      </c>
      <c r="D1035" s="222">
        <v>987</v>
      </c>
      <c r="E1035" s="224">
        <v>15</v>
      </c>
      <c r="F1035" s="221">
        <v>1.22</v>
      </c>
      <c r="G1035" s="222">
        <v>181</v>
      </c>
      <c r="H1035" s="224">
        <v>1</v>
      </c>
      <c r="I1035" s="221">
        <v>0.38</v>
      </c>
      <c r="J1035" s="222">
        <v>15</v>
      </c>
      <c r="K1035" s="224">
        <v>1</v>
      </c>
      <c r="L1035" s="306">
        <v>0.32</v>
      </c>
      <c r="M1035" s="262">
        <v>22</v>
      </c>
    </row>
    <row r="1036" spans="1:13" ht="14.65" customHeight="1">
      <c r="A1036" s="213" t="s">
        <v>26</v>
      </c>
      <c r="B1036" s="218">
        <v>72</v>
      </c>
      <c r="C1036" s="225">
        <v>1.62</v>
      </c>
      <c r="D1036" s="226">
        <v>645</v>
      </c>
      <c r="E1036" s="218">
        <v>22</v>
      </c>
      <c r="F1036" s="225">
        <v>1.51</v>
      </c>
      <c r="G1036" s="226">
        <v>190</v>
      </c>
      <c r="H1036" s="218">
        <v>4</v>
      </c>
      <c r="I1036" s="225">
        <v>0.67</v>
      </c>
      <c r="J1036" s="226">
        <v>35</v>
      </c>
      <c r="K1036" s="218">
        <v>2</v>
      </c>
      <c r="L1036" s="321">
        <v>0.46</v>
      </c>
      <c r="M1036" s="263">
        <v>16</v>
      </c>
    </row>
    <row r="1037" spans="1:13" ht="14.65" customHeight="1">
      <c r="A1037" s="219" t="s">
        <v>27</v>
      </c>
      <c r="B1037" s="224">
        <v>69</v>
      </c>
      <c r="C1037" s="221">
        <v>1.51</v>
      </c>
      <c r="D1037" s="222">
        <v>725</v>
      </c>
      <c r="E1037" s="224">
        <v>26</v>
      </c>
      <c r="F1037" s="221">
        <v>1.43</v>
      </c>
      <c r="G1037" s="222">
        <v>291</v>
      </c>
      <c r="H1037" s="224">
        <v>3</v>
      </c>
      <c r="I1037" s="221">
        <v>0.47</v>
      </c>
      <c r="J1037" s="222">
        <v>36</v>
      </c>
      <c r="K1037" s="224">
        <v>2</v>
      </c>
      <c r="L1037" s="306">
        <v>0.47</v>
      </c>
      <c r="M1037" s="262">
        <v>31</v>
      </c>
    </row>
    <row r="1038" spans="1:13" ht="14.65" customHeight="1">
      <c r="A1038" s="213" t="s">
        <v>28</v>
      </c>
      <c r="B1038" s="218">
        <v>81</v>
      </c>
      <c r="C1038" s="225">
        <v>1.29</v>
      </c>
      <c r="D1038" s="226">
        <v>818</v>
      </c>
      <c r="E1038" s="218">
        <v>15</v>
      </c>
      <c r="F1038" s="225">
        <v>1.21</v>
      </c>
      <c r="G1038" s="226">
        <v>158</v>
      </c>
      <c r="H1038" s="218">
        <v>3</v>
      </c>
      <c r="I1038" s="225">
        <v>0.51</v>
      </c>
      <c r="J1038" s="226">
        <v>29</v>
      </c>
      <c r="K1038" s="218">
        <v>1</v>
      </c>
      <c r="L1038" s="321">
        <v>0.21</v>
      </c>
      <c r="M1038" s="263">
        <v>11</v>
      </c>
    </row>
    <row r="1039" spans="1:13" ht="14.65" customHeight="1">
      <c r="A1039" s="219" t="s">
        <v>29</v>
      </c>
      <c r="B1039" s="224">
        <v>72</v>
      </c>
      <c r="C1039" s="221">
        <v>1.72</v>
      </c>
      <c r="D1039" s="222">
        <v>538</v>
      </c>
      <c r="E1039" s="224">
        <v>20</v>
      </c>
      <c r="F1039" s="221">
        <v>1.54</v>
      </c>
      <c r="G1039" s="222">
        <v>150</v>
      </c>
      <c r="H1039" s="224">
        <v>6</v>
      </c>
      <c r="I1039" s="221">
        <v>0.93</v>
      </c>
      <c r="J1039" s="222">
        <v>47</v>
      </c>
      <c r="K1039" s="224">
        <v>2</v>
      </c>
      <c r="L1039" s="306">
        <v>0.46</v>
      </c>
      <c r="M1039" s="262">
        <v>14</v>
      </c>
    </row>
    <row r="1040" spans="1:13" ht="14.65" customHeight="1">
      <c r="A1040" s="213" t="s">
        <v>30</v>
      </c>
      <c r="B1040" s="218">
        <v>58</v>
      </c>
      <c r="C1040" s="225">
        <v>1.82</v>
      </c>
      <c r="D1040" s="226">
        <v>460</v>
      </c>
      <c r="E1040" s="218">
        <v>25</v>
      </c>
      <c r="F1040" s="225">
        <v>1.6</v>
      </c>
      <c r="G1040" s="226">
        <v>196</v>
      </c>
      <c r="H1040" s="218">
        <v>14</v>
      </c>
      <c r="I1040" s="225">
        <v>1.3</v>
      </c>
      <c r="J1040" s="226">
        <v>105</v>
      </c>
      <c r="K1040" s="218">
        <v>3</v>
      </c>
      <c r="L1040" s="321">
        <v>0.57999999999999996</v>
      </c>
      <c r="M1040" s="263">
        <v>32</v>
      </c>
    </row>
    <row r="1041" spans="1:13" ht="14.65" customHeight="1">
      <c r="A1041" s="219" t="s">
        <v>31</v>
      </c>
      <c r="B1041" s="224">
        <v>59</v>
      </c>
      <c r="C1041" s="221">
        <v>1.93</v>
      </c>
      <c r="D1041" s="222">
        <v>457</v>
      </c>
      <c r="E1041" s="224">
        <v>24</v>
      </c>
      <c r="F1041" s="221">
        <v>1.68</v>
      </c>
      <c r="G1041" s="222">
        <v>179</v>
      </c>
      <c r="H1041" s="224">
        <v>14</v>
      </c>
      <c r="I1041" s="221">
        <v>1.36</v>
      </c>
      <c r="J1041" s="222">
        <v>106</v>
      </c>
      <c r="K1041" s="224">
        <v>3</v>
      </c>
      <c r="L1041" s="306">
        <v>0.57999999999999996</v>
      </c>
      <c r="M1041" s="262">
        <v>40</v>
      </c>
    </row>
    <row r="1042" spans="1:13" ht="14.65" customHeight="1">
      <c r="A1042" s="213" t="s">
        <v>32</v>
      </c>
      <c r="B1042" s="218">
        <v>73</v>
      </c>
      <c r="C1042" s="225">
        <v>1.38</v>
      </c>
      <c r="D1042" s="226">
        <v>859</v>
      </c>
      <c r="E1042" s="218">
        <v>23</v>
      </c>
      <c r="F1042" s="225">
        <v>1.3</v>
      </c>
      <c r="G1042" s="226">
        <v>275</v>
      </c>
      <c r="H1042" s="218">
        <v>3</v>
      </c>
      <c r="I1042" s="225">
        <v>0.48</v>
      </c>
      <c r="J1042" s="226">
        <v>35</v>
      </c>
      <c r="K1042" s="218">
        <v>2</v>
      </c>
      <c r="L1042" s="321">
        <v>0.38</v>
      </c>
      <c r="M1042" s="263">
        <v>29</v>
      </c>
    </row>
    <row r="1043" spans="1:13" ht="14.65" customHeight="1">
      <c r="A1043" s="219" t="s">
        <v>33</v>
      </c>
      <c r="B1043" s="224">
        <v>69</v>
      </c>
      <c r="C1043" s="221">
        <v>1.46</v>
      </c>
      <c r="D1043" s="222">
        <v>784</v>
      </c>
      <c r="E1043" s="224">
        <v>26</v>
      </c>
      <c r="F1043" s="221">
        <v>1.39</v>
      </c>
      <c r="G1043" s="222">
        <v>293</v>
      </c>
      <c r="H1043" s="224">
        <v>3</v>
      </c>
      <c r="I1043" s="221">
        <v>0.51</v>
      </c>
      <c r="J1043" s="222">
        <v>32</v>
      </c>
      <c r="K1043" s="224">
        <v>2</v>
      </c>
      <c r="L1043" s="306">
        <v>0.39</v>
      </c>
      <c r="M1043" s="262">
        <v>32</v>
      </c>
    </row>
    <row r="1044" spans="1:13" ht="14.65" customHeight="1">
      <c r="A1044" s="213" t="s">
        <v>34</v>
      </c>
      <c r="B1044" s="218">
        <v>81</v>
      </c>
      <c r="C1044" s="225">
        <v>1.45</v>
      </c>
      <c r="D1044" s="226">
        <v>769</v>
      </c>
      <c r="E1044" s="218">
        <v>17</v>
      </c>
      <c r="F1044" s="225">
        <v>1.39</v>
      </c>
      <c r="G1044" s="226">
        <v>173</v>
      </c>
      <c r="H1044" s="218">
        <v>1</v>
      </c>
      <c r="I1044" s="225">
        <v>0.45</v>
      </c>
      <c r="J1044" s="226">
        <v>13</v>
      </c>
      <c r="K1044" s="218">
        <v>1</v>
      </c>
      <c r="L1044" s="321">
        <v>0.18</v>
      </c>
      <c r="M1044" s="263">
        <v>10</v>
      </c>
    </row>
    <row r="1045" spans="1:13" ht="14.65" customHeight="1" thickBot="1">
      <c r="A1045" s="219" t="s">
        <v>35</v>
      </c>
      <c r="B1045" s="224">
        <v>70</v>
      </c>
      <c r="C1045" s="221">
        <v>1.48</v>
      </c>
      <c r="D1045" s="222">
        <v>797</v>
      </c>
      <c r="E1045" s="224">
        <v>26</v>
      </c>
      <c r="F1045" s="221">
        <v>1.44</v>
      </c>
      <c r="G1045" s="222">
        <v>278</v>
      </c>
      <c r="H1045" s="224">
        <v>2</v>
      </c>
      <c r="I1045" s="221">
        <v>0.47</v>
      </c>
      <c r="J1045" s="222">
        <v>28</v>
      </c>
      <c r="K1045" s="224">
        <v>2</v>
      </c>
      <c r="L1045" s="306">
        <v>0.28999999999999998</v>
      </c>
      <c r="M1045" s="262">
        <v>27</v>
      </c>
    </row>
    <row r="1046" spans="1:13" ht="14.65" customHeight="1">
      <c r="A1046" s="331" t="s">
        <v>36</v>
      </c>
      <c r="B1046" s="332">
        <v>75</v>
      </c>
      <c r="C1046" s="333">
        <v>0.63</v>
      </c>
      <c r="D1046" s="334">
        <v>6661</v>
      </c>
      <c r="E1046" s="332">
        <v>19</v>
      </c>
      <c r="F1046" s="333">
        <v>0.56999999999999995</v>
      </c>
      <c r="G1046" s="334">
        <v>1675</v>
      </c>
      <c r="H1046" s="332">
        <v>5</v>
      </c>
      <c r="I1046" s="333">
        <v>0.31</v>
      </c>
      <c r="J1046" s="334">
        <v>459</v>
      </c>
      <c r="K1046" s="332">
        <v>2</v>
      </c>
      <c r="L1046" s="335">
        <v>0.17</v>
      </c>
      <c r="M1046" s="336">
        <v>204</v>
      </c>
    </row>
    <row r="1047" spans="1:13" ht="14.65" customHeight="1">
      <c r="A1047" s="337" t="s">
        <v>37</v>
      </c>
      <c r="B1047" s="338">
        <v>73</v>
      </c>
      <c r="C1047" s="339">
        <v>0.65</v>
      </c>
      <c r="D1047" s="340">
        <v>4694</v>
      </c>
      <c r="E1047" s="338">
        <v>23</v>
      </c>
      <c r="F1047" s="339">
        <v>0.62</v>
      </c>
      <c r="G1047" s="340">
        <v>1595</v>
      </c>
      <c r="H1047" s="338">
        <v>2</v>
      </c>
      <c r="I1047" s="339">
        <v>0.22</v>
      </c>
      <c r="J1047" s="340">
        <v>183</v>
      </c>
      <c r="K1047" s="338">
        <v>2</v>
      </c>
      <c r="L1047" s="341">
        <v>0.15</v>
      </c>
      <c r="M1047" s="342">
        <v>157</v>
      </c>
    </row>
    <row r="1048" spans="1:13" ht="14.65" customHeight="1" thickBot="1">
      <c r="A1048" s="337" t="s">
        <v>38</v>
      </c>
      <c r="B1048" s="338">
        <v>74</v>
      </c>
      <c r="C1048" s="343">
        <v>0.51</v>
      </c>
      <c r="D1048" s="344">
        <v>11355</v>
      </c>
      <c r="E1048" s="345">
        <v>20</v>
      </c>
      <c r="F1048" s="343">
        <v>0.46</v>
      </c>
      <c r="G1048" s="344">
        <v>3270</v>
      </c>
      <c r="H1048" s="338">
        <v>4</v>
      </c>
      <c r="I1048" s="343">
        <v>0.25</v>
      </c>
      <c r="J1048" s="344">
        <v>642</v>
      </c>
      <c r="K1048" s="338">
        <v>2</v>
      </c>
      <c r="L1048" s="341">
        <v>0.14000000000000001</v>
      </c>
      <c r="M1048" s="346">
        <v>361</v>
      </c>
    </row>
    <row r="1049" spans="1:13" ht="18" customHeight="1" thickBot="1">
      <c r="A1049" s="592" t="s">
        <v>145</v>
      </c>
      <c r="B1049" s="535"/>
      <c r="C1049" s="535"/>
      <c r="D1049" s="535"/>
      <c r="E1049" s="535"/>
      <c r="F1049" s="535"/>
      <c r="G1049" s="535"/>
      <c r="H1049" s="535"/>
      <c r="I1049" s="535"/>
      <c r="J1049" s="535"/>
      <c r="K1049" s="535"/>
      <c r="L1049" s="535"/>
      <c r="M1049" s="593"/>
    </row>
    <row r="1050" spans="1:13" ht="14.65" customHeight="1">
      <c r="A1050" s="213" t="s">
        <v>20</v>
      </c>
      <c r="B1050" s="218">
        <v>82</v>
      </c>
      <c r="C1050" s="215">
        <v>1.31</v>
      </c>
      <c r="D1050" s="216">
        <v>767</v>
      </c>
      <c r="E1050" s="218">
        <v>11</v>
      </c>
      <c r="F1050" s="215">
        <v>1.1000000000000001</v>
      </c>
      <c r="G1050" s="216">
        <v>113</v>
      </c>
      <c r="H1050" s="218">
        <v>5</v>
      </c>
      <c r="I1050" s="215">
        <v>0.73</v>
      </c>
      <c r="J1050" s="216">
        <v>54</v>
      </c>
      <c r="K1050" s="218">
        <v>1</v>
      </c>
      <c r="L1050" s="321">
        <v>0.35</v>
      </c>
      <c r="M1050" s="260">
        <v>20</v>
      </c>
    </row>
    <row r="1051" spans="1:13" ht="14.65" customHeight="1">
      <c r="A1051" s="219" t="s">
        <v>21</v>
      </c>
      <c r="B1051" s="224">
        <v>83</v>
      </c>
      <c r="C1051" s="221">
        <v>1.26</v>
      </c>
      <c r="D1051" s="222">
        <v>798</v>
      </c>
      <c r="E1051" s="224">
        <v>10</v>
      </c>
      <c r="F1051" s="221">
        <v>0.99</v>
      </c>
      <c r="G1051" s="222">
        <v>96</v>
      </c>
      <c r="H1051" s="224">
        <v>6</v>
      </c>
      <c r="I1051" s="221">
        <v>0.8</v>
      </c>
      <c r="J1051" s="222">
        <v>58</v>
      </c>
      <c r="K1051" s="224">
        <v>1</v>
      </c>
      <c r="L1051" s="306">
        <v>0.36</v>
      </c>
      <c r="M1051" s="262">
        <v>19</v>
      </c>
    </row>
    <row r="1052" spans="1:13" ht="14.65" customHeight="1">
      <c r="A1052" s="213" t="s">
        <v>22</v>
      </c>
      <c r="B1052" s="218">
        <v>49</v>
      </c>
      <c r="C1052" s="225">
        <v>2.06</v>
      </c>
      <c r="D1052" s="226">
        <v>440</v>
      </c>
      <c r="E1052" s="218">
        <v>14</v>
      </c>
      <c r="F1052" s="225">
        <v>1.31</v>
      </c>
      <c r="G1052" s="226">
        <v>150</v>
      </c>
      <c r="H1052" s="218">
        <v>32</v>
      </c>
      <c r="I1052" s="225">
        <v>1.93</v>
      </c>
      <c r="J1052" s="226">
        <v>306</v>
      </c>
      <c r="K1052" s="218">
        <v>5</v>
      </c>
      <c r="L1052" s="321">
        <v>0.82</v>
      </c>
      <c r="M1052" s="263">
        <v>56</v>
      </c>
    </row>
    <row r="1053" spans="1:13" ht="14.65" customHeight="1">
      <c r="A1053" s="219" t="s">
        <v>23</v>
      </c>
      <c r="B1053" s="224">
        <v>48</v>
      </c>
      <c r="C1053" s="221">
        <v>1.61</v>
      </c>
      <c r="D1053" s="222">
        <v>531</v>
      </c>
      <c r="E1053" s="224">
        <v>13</v>
      </c>
      <c r="F1053" s="221">
        <v>1.05</v>
      </c>
      <c r="G1053" s="222">
        <v>157</v>
      </c>
      <c r="H1053" s="224">
        <v>32</v>
      </c>
      <c r="I1053" s="221">
        <v>1.52</v>
      </c>
      <c r="J1053" s="222">
        <v>343</v>
      </c>
      <c r="K1053" s="224">
        <v>7</v>
      </c>
      <c r="L1053" s="306">
        <v>0.79</v>
      </c>
      <c r="M1053" s="262">
        <v>89</v>
      </c>
    </row>
    <row r="1054" spans="1:13" ht="14.65" customHeight="1">
      <c r="A1054" s="213" t="s">
        <v>24</v>
      </c>
      <c r="B1054" s="218">
        <v>66</v>
      </c>
      <c r="C1054" s="225">
        <v>2.02</v>
      </c>
      <c r="D1054" s="226">
        <v>445</v>
      </c>
      <c r="E1054" s="218">
        <v>15</v>
      </c>
      <c r="F1054" s="225">
        <v>1.54</v>
      </c>
      <c r="G1054" s="226">
        <v>100</v>
      </c>
      <c r="H1054" s="218">
        <v>16</v>
      </c>
      <c r="I1054" s="225">
        <v>1.53</v>
      </c>
      <c r="J1054" s="226">
        <v>116</v>
      </c>
      <c r="K1054" s="218">
        <v>3</v>
      </c>
      <c r="L1054" s="321">
        <v>0.74</v>
      </c>
      <c r="M1054" s="263">
        <v>18</v>
      </c>
    </row>
    <row r="1055" spans="1:13" ht="14.65" customHeight="1">
      <c r="A1055" s="219" t="s">
        <v>25</v>
      </c>
      <c r="B1055" s="224">
        <v>71</v>
      </c>
      <c r="C1055" s="221">
        <v>1.52</v>
      </c>
      <c r="D1055" s="222">
        <v>862</v>
      </c>
      <c r="E1055" s="224">
        <v>14</v>
      </c>
      <c r="F1055" s="221">
        <v>1.1499999999999999</v>
      </c>
      <c r="G1055" s="222">
        <v>162</v>
      </c>
      <c r="H1055" s="224">
        <v>12</v>
      </c>
      <c r="I1055" s="221">
        <v>1.1100000000000001</v>
      </c>
      <c r="J1055" s="222">
        <v>133</v>
      </c>
      <c r="K1055" s="224">
        <v>3</v>
      </c>
      <c r="L1055" s="306">
        <v>0.54</v>
      </c>
      <c r="M1055" s="262">
        <v>44</v>
      </c>
    </row>
    <row r="1056" spans="1:13" ht="14.65" customHeight="1">
      <c r="A1056" s="213" t="s">
        <v>26</v>
      </c>
      <c r="B1056" s="218">
        <v>70</v>
      </c>
      <c r="C1056" s="225">
        <v>1.64</v>
      </c>
      <c r="D1056" s="226">
        <v>618</v>
      </c>
      <c r="E1056" s="218">
        <v>17</v>
      </c>
      <c r="F1056" s="225">
        <v>1.35</v>
      </c>
      <c r="G1056" s="226">
        <v>144</v>
      </c>
      <c r="H1056" s="218">
        <v>10</v>
      </c>
      <c r="I1056" s="225">
        <v>1.03</v>
      </c>
      <c r="J1056" s="226">
        <v>92</v>
      </c>
      <c r="K1056" s="218">
        <v>4</v>
      </c>
      <c r="L1056" s="321">
        <v>0.68</v>
      </c>
      <c r="M1056" s="263">
        <v>35</v>
      </c>
    </row>
    <row r="1057" spans="1:13" ht="14.65" customHeight="1">
      <c r="A1057" s="219" t="s">
        <v>27</v>
      </c>
      <c r="B1057" s="224">
        <v>52</v>
      </c>
      <c r="C1057" s="221">
        <v>1.68</v>
      </c>
      <c r="D1057" s="222">
        <v>549</v>
      </c>
      <c r="E1057" s="224">
        <v>19</v>
      </c>
      <c r="F1057" s="221">
        <v>1.29</v>
      </c>
      <c r="G1057" s="222">
        <v>218</v>
      </c>
      <c r="H1057" s="224">
        <v>21</v>
      </c>
      <c r="I1057" s="221">
        <v>1.33</v>
      </c>
      <c r="J1057" s="222">
        <v>233</v>
      </c>
      <c r="K1057" s="224">
        <v>8</v>
      </c>
      <c r="L1057" s="306">
        <v>0.96</v>
      </c>
      <c r="M1057" s="262">
        <v>82</v>
      </c>
    </row>
    <row r="1058" spans="1:13" ht="14.65" customHeight="1">
      <c r="A1058" s="213" t="s">
        <v>28</v>
      </c>
      <c r="B1058" s="218">
        <v>75</v>
      </c>
      <c r="C1058" s="225">
        <v>1.43</v>
      </c>
      <c r="D1058" s="226">
        <v>745</v>
      </c>
      <c r="E1058" s="218">
        <v>13</v>
      </c>
      <c r="F1058" s="225">
        <v>1.1000000000000001</v>
      </c>
      <c r="G1058" s="226">
        <v>138</v>
      </c>
      <c r="H1058" s="218">
        <v>9</v>
      </c>
      <c r="I1058" s="225">
        <v>0.94</v>
      </c>
      <c r="J1058" s="226">
        <v>97</v>
      </c>
      <c r="K1058" s="218">
        <v>3</v>
      </c>
      <c r="L1058" s="321">
        <v>0.53</v>
      </c>
      <c r="M1058" s="263">
        <v>32</v>
      </c>
    </row>
    <row r="1059" spans="1:13" ht="14.65" customHeight="1">
      <c r="A1059" s="219" t="s">
        <v>29</v>
      </c>
      <c r="B1059" s="224">
        <v>76</v>
      </c>
      <c r="C1059" s="221">
        <v>1.62</v>
      </c>
      <c r="D1059" s="222">
        <v>568</v>
      </c>
      <c r="E1059" s="224">
        <v>14</v>
      </c>
      <c r="F1059" s="221">
        <v>1.34</v>
      </c>
      <c r="G1059" s="222">
        <v>107</v>
      </c>
      <c r="H1059" s="224">
        <v>8</v>
      </c>
      <c r="I1059" s="221">
        <v>1.04</v>
      </c>
      <c r="J1059" s="222">
        <v>60</v>
      </c>
      <c r="K1059" s="224">
        <v>1</v>
      </c>
      <c r="L1059" s="306">
        <v>0.38</v>
      </c>
      <c r="M1059" s="262">
        <v>13</v>
      </c>
    </row>
    <row r="1060" spans="1:13" ht="14.65" customHeight="1">
      <c r="A1060" s="213" t="s">
        <v>30</v>
      </c>
      <c r="B1060" s="218">
        <v>76</v>
      </c>
      <c r="C1060" s="225">
        <v>1.58</v>
      </c>
      <c r="D1060" s="226">
        <v>602</v>
      </c>
      <c r="E1060" s="218">
        <v>16</v>
      </c>
      <c r="F1060" s="225">
        <v>1.37</v>
      </c>
      <c r="G1060" s="226">
        <v>125</v>
      </c>
      <c r="H1060" s="218">
        <v>6</v>
      </c>
      <c r="I1060" s="225">
        <v>0.89</v>
      </c>
      <c r="J1060" s="226">
        <v>48</v>
      </c>
      <c r="K1060" s="218">
        <v>2</v>
      </c>
      <c r="L1060" s="321">
        <v>0.47</v>
      </c>
      <c r="M1060" s="263">
        <v>18</v>
      </c>
    </row>
    <row r="1061" spans="1:13" ht="14.65" customHeight="1">
      <c r="A1061" s="219" t="s">
        <v>31</v>
      </c>
      <c r="B1061" s="224">
        <v>71</v>
      </c>
      <c r="C1061" s="221">
        <v>1.77</v>
      </c>
      <c r="D1061" s="222">
        <v>556</v>
      </c>
      <c r="E1061" s="224">
        <v>17</v>
      </c>
      <c r="F1061" s="221">
        <v>1.52</v>
      </c>
      <c r="G1061" s="222">
        <v>128</v>
      </c>
      <c r="H1061" s="224">
        <v>9</v>
      </c>
      <c r="I1061" s="221">
        <v>1.0900000000000001</v>
      </c>
      <c r="J1061" s="222">
        <v>76</v>
      </c>
      <c r="K1061" s="224">
        <v>2</v>
      </c>
      <c r="L1061" s="306">
        <v>0.47</v>
      </c>
      <c r="M1061" s="262">
        <v>23</v>
      </c>
    </row>
    <row r="1062" spans="1:13" ht="14.65" customHeight="1">
      <c r="A1062" s="213" t="s">
        <v>32</v>
      </c>
      <c r="B1062" s="218">
        <v>61</v>
      </c>
      <c r="C1062" s="225">
        <v>1.52</v>
      </c>
      <c r="D1062" s="226">
        <v>718</v>
      </c>
      <c r="E1062" s="218">
        <v>15</v>
      </c>
      <c r="F1062" s="225">
        <v>1.1299999999999999</v>
      </c>
      <c r="G1062" s="226">
        <v>190</v>
      </c>
      <c r="H1062" s="218">
        <v>19</v>
      </c>
      <c r="I1062" s="225">
        <v>1.21</v>
      </c>
      <c r="J1062" s="226">
        <v>217</v>
      </c>
      <c r="K1062" s="218">
        <v>5</v>
      </c>
      <c r="L1062" s="321">
        <v>0.63</v>
      </c>
      <c r="M1062" s="263">
        <v>70</v>
      </c>
    </row>
    <row r="1063" spans="1:13" ht="14.65" customHeight="1">
      <c r="A1063" s="219" t="s">
        <v>33</v>
      </c>
      <c r="B1063" s="224">
        <v>45</v>
      </c>
      <c r="C1063" s="221">
        <v>1.62</v>
      </c>
      <c r="D1063" s="222">
        <v>506</v>
      </c>
      <c r="E1063" s="224">
        <v>17</v>
      </c>
      <c r="F1063" s="221">
        <v>1.18</v>
      </c>
      <c r="G1063" s="222">
        <v>197</v>
      </c>
      <c r="H1063" s="224">
        <v>29</v>
      </c>
      <c r="I1063" s="221">
        <v>1.48</v>
      </c>
      <c r="J1063" s="222">
        <v>326</v>
      </c>
      <c r="K1063" s="224">
        <v>9</v>
      </c>
      <c r="L1063" s="306">
        <v>0.85</v>
      </c>
      <c r="M1063" s="262">
        <v>110</v>
      </c>
    </row>
    <row r="1064" spans="1:13" ht="14.65" customHeight="1">
      <c r="A1064" s="213" t="s">
        <v>34</v>
      </c>
      <c r="B1064" s="218">
        <v>69</v>
      </c>
      <c r="C1064" s="225">
        <v>1.77</v>
      </c>
      <c r="D1064" s="226">
        <v>660</v>
      </c>
      <c r="E1064" s="218">
        <v>18</v>
      </c>
      <c r="F1064" s="225">
        <v>1.49</v>
      </c>
      <c r="G1064" s="226">
        <v>167</v>
      </c>
      <c r="H1064" s="218">
        <v>10</v>
      </c>
      <c r="I1064" s="225">
        <v>1.0900000000000001</v>
      </c>
      <c r="J1064" s="226">
        <v>102</v>
      </c>
      <c r="K1064" s="218">
        <v>4</v>
      </c>
      <c r="L1064" s="321">
        <v>0.72</v>
      </c>
      <c r="M1064" s="263">
        <v>38</v>
      </c>
    </row>
    <row r="1065" spans="1:13" ht="14.65" customHeight="1" thickBot="1">
      <c r="A1065" s="219" t="s">
        <v>35</v>
      </c>
      <c r="B1065" s="224">
        <v>51</v>
      </c>
      <c r="C1065" s="221">
        <v>1.62</v>
      </c>
      <c r="D1065" s="222">
        <v>588</v>
      </c>
      <c r="E1065" s="224">
        <v>21</v>
      </c>
      <c r="F1065" s="221">
        <v>1.33</v>
      </c>
      <c r="G1065" s="222">
        <v>226</v>
      </c>
      <c r="H1065" s="224">
        <v>22</v>
      </c>
      <c r="I1065" s="221">
        <v>1.35</v>
      </c>
      <c r="J1065" s="222">
        <v>238</v>
      </c>
      <c r="K1065" s="224">
        <v>6</v>
      </c>
      <c r="L1065" s="306">
        <v>0.74</v>
      </c>
      <c r="M1065" s="262">
        <v>75</v>
      </c>
    </row>
    <row r="1066" spans="1:13" ht="14.65" customHeight="1">
      <c r="A1066" s="331" t="s">
        <v>36</v>
      </c>
      <c r="B1066" s="332">
        <v>77</v>
      </c>
      <c r="C1066" s="333">
        <v>0.59</v>
      </c>
      <c r="D1066" s="334">
        <v>6621</v>
      </c>
      <c r="E1066" s="332">
        <v>13</v>
      </c>
      <c r="F1066" s="333">
        <v>0.48</v>
      </c>
      <c r="G1066" s="334">
        <v>1280</v>
      </c>
      <c r="H1066" s="332">
        <v>8</v>
      </c>
      <c r="I1066" s="333">
        <v>0.37</v>
      </c>
      <c r="J1066" s="334">
        <v>836</v>
      </c>
      <c r="K1066" s="332">
        <v>2</v>
      </c>
      <c r="L1066" s="335">
        <v>0.17</v>
      </c>
      <c r="M1066" s="336">
        <v>260</v>
      </c>
    </row>
    <row r="1067" spans="1:13" ht="14.65" customHeight="1">
      <c r="A1067" s="337" t="s">
        <v>37</v>
      </c>
      <c r="B1067" s="338">
        <v>52</v>
      </c>
      <c r="C1067" s="339">
        <v>0.75</v>
      </c>
      <c r="D1067" s="340">
        <v>3332</v>
      </c>
      <c r="E1067" s="338">
        <v>16</v>
      </c>
      <c r="F1067" s="339">
        <v>0.53</v>
      </c>
      <c r="G1067" s="340">
        <v>1138</v>
      </c>
      <c r="H1067" s="338">
        <v>26</v>
      </c>
      <c r="I1067" s="339">
        <v>0.67</v>
      </c>
      <c r="J1067" s="340">
        <v>1663</v>
      </c>
      <c r="K1067" s="338">
        <v>6</v>
      </c>
      <c r="L1067" s="341">
        <v>0.33</v>
      </c>
      <c r="M1067" s="342">
        <v>482</v>
      </c>
    </row>
    <row r="1068" spans="1:13" ht="14.65" customHeight="1" thickBot="1">
      <c r="A1068" s="337" t="s">
        <v>38</v>
      </c>
      <c r="B1068" s="338">
        <v>72</v>
      </c>
      <c r="C1068" s="343">
        <v>0.5</v>
      </c>
      <c r="D1068" s="344">
        <v>9953</v>
      </c>
      <c r="E1068" s="345">
        <v>14</v>
      </c>
      <c r="F1068" s="343">
        <v>0.39</v>
      </c>
      <c r="G1068" s="344">
        <v>2418</v>
      </c>
      <c r="H1068" s="338">
        <v>12</v>
      </c>
      <c r="I1068" s="343">
        <v>0.33</v>
      </c>
      <c r="J1068" s="344">
        <v>2499</v>
      </c>
      <c r="K1068" s="338">
        <v>3</v>
      </c>
      <c r="L1068" s="341">
        <v>0.15</v>
      </c>
      <c r="M1068" s="346">
        <v>742</v>
      </c>
    </row>
    <row r="1069" spans="1:13" ht="20.25" customHeight="1" thickBot="1">
      <c r="A1069" s="592" t="s">
        <v>146</v>
      </c>
      <c r="B1069" s="535"/>
      <c r="C1069" s="535"/>
      <c r="D1069" s="535"/>
      <c r="E1069" s="535"/>
      <c r="F1069" s="535"/>
      <c r="G1069" s="535"/>
      <c r="H1069" s="535"/>
      <c r="I1069" s="535"/>
      <c r="J1069" s="535"/>
      <c r="K1069" s="535"/>
      <c r="L1069" s="535"/>
      <c r="M1069" s="593"/>
    </row>
    <row r="1070" spans="1:13" ht="14.65" customHeight="1">
      <c r="A1070" s="213" t="s">
        <v>20</v>
      </c>
      <c r="B1070" s="218">
        <v>22</v>
      </c>
      <c r="C1070" s="215">
        <v>1.45</v>
      </c>
      <c r="D1070" s="216">
        <v>212</v>
      </c>
      <c r="E1070" s="218">
        <v>19</v>
      </c>
      <c r="F1070" s="215">
        <v>1.39</v>
      </c>
      <c r="G1070" s="216">
        <v>187</v>
      </c>
      <c r="H1070" s="218">
        <v>41</v>
      </c>
      <c r="I1070" s="215">
        <v>1.75</v>
      </c>
      <c r="J1070" s="216">
        <v>374</v>
      </c>
      <c r="K1070" s="218">
        <v>18</v>
      </c>
      <c r="L1070" s="321">
        <v>1.4</v>
      </c>
      <c r="M1070" s="260">
        <v>163</v>
      </c>
    </row>
    <row r="1071" spans="1:13" ht="14.65" customHeight="1">
      <c r="A1071" s="219" t="s">
        <v>21</v>
      </c>
      <c r="B1071" s="224">
        <v>31</v>
      </c>
      <c r="C1071" s="221">
        <v>1.59</v>
      </c>
      <c r="D1071" s="222">
        <v>303</v>
      </c>
      <c r="E1071" s="224">
        <v>19</v>
      </c>
      <c r="F1071" s="221">
        <v>1.37</v>
      </c>
      <c r="G1071" s="222">
        <v>188</v>
      </c>
      <c r="H1071" s="224">
        <v>30</v>
      </c>
      <c r="I1071" s="221">
        <v>1.59</v>
      </c>
      <c r="J1071" s="222">
        <v>289</v>
      </c>
      <c r="K1071" s="224">
        <v>19</v>
      </c>
      <c r="L1071" s="306">
        <v>1.39</v>
      </c>
      <c r="M1071" s="262">
        <v>173</v>
      </c>
    </row>
    <row r="1072" spans="1:13" ht="14.65" customHeight="1">
      <c r="A1072" s="213" t="s">
        <v>22</v>
      </c>
      <c r="B1072" s="218">
        <v>22</v>
      </c>
      <c r="C1072" s="225">
        <v>1.74</v>
      </c>
      <c r="D1072" s="226">
        <v>211</v>
      </c>
      <c r="E1072" s="218">
        <v>16</v>
      </c>
      <c r="F1072" s="225">
        <v>1.34</v>
      </c>
      <c r="G1072" s="226">
        <v>178</v>
      </c>
      <c r="H1072" s="218">
        <v>41</v>
      </c>
      <c r="I1072" s="225">
        <v>2.0499999999999998</v>
      </c>
      <c r="J1072" s="226">
        <v>380</v>
      </c>
      <c r="K1072" s="218">
        <v>20</v>
      </c>
      <c r="L1072" s="321">
        <v>1.72</v>
      </c>
      <c r="M1072" s="263">
        <v>176</v>
      </c>
    </row>
    <row r="1073" spans="1:13" ht="14.65" customHeight="1">
      <c r="A1073" s="219" t="s">
        <v>23</v>
      </c>
      <c r="B1073" s="224">
        <v>19</v>
      </c>
      <c r="C1073" s="221">
        <v>1.27</v>
      </c>
      <c r="D1073" s="222">
        <v>215</v>
      </c>
      <c r="E1073" s="224">
        <v>22</v>
      </c>
      <c r="F1073" s="221">
        <v>1.35</v>
      </c>
      <c r="G1073" s="222">
        <v>251</v>
      </c>
      <c r="H1073" s="224">
        <v>42</v>
      </c>
      <c r="I1073" s="221">
        <v>1.6</v>
      </c>
      <c r="J1073" s="222">
        <v>456</v>
      </c>
      <c r="K1073" s="224">
        <v>17</v>
      </c>
      <c r="L1073" s="306">
        <v>1.2</v>
      </c>
      <c r="M1073" s="262">
        <v>186</v>
      </c>
    </row>
    <row r="1074" spans="1:13" ht="14.65" customHeight="1">
      <c r="A1074" s="213" t="s">
        <v>24</v>
      </c>
      <c r="B1074" s="218">
        <v>18</v>
      </c>
      <c r="C1074" s="225">
        <v>1.64</v>
      </c>
      <c r="D1074" s="226">
        <v>126</v>
      </c>
      <c r="E1074" s="218">
        <v>19</v>
      </c>
      <c r="F1074" s="225">
        <v>1.69</v>
      </c>
      <c r="G1074" s="226">
        <v>129</v>
      </c>
      <c r="H1074" s="218">
        <v>38</v>
      </c>
      <c r="I1074" s="225">
        <v>2.09</v>
      </c>
      <c r="J1074" s="226">
        <v>261</v>
      </c>
      <c r="K1074" s="218">
        <v>24</v>
      </c>
      <c r="L1074" s="321">
        <v>1.89</v>
      </c>
      <c r="M1074" s="263">
        <v>155</v>
      </c>
    </row>
    <row r="1075" spans="1:13" ht="14.65" customHeight="1">
      <c r="A1075" s="219" t="s">
        <v>25</v>
      </c>
      <c r="B1075" s="224">
        <v>28</v>
      </c>
      <c r="C1075" s="221">
        <v>1.49</v>
      </c>
      <c r="D1075" s="222">
        <v>353</v>
      </c>
      <c r="E1075" s="224">
        <v>23</v>
      </c>
      <c r="F1075" s="221">
        <v>1.4</v>
      </c>
      <c r="G1075" s="222">
        <v>290</v>
      </c>
      <c r="H1075" s="224">
        <v>28</v>
      </c>
      <c r="I1075" s="221">
        <v>1.54</v>
      </c>
      <c r="J1075" s="222">
        <v>307</v>
      </c>
      <c r="K1075" s="224">
        <v>21</v>
      </c>
      <c r="L1075" s="306">
        <v>1.4</v>
      </c>
      <c r="M1075" s="262">
        <v>240</v>
      </c>
    </row>
    <row r="1076" spans="1:13" ht="14.65" customHeight="1">
      <c r="A1076" s="213" t="s">
        <v>26</v>
      </c>
      <c r="B1076" s="218">
        <v>19</v>
      </c>
      <c r="C1076" s="225">
        <v>1.38</v>
      </c>
      <c r="D1076" s="226">
        <v>174</v>
      </c>
      <c r="E1076" s="218">
        <v>17</v>
      </c>
      <c r="F1076" s="225">
        <v>1.37</v>
      </c>
      <c r="G1076" s="226">
        <v>156</v>
      </c>
      <c r="H1076" s="218">
        <v>43</v>
      </c>
      <c r="I1076" s="225">
        <v>1.8</v>
      </c>
      <c r="J1076" s="226">
        <v>369</v>
      </c>
      <c r="K1076" s="218">
        <v>21</v>
      </c>
      <c r="L1076" s="321">
        <v>1.49</v>
      </c>
      <c r="M1076" s="263">
        <v>174</v>
      </c>
    </row>
    <row r="1077" spans="1:13" ht="14.65" customHeight="1">
      <c r="A1077" s="219" t="s">
        <v>27</v>
      </c>
      <c r="B1077" s="224">
        <v>17</v>
      </c>
      <c r="C1077" s="221">
        <v>1.28</v>
      </c>
      <c r="D1077" s="222">
        <v>190</v>
      </c>
      <c r="E1077" s="224">
        <v>22</v>
      </c>
      <c r="F1077" s="221">
        <v>1.37</v>
      </c>
      <c r="G1077" s="222">
        <v>236</v>
      </c>
      <c r="H1077" s="224">
        <v>40</v>
      </c>
      <c r="I1077" s="221">
        <v>1.64</v>
      </c>
      <c r="J1077" s="222">
        <v>433</v>
      </c>
      <c r="K1077" s="224">
        <v>21</v>
      </c>
      <c r="L1077" s="306">
        <v>1.43</v>
      </c>
      <c r="M1077" s="262">
        <v>220</v>
      </c>
    </row>
    <row r="1078" spans="1:13" ht="14.65" customHeight="1">
      <c r="A1078" s="213" t="s">
        <v>28</v>
      </c>
      <c r="B1078" s="218">
        <v>24</v>
      </c>
      <c r="C1078" s="225">
        <v>1.46</v>
      </c>
      <c r="D1078" s="226">
        <v>234</v>
      </c>
      <c r="E1078" s="218">
        <v>15</v>
      </c>
      <c r="F1078" s="225">
        <v>1.2</v>
      </c>
      <c r="G1078" s="226">
        <v>153</v>
      </c>
      <c r="H1078" s="218">
        <v>35</v>
      </c>
      <c r="I1078" s="225">
        <v>1.64</v>
      </c>
      <c r="J1078" s="226">
        <v>350</v>
      </c>
      <c r="K1078" s="218">
        <v>26</v>
      </c>
      <c r="L1078" s="321">
        <v>1.5</v>
      </c>
      <c r="M1078" s="263">
        <v>253</v>
      </c>
    </row>
    <row r="1079" spans="1:13" ht="14.65" customHeight="1">
      <c r="A1079" s="219" t="s">
        <v>29</v>
      </c>
      <c r="B1079" s="224">
        <v>23</v>
      </c>
      <c r="C1079" s="221">
        <v>1.63</v>
      </c>
      <c r="D1079" s="222">
        <v>173</v>
      </c>
      <c r="E1079" s="224">
        <v>15</v>
      </c>
      <c r="F1079" s="221">
        <v>1.38</v>
      </c>
      <c r="G1079" s="222">
        <v>116</v>
      </c>
      <c r="H1079" s="224">
        <v>39</v>
      </c>
      <c r="I1079" s="221">
        <v>1.9</v>
      </c>
      <c r="J1079" s="222">
        <v>284</v>
      </c>
      <c r="K1079" s="224">
        <v>22</v>
      </c>
      <c r="L1079" s="306">
        <v>1.61</v>
      </c>
      <c r="M1079" s="262">
        <v>157</v>
      </c>
    </row>
    <row r="1080" spans="1:13" ht="14.65" customHeight="1">
      <c r="A1080" s="213" t="s">
        <v>30</v>
      </c>
      <c r="B1080" s="218">
        <v>20</v>
      </c>
      <c r="C1080" s="225">
        <v>1.49</v>
      </c>
      <c r="D1080" s="226">
        <v>155</v>
      </c>
      <c r="E1080" s="218">
        <v>18</v>
      </c>
      <c r="F1080" s="225">
        <v>1.43</v>
      </c>
      <c r="G1080" s="226">
        <v>143</v>
      </c>
      <c r="H1080" s="218">
        <v>42</v>
      </c>
      <c r="I1080" s="225">
        <v>1.84</v>
      </c>
      <c r="J1080" s="226">
        <v>329</v>
      </c>
      <c r="K1080" s="218">
        <v>20</v>
      </c>
      <c r="L1080" s="321">
        <v>1.46</v>
      </c>
      <c r="M1080" s="263">
        <v>156</v>
      </c>
    </row>
    <row r="1081" spans="1:13" ht="14.65" customHeight="1">
      <c r="A1081" s="219" t="s">
        <v>31</v>
      </c>
      <c r="B1081" s="224">
        <v>18</v>
      </c>
      <c r="C1081" s="221">
        <v>1.51</v>
      </c>
      <c r="D1081" s="222">
        <v>146</v>
      </c>
      <c r="E1081" s="224">
        <v>16</v>
      </c>
      <c r="F1081" s="221">
        <v>1.45</v>
      </c>
      <c r="G1081" s="222">
        <v>130</v>
      </c>
      <c r="H1081" s="224">
        <v>42</v>
      </c>
      <c r="I1081" s="221">
        <v>1.96</v>
      </c>
      <c r="J1081" s="222">
        <v>317</v>
      </c>
      <c r="K1081" s="224">
        <v>24</v>
      </c>
      <c r="L1081" s="306">
        <v>1.72</v>
      </c>
      <c r="M1081" s="262">
        <v>173</v>
      </c>
    </row>
    <row r="1082" spans="1:13" ht="14.65" customHeight="1">
      <c r="A1082" s="213" t="s">
        <v>32</v>
      </c>
      <c r="B1082" s="218">
        <v>20</v>
      </c>
      <c r="C1082" s="225">
        <v>1.24</v>
      </c>
      <c r="D1082" s="226">
        <v>246</v>
      </c>
      <c r="E1082" s="218">
        <v>19</v>
      </c>
      <c r="F1082" s="225">
        <v>1.21</v>
      </c>
      <c r="G1082" s="226">
        <v>224</v>
      </c>
      <c r="H1082" s="218">
        <v>42</v>
      </c>
      <c r="I1082" s="225">
        <v>1.55</v>
      </c>
      <c r="J1082" s="226">
        <v>486</v>
      </c>
      <c r="K1082" s="218">
        <v>19</v>
      </c>
      <c r="L1082" s="321">
        <v>1.24</v>
      </c>
      <c r="M1082" s="263">
        <v>227</v>
      </c>
    </row>
    <row r="1083" spans="1:13" ht="14.65" customHeight="1">
      <c r="A1083" s="219" t="s">
        <v>33</v>
      </c>
      <c r="B1083" s="224">
        <v>15</v>
      </c>
      <c r="C1083" s="221">
        <v>1.1599999999999999</v>
      </c>
      <c r="D1083" s="222">
        <v>180</v>
      </c>
      <c r="E1083" s="224">
        <v>18</v>
      </c>
      <c r="F1083" s="221">
        <v>1.27</v>
      </c>
      <c r="G1083" s="222">
        <v>200</v>
      </c>
      <c r="H1083" s="224">
        <v>48</v>
      </c>
      <c r="I1083" s="221">
        <v>1.63</v>
      </c>
      <c r="J1083" s="222">
        <v>529</v>
      </c>
      <c r="K1083" s="224">
        <v>19</v>
      </c>
      <c r="L1083" s="306">
        <v>1.26</v>
      </c>
      <c r="M1083" s="262">
        <v>218</v>
      </c>
    </row>
    <row r="1084" spans="1:13" ht="14.65" customHeight="1">
      <c r="A1084" s="213" t="s">
        <v>34</v>
      </c>
      <c r="B1084" s="218">
        <v>22</v>
      </c>
      <c r="C1084" s="225">
        <v>1.6</v>
      </c>
      <c r="D1084" s="226">
        <v>217</v>
      </c>
      <c r="E1084" s="218">
        <v>17</v>
      </c>
      <c r="F1084" s="225">
        <v>1.45</v>
      </c>
      <c r="G1084" s="226">
        <v>170</v>
      </c>
      <c r="H1084" s="218">
        <v>37</v>
      </c>
      <c r="I1084" s="225">
        <v>1.86</v>
      </c>
      <c r="J1084" s="226">
        <v>350</v>
      </c>
      <c r="K1084" s="218">
        <v>24</v>
      </c>
      <c r="L1084" s="321">
        <v>1.69</v>
      </c>
      <c r="M1084" s="263">
        <v>216</v>
      </c>
    </row>
    <row r="1085" spans="1:13" ht="14.65" customHeight="1" thickBot="1">
      <c r="A1085" s="219" t="s">
        <v>35</v>
      </c>
      <c r="B1085" s="224">
        <v>18</v>
      </c>
      <c r="C1085" s="221">
        <v>1.27</v>
      </c>
      <c r="D1085" s="222">
        <v>212</v>
      </c>
      <c r="E1085" s="224">
        <v>18</v>
      </c>
      <c r="F1085" s="221">
        <v>1.21</v>
      </c>
      <c r="G1085" s="222">
        <v>203</v>
      </c>
      <c r="H1085" s="224">
        <v>45</v>
      </c>
      <c r="I1085" s="221">
        <v>1.62</v>
      </c>
      <c r="J1085" s="222">
        <v>489</v>
      </c>
      <c r="K1085" s="224">
        <v>19</v>
      </c>
      <c r="L1085" s="306">
        <v>1.23</v>
      </c>
      <c r="M1085" s="262">
        <v>217</v>
      </c>
    </row>
    <row r="1086" spans="1:13" ht="14.65" customHeight="1">
      <c r="A1086" s="331" t="s">
        <v>36</v>
      </c>
      <c r="B1086" s="332">
        <v>24</v>
      </c>
      <c r="C1086" s="333">
        <v>0.63</v>
      </c>
      <c r="D1086" s="334">
        <v>2093</v>
      </c>
      <c r="E1086" s="332">
        <v>18</v>
      </c>
      <c r="F1086" s="333">
        <v>0.55000000000000004</v>
      </c>
      <c r="G1086" s="334">
        <v>1662</v>
      </c>
      <c r="H1086" s="332">
        <v>37</v>
      </c>
      <c r="I1086" s="333">
        <v>0.71</v>
      </c>
      <c r="J1086" s="334">
        <v>3230</v>
      </c>
      <c r="K1086" s="332">
        <v>21</v>
      </c>
      <c r="L1086" s="335">
        <v>0.6</v>
      </c>
      <c r="M1086" s="336">
        <v>1860</v>
      </c>
    </row>
    <row r="1087" spans="1:13" ht="14.65" customHeight="1">
      <c r="A1087" s="337" t="s">
        <v>37</v>
      </c>
      <c r="B1087" s="338">
        <v>19</v>
      </c>
      <c r="C1087" s="339">
        <v>0.61</v>
      </c>
      <c r="D1087" s="340">
        <v>1254</v>
      </c>
      <c r="E1087" s="338">
        <v>19</v>
      </c>
      <c r="F1087" s="339">
        <v>0.56000000000000005</v>
      </c>
      <c r="G1087" s="340">
        <v>1292</v>
      </c>
      <c r="H1087" s="338">
        <v>43</v>
      </c>
      <c r="I1087" s="339">
        <v>0.75</v>
      </c>
      <c r="J1087" s="340">
        <v>2773</v>
      </c>
      <c r="K1087" s="338">
        <v>19</v>
      </c>
      <c r="L1087" s="341">
        <v>0.61</v>
      </c>
      <c r="M1087" s="342">
        <v>1244</v>
      </c>
    </row>
    <row r="1088" spans="1:13" ht="14.65" customHeight="1" thickBot="1">
      <c r="A1088" s="337" t="s">
        <v>38</v>
      </c>
      <c r="B1088" s="338">
        <v>23</v>
      </c>
      <c r="C1088" s="343">
        <v>0.51</v>
      </c>
      <c r="D1088" s="344">
        <v>3347</v>
      </c>
      <c r="E1088" s="345">
        <v>18</v>
      </c>
      <c r="F1088" s="343">
        <v>0.45</v>
      </c>
      <c r="G1088" s="344">
        <v>2954</v>
      </c>
      <c r="H1088" s="338">
        <v>39</v>
      </c>
      <c r="I1088" s="343">
        <v>0.57999999999999996</v>
      </c>
      <c r="J1088" s="344">
        <v>6003</v>
      </c>
      <c r="K1088" s="338">
        <v>21</v>
      </c>
      <c r="L1088" s="341">
        <v>0.49</v>
      </c>
      <c r="M1088" s="346">
        <v>3104</v>
      </c>
    </row>
    <row r="1089" spans="1:13" ht="20.25" customHeight="1" thickBot="1">
      <c r="A1089" s="592" t="s">
        <v>147</v>
      </c>
      <c r="B1089" s="535"/>
      <c r="C1089" s="535"/>
      <c r="D1089" s="535"/>
      <c r="E1089" s="535"/>
      <c r="F1089" s="535"/>
      <c r="G1089" s="535"/>
      <c r="H1089" s="535"/>
      <c r="I1089" s="535"/>
      <c r="J1089" s="535"/>
      <c r="K1089" s="535"/>
      <c r="L1089" s="535"/>
      <c r="M1089" s="593"/>
    </row>
    <row r="1090" spans="1:13" ht="14.65" customHeight="1">
      <c r="A1090" s="213" t="s">
        <v>20</v>
      </c>
      <c r="B1090" s="218">
        <v>67</v>
      </c>
      <c r="C1090" s="215">
        <v>1.65</v>
      </c>
      <c r="D1090" s="216">
        <v>632</v>
      </c>
      <c r="E1090" s="218">
        <v>20</v>
      </c>
      <c r="F1090" s="215">
        <v>1.4</v>
      </c>
      <c r="G1090" s="216">
        <v>194</v>
      </c>
      <c r="H1090" s="218">
        <v>11</v>
      </c>
      <c r="I1090" s="215">
        <v>1.1000000000000001</v>
      </c>
      <c r="J1090" s="216">
        <v>112</v>
      </c>
      <c r="K1090" s="218">
        <v>2</v>
      </c>
      <c r="L1090" s="321">
        <v>0.48</v>
      </c>
      <c r="M1090" s="260">
        <v>14</v>
      </c>
    </row>
    <row r="1091" spans="1:13" ht="14.65" customHeight="1">
      <c r="A1091" s="219" t="s">
        <v>21</v>
      </c>
      <c r="B1091" s="224">
        <v>80</v>
      </c>
      <c r="C1091" s="221">
        <v>1.35</v>
      </c>
      <c r="D1091" s="222">
        <v>771</v>
      </c>
      <c r="E1091" s="224">
        <v>14</v>
      </c>
      <c r="F1091" s="221">
        <v>1.2</v>
      </c>
      <c r="G1091" s="222">
        <v>139</v>
      </c>
      <c r="H1091" s="224">
        <v>5</v>
      </c>
      <c r="I1091" s="221">
        <v>0.68</v>
      </c>
      <c r="J1091" s="222">
        <v>53</v>
      </c>
      <c r="K1091" s="224">
        <v>1</v>
      </c>
      <c r="L1091" s="306">
        <v>0.27</v>
      </c>
      <c r="M1091" s="262">
        <v>9</v>
      </c>
    </row>
    <row r="1092" spans="1:13" ht="14.65" customHeight="1">
      <c r="A1092" s="213" t="s">
        <v>22</v>
      </c>
      <c r="B1092" s="218">
        <v>70</v>
      </c>
      <c r="C1092" s="225">
        <v>1.87</v>
      </c>
      <c r="D1092" s="226">
        <v>653</v>
      </c>
      <c r="E1092" s="218">
        <v>23</v>
      </c>
      <c r="F1092" s="225">
        <v>1.7</v>
      </c>
      <c r="G1092" s="226">
        <v>230</v>
      </c>
      <c r="H1092" s="218">
        <v>7</v>
      </c>
      <c r="I1092" s="225">
        <v>1.06</v>
      </c>
      <c r="J1092" s="226">
        <v>65</v>
      </c>
      <c r="K1092" s="218">
        <v>1</v>
      </c>
      <c r="L1092" s="321">
        <v>0.22</v>
      </c>
      <c r="M1092" s="263">
        <v>7</v>
      </c>
    </row>
    <row r="1093" spans="1:13" ht="14.65" customHeight="1">
      <c r="A1093" s="219" t="s">
        <v>23</v>
      </c>
      <c r="B1093" s="224">
        <v>66</v>
      </c>
      <c r="C1093" s="221">
        <v>1.52</v>
      </c>
      <c r="D1093" s="222">
        <v>736</v>
      </c>
      <c r="E1093" s="224">
        <v>24</v>
      </c>
      <c r="F1093" s="221">
        <v>1.36</v>
      </c>
      <c r="G1093" s="222">
        <v>266</v>
      </c>
      <c r="H1093" s="224">
        <v>9</v>
      </c>
      <c r="I1093" s="221">
        <v>0.95</v>
      </c>
      <c r="J1093" s="222">
        <v>105</v>
      </c>
      <c r="K1093" s="224">
        <v>1</v>
      </c>
      <c r="L1093" s="306">
        <v>0.26</v>
      </c>
      <c r="M1093" s="262">
        <v>16</v>
      </c>
    </row>
    <row r="1094" spans="1:13" ht="14.65" customHeight="1">
      <c r="A1094" s="213" t="s">
        <v>24</v>
      </c>
      <c r="B1094" s="218">
        <v>66</v>
      </c>
      <c r="C1094" s="225">
        <v>2</v>
      </c>
      <c r="D1094" s="226">
        <v>443</v>
      </c>
      <c r="E1094" s="218">
        <v>21</v>
      </c>
      <c r="F1094" s="225">
        <v>1.67</v>
      </c>
      <c r="G1094" s="226">
        <v>152</v>
      </c>
      <c r="H1094" s="218">
        <v>11</v>
      </c>
      <c r="I1094" s="225">
        <v>1.36</v>
      </c>
      <c r="J1094" s="226">
        <v>70</v>
      </c>
      <c r="K1094" s="218">
        <v>2</v>
      </c>
      <c r="L1094" s="321">
        <v>0.56999999999999995</v>
      </c>
      <c r="M1094" s="263">
        <v>15</v>
      </c>
    </row>
    <row r="1095" spans="1:13" ht="14.65" customHeight="1">
      <c r="A1095" s="219" t="s">
        <v>25</v>
      </c>
      <c r="B1095" s="224">
        <v>72</v>
      </c>
      <c r="C1095" s="221">
        <v>1.49</v>
      </c>
      <c r="D1095" s="222">
        <v>868</v>
      </c>
      <c r="E1095" s="224">
        <v>21</v>
      </c>
      <c r="F1095" s="221">
        <v>1.36</v>
      </c>
      <c r="G1095" s="222">
        <v>253</v>
      </c>
      <c r="H1095" s="224">
        <v>6</v>
      </c>
      <c r="I1095" s="221">
        <v>0.8</v>
      </c>
      <c r="J1095" s="222">
        <v>71</v>
      </c>
      <c r="K1095" s="224">
        <v>1</v>
      </c>
      <c r="L1095" s="306">
        <v>0.26</v>
      </c>
      <c r="M1095" s="262">
        <v>11</v>
      </c>
    </row>
    <row r="1096" spans="1:13" ht="14.65" customHeight="1">
      <c r="A1096" s="213" t="s">
        <v>26</v>
      </c>
      <c r="B1096" s="218">
        <v>63</v>
      </c>
      <c r="C1096" s="225">
        <v>1.73</v>
      </c>
      <c r="D1096" s="226">
        <v>567</v>
      </c>
      <c r="E1096" s="218">
        <v>24</v>
      </c>
      <c r="F1096" s="225">
        <v>1.52</v>
      </c>
      <c r="G1096" s="226">
        <v>215</v>
      </c>
      <c r="H1096" s="218">
        <v>12</v>
      </c>
      <c r="I1096" s="225">
        <v>1.1599999999999999</v>
      </c>
      <c r="J1096" s="226">
        <v>99</v>
      </c>
      <c r="K1096" s="218">
        <v>1</v>
      </c>
      <c r="L1096" s="321">
        <v>0.42</v>
      </c>
      <c r="M1096" s="263">
        <v>9</v>
      </c>
    </row>
    <row r="1097" spans="1:13" ht="14.65" customHeight="1">
      <c r="A1097" s="219" t="s">
        <v>27</v>
      </c>
      <c r="B1097" s="224">
        <v>68</v>
      </c>
      <c r="C1097" s="221">
        <v>1.56</v>
      </c>
      <c r="D1097" s="222">
        <v>716</v>
      </c>
      <c r="E1097" s="224">
        <v>21</v>
      </c>
      <c r="F1097" s="221">
        <v>1.37</v>
      </c>
      <c r="G1097" s="222">
        <v>238</v>
      </c>
      <c r="H1097" s="224">
        <v>9</v>
      </c>
      <c r="I1097" s="221">
        <v>0.94</v>
      </c>
      <c r="J1097" s="222">
        <v>110</v>
      </c>
      <c r="K1097" s="224">
        <v>2</v>
      </c>
      <c r="L1097" s="306">
        <v>0.41</v>
      </c>
      <c r="M1097" s="262">
        <v>19</v>
      </c>
    </row>
    <row r="1098" spans="1:13" ht="14.65" customHeight="1">
      <c r="A1098" s="213" t="s">
        <v>28</v>
      </c>
      <c r="B1098" s="218">
        <v>71</v>
      </c>
      <c r="C1098" s="225">
        <v>1.52</v>
      </c>
      <c r="D1098" s="226">
        <v>719</v>
      </c>
      <c r="E1098" s="218">
        <v>17</v>
      </c>
      <c r="F1098" s="225">
        <v>1.26</v>
      </c>
      <c r="G1098" s="226">
        <v>179</v>
      </c>
      <c r="H1098" s="218">
        <v>11</v>
      </c>
      <c r="I1098" s="225">
        <v>1.04</v>
      </c>
      <c r="J1098" s="226">
        <v>106</v>
      </c>
      <c r="K1098" s="218">
        <v>1</v>
      </c>
      <c r="L1098" s="321">
        <v>0.28000000000000003</v>
      </c>
      <c r="M1098" s="263">
        <v>11</v>
      </c>
    </row>
    <row r="1099" spans="1:13" ht="14.65" customHeight="1">
      <c r="A1099" s="219" t="s">
        <v>29</v>
      </c>
      <c r="B1099" s="224">
        <v>67</v>
      </c>
      <c r="C1099" s="221">
        <v>1.8</v>
      </c>
      <c r="D1099" s="222">
        <v>501</v>
      </c>
      <c r="E1099" s="224">
        <v>20</v>
      </c>
      <c r="F1099" s="221">
        <v>1.54</v>
      </c>
      <c r="G1099" s="222">
        <v>153</v>
      </c>
      <c r="H1099" s="224">
        <v>11</v>
      </c>
      <c r="I1099" s="221">
        <v>1.19</v>
      </c>
      <c r="J1099" s="222">
        <v>80</v>
      </c>
      <c r="K1099" s="224">
        <v>2</v>
      </c>
      <c r="L1099" s="306">
        <v>0.52</v>
      </c>
      <c r="M1099" s="262">
        <v>16</v>
      </c>
    </row>
    <row r="1100" spans="1:13" ht="14.65" customHeight="1">
      <c r="A1100" s="213" t="s">
        <v>30</v>
      </c>
      <c r="B1100" s="218">
        <v>61</v>
      </c>
      <c r="C1100" s="225">
        <v>1.81</v>
      </c>
      <c r="D1100" s="226">
        <v>490</v>
      </c>
      <c r="E1100" s="218">
        <v>22</v>
      </c>
      <c r="F1100" s="225">
        <v>1.56</v>
      </c>
      <c r="G1100" s="226">
        <v>168</v>
      </c>
      <c r="H1100" s="218">
        <v>15</v>
      </c>
      <c r="I1100" s="225">
        <v>1.32</v>
      </c>
      <c r="J1100" s="226">
        <v>122</v>
      </c>
      <c r="K1100" s="218">
        <v>2</v>
      </c>
      <c r="L1100" s="321">
        <v>0.45</v>
      </c>
      <c r="M1100" s="263">
        <v>16</v>
      </c>
    </row>
    <row r="1101" spans="1:13" ht="14.65" customHeight="1">
      <c r="A1101" s="219" t="s">
        <v>31</v>
      </c>
      <c r="B1101" s="224">
        <v>62</v>
      </c>
      <c r="C1101" s="221">
        <v>1.9</v>
      </c>
      <c r="D1101" s="222">
        <v>485</v>
      </c>
      <c r="E1101" s="224">
        <v>23</v>
      </c>
      <c r="F1101" s="221">
        <v>1.64</v>
      </c>
      <c r="G1101" s="222">
        <v>188</v>
      </c>
      <c r="H1101" s="224">
        <v>13</v>
      </c>
      <c r="I1101" s="221">
        <v>1.34</v>
      </c>
      <c r="J1101" s="222">
        <v>100</v>
      </c>
      <c r="K1101" s="224">
        <v>1</v>
      </c>
      <c r="L1101" s="306">
        <v>0.45</v>
      </c>
      <c r="M1101" s="262">
        <v>11</v>
      </c>
    </row>
    <row r="1102" spans="1:13" ht="14.65" customHeight="1">
      <c r="A1102" s="213" t="s">
        <v>32</v>
      </c>
      <c r="B1102" s="218">
        <v>72</v>
      </c>
      <c r="C1102" s="225">
        <v>1.4</v>
      </c>
      <c r="D1102" s="226">
        <v>859</v>
      </c>
      <c r="E1102" s="218">
        <v>21</v>
      </c>
      <c r="F1102" s="225">
        <v>1.28</v>
      </c>
      <c r="G1102" s="226">
        <v>254</v>
      </c>
      <c r="H1102" s="218">
        <v>5</v>
      </c>
      <c r="I1102" s="225">
        <v>0.68</v>
      </c>
      <c r="J1102" s="226">
        <v>70</v>
      </c>
      <c r="K1102" s="218">
        <v>1</v>
      </c>
      <c r="L1102" s="321">
        <v>0.39</v>
      </c>
      <c r="M1102" s="263">
        <v>16</v>
      </c>
    </row>
    <row r="1103" spans="1:13" ht="14.65" customHeight="1">
      <c r="A1103" s="219" t="s">
        <v>33</v>
      </c>
      <c r="B1103" s="224">
        <v>58</v>
      </c>
      <c r="C1103" s="221">
        <v>1.6</v>
      </c>
      <c r="D1103" s="222">
        <v>651</v>
      </c>
      <c r="E1103" s="224">
        <v>26</v>
      </c>
      <c r="F1103" s="221">
        <v>1.44</v>
      </c>
      <c r="G1103" s="222">
        <v>292</v>
      </c>
      <c r="H1103" s="224">
        <v>15</v>
      </c>
      <c r="I1103" s="221">
        <v>1.1399999999999999</v>
      </c>
      <c r="J1103" s="222">
        <v>182</v>
      </c>
      <c r="K1103" s="224">
        <v>1</v>
      </c>
      <c r="L1103" s="306">
        <v>0.32</v>
      </c>
      <c r="M1103" s="262">
        <v>15</v>
      </c>
    </row>
    <row r="1104" spans="1:13" ht="14.65" customHeight="1">
      <c r="A1104" s="213" t="s">
        <v>34</v>
      </c>
      <c r="B1104" s="218">
        <v>72</v>
      </c>
      <c r="C1104" s="225">
        <v>1.71</v>
      </c>
      <c r="D1104" s="226">
        <v>686</v>
      </c>
      <c r="E1104" s="218">
        <v>19</v>
      </c>
      <c r="F1104" s="225">
        <v>1.47</v>
      </c>
      <c r="G1104" s="226">
        <v>187</v>
      </c>
      <c r="H1104" s="218">
        <v>8</v>
      </c>
      <c r="I1104" s="225">
        <v>1.02</v>
      </c>
      <c r="J1104" s="226">
        <v>84</v>
      </c>
      <c r="K1104" s="218">
        <v>1</v>
      </c>
      <c r="L1104" s="321">
        <v>0.5</v>
      </c>
      <c r="M1104" s="263">
        <v>10</v>
      </c>
    </row>
    <row r="1105" spans="1:13" ht="14.65" customHeight="1" thickBot="1">
      <c r="A1105" s="219" t="s">
        <v>35</v>
      </c>
      <c r="B1105" s="224">
        <v>63</v>
      </c>
      <c r="C1105" s="221">
        <v>1.56</v>
      </c>
      <c r="D1105" s="222">
        <v>709</v>
      </c>
      <c r="E1105" s="224">
        <v>25</v>
      </c>
      <c r="F1105" s="221">
        <v>1.41</v>
      </c>
      <c r="G1105" s="222">
        <v>273</v>
      </c>
      <c r="H1105" s="224">
        <v>11</v>
      </c>
      <c r="I1105" s="221">
        <v>1</v>
      </c>
      <c r="J1105" s="222">
        <v>127</v>
      </c>
      <c r="K1105" s="224">
        <v>1</v>
      </c>
      <c r="L1105" s="306">
        <v>0.28999999999999998</v>
      </c>
      <c r="M1105" s="262">
        <v>20</v>
      </c>
    </row>
    <row r="1106" spans="1:13" ht="14.65" customHeight="1">
      <c r="A1106" s="331" t="s">
        <v>36</v>
      </c>
      <c r="B1106" s="332">
        <v>70</v>
      </c>
      <c r="C1106" s="333">
        <v>0.66</v>
      </c>
      <c r="D1106" s="334">
        <v>6162</v>
      </c>
      <c r="E1106" s="332">
        <v>19</v>
      </c>
      <c r="F1106" s="333">
        <v>0.56999999999999995</v>
      </c>
      <c r="G1106" s="334">
        <v>1828</v>
      </c>
      <c r="H1106" s="332">
        <v>10</v>
      </c>
      <c r="I1106" s="333">
        <v>0.42</v>
      </c>
      <c r="J1106" s="334">
        <v>897</v>
      </c>
      <c r="K1106" s="332">
        <v>1</v>
      </c>
      <c r="L1106" s="335">
        <v>0.17</v>
      </c>
      <c r="M1106" s="336">
        <v>122</v>
      </c>
    </row>
    <row r="1107" spans="1:13" ht="14.65" customHeight="1">
      <c r="A1107" s="337" t="s">
        <v>37</v>
      </c>
      <c r="B1107" s="338">
        <v>67</v>
      </c>
      <c r="C1107" s="339">
        <v>0.7</v>
      </c>
      <c r="D1107" s="340">
        <v>4324</v>
      </c>
      <c r="E1107" s="338">
        <v>23</v>
      </c>
      <c r="F1107" s="339">
        <v>0.63</v>
      </c>
      <c r="G1107" s="340">
        <v>1553</v>
      </c>
      <c r="H1107" s="338">
        <v>9</v>
      </c>
      <c r="I1107" s="339">
        <v>0.4</v>
      </c>
      <c r="J1107" s="340">
        <v>659</v>
      </c>
      <c r="K1107" s="338">
        <v>1</v>
      </c>
      <c r="L1107" s="341">
        <v>0.14000000000000001</v>
      </c>
      <c r="M1107" s="342">
        <v>93</v>
      </c>
    </row>
    <row r="1108" spans="1:13" ht="14.65" customHeight="1">
      <c r="A1108" s="361" t="s">
        <v>38</v>
      </c>
      <c r="B1108" s="362">
        <v>69</v>
      </c>
      <c r="C1108" s="363">
        <v>0.54</v>
      </c>
      <c r="D1108" s="364">
        <v>10486</v>
      </c>
      <c r="E1108" s="365">
        <v>20</v>
      </c>
      <c r="F1108" s="363">
        <v>0.46</v>
      </c>
      <c r="G1108" s="364">
        <v>3381</v>
      </c>
      <c r="H1108" s="365">
        <v>10</v>
      </c>
      <c r="I1108" s="363">
        <v>0.34</v>
      </c>
      <c r="J1108" s="364">
        <v>1556</v>
      </c>
      <c r="K1108" s="365">
        <v>1</v>
      </c>
      <c r="L1108" s="363">
        <v>0.14000000000000001</v>
      </c>
      <c r="M1108" s="366">
        <v>215</v>
      </c>
    </row>
    <row r="1109" spans="1:13" ht="14.65" customHeight="1">
      <c r="A1109" s="613" t="s">
        <v>201</v>
      </c>
      <c r="B1109" s="613"/>
      <c r="C1109" s="613"/>
      <c r="D1109" s="613"/>
      <c r="E1109" s="613"/>
      <c r="F1109" s="613"/>
      <c r="G1109" s="613"/>
      <c r="H1109" s="613"/>
      <c r="I1109" s="613"/>
      <c r="J1109" s="613"/>
      <c r="K1109" s="613"/>
      <c r="L1109" s="613"/>
      <c r="M1109" s="613"/>
    </row>
    <row r="1110" spans="1:13" ht="14.65" customHeight="1">
      <c r="A1110" s="574" t="s">
        <v>205</v>
      </c>
      <c r="B1110" s="596"/>
      <c r="C1110" s="596"/>
      <c r="D1110" s="596"/>
      <c r="E1110" s="596"/>
      <c r="F1110" s="596"/>
      <c r="G1110" s="596"/>
      <c r="H1110" s="596"/>
      <c r="I1110" s="596"/>
      <c r="J1110" s="596"/>
      <c r="K1110" s="596"/>
      <c r="L1110" s="596"/>
      <c r="M1110" s="596"/>
    </row>
    <row r="1111" spans="1:13" ht="14.65" customHeight="1">
      <c r="A1111" s="614" t="s">
        <v>206</v>
      </c>
      <c r="B1111" s="614"/>
      <c r="C1111" s="614"/>
      <c r="D1111" s="614"/>
      <c r="E1111" s="614"/>
      <c r="F1111" s="614"/>
      <c r="G1111" s="614"/>
      <c r="H1111" s="614"/>
      <c r="I1111" s="614"/>
      <c r="J1111" s="614"/>
      <c r="K1111" s="614"/>
      <c r="L1111" s="614"/>
      <c r="M1111" s="614"/>
    </row>
  </sheetData>
  <mergeCells count="131">
    <mergeCell ref="A1109:M1109"/>
    <mergeCell ref="A1110:M1110"/>
    <mergeCell ref="A1111:M1111"/>
    <mergeCell ref="A989:M989"/>
    <mergeCell ref="A1009:M1009"/>
    <mergeCell ref="A1029:M1029"/>
    <mergeCell ref="A1049:M1049"/>
    <mergeCell ref="A1069:M1069"/>
    <mergeCell ref="A1089:M1089"/>
    <mergeCell ref="A985:M985"/>
    <mergeCell ref="A986:A988"/>
    <mergeCell ref="B986:D986"/>
    <mergeCell ref="E986:G986"/>
    <mergeCell ref="H986:J986"/>
    <mergeCell ref="K986:M986"/>
    <mergeCell ref="B988:M988"/>
    <mergeCell ref="A939:P939"/>
    <mergeCell ref="A959:P959"/>
    <mergeCell ref="A979:P979"/>
    <mergeCell ref="A980:P980"/>
    <mergeCell ref="A981:P981"/>
    <mergeCell ref="A983:M983"/>
    <mergeCell ref="A819:P819"/>
    <mergeCell ref="A839:P839"/>
    <mergeCell ref="A859:P859"/>
    <mergeCell ref="A879:P879"/>
    <mergeCell ref="A899:P899"/>
    <mergeCell ref="A919:P919"/>
    <mergeCell ref="A813:P813"/>
    <mergeCell ref="A815:P815"/>
    <mergeCell ref="A816:A818"/>
    <mergeCell ref="B816:D816"/>
    <mergeCell ref="E816:G816"/>
    <mergeCell ref="H816:J816"/>
    <mergeCell ref="K816:M816"/>
    <mergeCell ref="N816:P816"/>
    <mergeCell ref="B818:P818"/>
    <mergeCell ref="A749:P749"/>
    <mergeCell ref="A769:P769"/>
    <mergeCell ref="A789:P789"/>
    <mergeCell ref="A809:P809"/>
    <mergeCell ref="A810:P810"/>
    <mergeCell ref="A811:P811"/>
    <mergeCell ref="A629:P629"/>
    <mergeCell ref="A649:P649"/>
    <mergeCell ref="A669:P669"/>
    <mergeCell ref="A689:P689"/>
    <mergeCell ref="A709:P709"/>
    <mergeCell ref="A729:P729"/>
    <mergeCell ref="A623:P623"/>
    <mergeCell ref="A625:P625"/>
    <mergeCell ref="A626:A628"/>
    <mergeCell ref="B626:D626"/>
    <mergeCell ref="E626:G626"/>
    <mergeCell ref="H626:J626"/>
    <mergeCell ref="K626:M626"/>
    <mergeCell ref="N626:P626"/>
    <mergeCell ref="B628:P628"/>
    <mergeCell ref="A559:P559"/>
    <mergeCell ref="A579:P579"/>
    <mergeCell ref="A599:P599"/>
    <mergeCell ref="A619:P619"/>
    <mergeCell ref="A620:P620"/>
    <mergeCell ref="A621:P621"/>
    <mergeCell ref="A439:P439"/>
    <mergeCell ref="A459:P459"/>
    <mergeCell ref="A479:P479"/>
    <mergeCell ref="A499:P499"/>
    <mergeCell ref="A519:P519"/>
    <mergeCell ref="A539:P539"/>
    <mergeCell ref="A433:P433"/>
    <mergeCell ref="A435:P435"/>
    <mergeCell ref="A436:A438"/>
    <mergeCell ref="B436:D436"/>
    <mergeCell ref="E436:G436"/>
    <mergeCell ref="H436:J436"/>
    <mergeCell ref="K436:M436"/>
    <mergeCell ref="N436:P436"/>
    <mergeCell ref="B438:P438"/>
    <mergeCell ref="A369:P369"/>
    <mergeCell ref="A389:P389"/>
    <mergeCell ref="A409:P409"/>
    <mergeCell ref="A429:P429"/>
    <mergeCell ref="A430:P430"/>
    <mergeCell ref="A431:P431"/>
    <mergeCell ref="A249:P249"/>
    <mergeCell ref="A269:P269"/>
    <mergeCell ref="A289:P289"/>
    <mergeCell ref="A309:P309"/>
    <mergeCell ref="A329:P329"/>
    <mergeCell ref="A349:P349"/>
    <mergeCell ref="A245:P245"/>
    <mergeCell ref="A246:A248"/>
    <mergeCell ref="B246:D246"/>
    <mergeCell ref="E246:G246"/>
    <mergeCell ref="H246:J246"/>
    <mergeCell ref="K246:M246"/>
    <mergeCell ref="N246:P246"/>
    <mergeCell ref="B248:P248"/>
    <mergeCell ref="A198:J198"/>
    <mergeCell ref="A218:J218"/>
    <mergeCell ref="A238:M238"/>
    <mergeCell ref="A239:M239"/>
    <mergeCell ref="A240:M240"/>
    <mergeCell ref="A243:P243"/>
    <mergeCell ref="A175:A177"/>
    <mergeCell ref="B175:D175"/>
    <mergeCell ref="E175:G175"/>
    <mergeCell ref="H175:J175"/>
    <mergeCell ref="B177:J177"/>
    <mergeCell ref="A178:J178"/>
    <mergeCell ref="A129:M129"/>
    <mergeCell ref="A149:M149"/>
    <mergeCell ref="A169:M169"/>
    <mergeCell ref="A170:M170"/>
    <mergeCell ref="A171:M171"/>
    <mergeCell ref="A174:M174"/>
    <mergeCell ref="A9:M9"/>
    <mergeCell ref="A29:M29"/>
    <mergeCell ref="A49:M49"/>
    <mergeCell ref="A69:M69"/>
    <mergeCell ref="A89:M89"/>
    <mergeCell ref="A109:M109"/>
    <mergeCell ref="A3:M3"/>
    <mergeCell ref="A5:M5"/>
    <mergeCell ref="A6:A8"/>
    <mergeCell ref="B6:D6"/>
    <mergeCell ref="E6:G6"/>
    <mergeCell ref="H6:J6"/>
    <mergeCell ref="K6:M6"/>
    <mergeCell ref="B8:M8"/>
  </mergeCells>
  <hyperlinks>
    <hyperlink ref="A1" location="Inhalt!A1" display="Zurück zum Inhalt" xr:uid="{53F8F683-1207-4BD6-A3C5-5A2DE6CF817B}"/>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6B8C7-C55C-428E-961E-A76859A60508}">
  <dimension ref="A1:P176"/>
  <sheetViews>
    <sheetView showGridLines="0" zoomScale="80" zoomScaleNormal="80" workbookViewId="0"/>
  </sheetViews>
  <sheetFormatPr baseColWidth="10" defaultColWidth="11.25" defaultRowHeight="14.5"/>
  <cols>
    <col min="1" max="1" width="23.5" style="367" customWidth="1"/>
    <col min="2" max="16" width="11.08203125" style="367" customWidth="1"/>
    <col min="17" max="16384" width="11.25" style="367"/>
  </cols>
  <sheetData>
    <row r="1" spans="1:16" ht="14.65" customHeight="1">
      <c r="A1" s="202" t="s">
        <v>15</v>
      </c>
    </row>
    <row r="2" spans="1:16" ht="14.65" customHeight="1"/>
    <row r="3" spans="1:16" ht="24.65" customHeight="1">
      <c r="A3" s="615">
        <v>2025</v>
      </c>
      <c r="B3" s="615"/>
      <c r="C3" s="615"/>
      <c r="D3" s="615"/>
      <c r="E3" s="615"/>
      <c r="F3" s="615"/>
      <c r="G3" s="615"/>
      <c r="H3" s="615"/>
      <c r="I3" s="615"/>
      <c r="J3" s="615"/>
      <c r="K3" s="615"/>
      <c r="L3" s="615"/>
      <c r="M3" s="615"/>
      <c r="N3" s="368"/>
      <c r="O3" s="368"/>
      <c r="P3" s="368"/>
    </row>
    <row r="4" spans="1:16" ht="14.15" customHeight="1"/>
    <row r="5" spans="1:16" ht="14.65" customHeight="1">
      <c r="A5" s="616" t="s">
        <v>207</v>
      </c>
      <c r="B5" s="616"/>
      <c r="C5" s="616"/>
      <c r="D5" s="616"/>
      <c r="E5" s="616"/>
      <c r="F5" s="616"/>
      <c r="G5" s="616"/>
      <c r="H5" s="616"/>
      <c r="I5" s="616"/>
      <c r="J5" s="616"/>
      <c r="K5" s="616"/>
      <c r="L5" s="616"/>
      <c r="M5" s="616"/>
    </row>
    <row r="6" spans="1:16" ht="30.65" customHeight="1">
      <c r="A6" s="617" t="s">
        <v>16</v>
      </c>
      <c r="B6" s="581" t="s">
        <v>133</v>
      </c>
      <c r="C6" s="557"/>
      <c r="D6" s="558"/>
      <c r="E6" s="581" t="s">
        <v>134</v>
      </c>
      <c r="F6" s="557"/>
      <c r="G6" s="558"/>
      <c r="H6" s="581" t="s">
        <v>135</v>
      </c>
      <c r="I6" s="557"/>
      <c r="J6" s="558"/>
      <c r="K6" s="581" t="s">
        <v>136</v>
      </c>
      <c r="L6" s="557"/>
      <c r="M6" s="558"/>
    </row>
    <row r="7" spans="1:16" ht="15" thickBot="1">
      <c r="A7" s="618"/>
      <c r="B7" s="210" t="s">
        <v>137</v>
      </c>
      <c r="C7" s="211" t="s">
        <v>138</v>
      </c>
      <c r="D7" s="212" t="s">
        <v>139</v>
      </c>
      <c r="E7" s="269" t="s">
        <v>137</v>
      </c>
      <c r="F7" s="270" t="s">
        <v>138</v>
      </c>
      <c r="G7" s="209" t="s">
        <v>139</v>
      </c>
      <c r="H7" s="210" t="s">
        <v>137</v>
      </c>
      <c r="I7" s="208" t="s">
        <v>138</v>
      </c>
      <c r="J7" s="369" t="s">
        <v>139</v>
      </c>
      <c r="K7" s="207" t="s">
        <v>137</v>
      </c>
      <c r="L7" s="270" t="s">
        <v>138</v>
      </c>
      <c r="M7" s="209" t="s">
        <v>139</v>
      </c>
    </row>
    <row r="8" spans="1:16" ht="15" thickBot="1">
      <c r="A8" s="619"/>
      <c r="B8" s="620" t="s">
        <v>140</v>
      </c>
      <c r="C8" s="621"/>
      <c r="D8" s="621"/>
      <c r="E8" s="621"/>
      <c r="F8" s="621"/>
      <c r="G8" s="621"/>
      <c r="H8" s="621"/>
      <c r="I8" s="621"/>
      <c r="J8" s="621"/>
      <c r="K8" s="621"/>
      <c r="L8" s="621"/>
      <c r="M8" s="621"/>
    </row>
    <row r="9" spans="1:16">
      <c r="A9" s="213" t="s">
        <v>20</v>
      </c>
      <c r="B9" s="218">
        <v>85</v>
      </c>
      <c r="C9" s="225">
        <v>0.82</v>
      </c>
      <c r="D9" s="216">
        <v>1739</v>
      </c>
      <c r="E9" s="218">
        <v>11</v>
      </c>
      <c r="F9" s="225">
        <v>0.71</v>
      </c>
      <c r="G9" s="216">
        <v>219</v>
      </c>
      <c r="H9" s="218">
        <v>2</v>
      </c>
      <c r="I9" s="225">
        <v>0.3</v>
      </c>
      <c r="J9" s="216">
        <v>40</v>
      </c>
      <c r="K9" s="218">
        <v>3</v>
      </c>
      <c r="L9" s="225">
        <v>0.35</v>
      </c>
      <c r="M9" s="216">
        <v>55</v>
      </c>
    </row>
    <row r="10" spans="1:16">
      <c r="A10" s="219" t="s">
        <v>21</v>
      </c>
      <c r="B10" s="224">
        <v>86</v>
      </c>
      <c r="C10" s="221">
        <v>0.69</v>
      </c>
      <c r="D10" s="222">
        <v>2248</v>
      </c>
      <c r="E10" s="224">
        <v>11</v>
      </c>
      <c r="F10" s="221">
        <v>0.62</v>
      </c>
      <c r="G10" s="222">
        <v>279</v>
      </c>
      <c r="H10" s="223">
        <v>2</v>
      </c>
      <c r="I10" s="221">
        <v>0.25</v>
      </c>
      <c r="J10" s="222">
        <v>45</v>
      </c>
      <c r="K10" s="224">
        <v>2</v>
      </c>
      <c r="L10" s="221">
        <v>0.26</v>
      </c>
      <c r="M10" s="222">
        <v>49</v>
      </c>
    </row>
    <row r="11" spans="1:16">
      <c r="A11" s="213" t="s">
        <v>22</v>
      </c>
      <c r="B11" s="218">
        <v>77</v>
      </c>
      <c r="C11" s="225">
        <v>1.6</v>
      </c>
      <c r="D11" s="226">
        <v>540</v>
      </c>
      <c r="E11" s="218">
        <v>15</v>
      </c>
      <c r="F11" s="225">
        <v>1.35</v>
      </c>
      <c r="G11" s="226">
        <v>102</v>
      </c>
      <c r="H11" s="218">
        <v>4</v>
      </c>
      <c r="I11" s="225">
        <v>0.78</v>
      </c>
      <c r="J11" s="226">
        <v>32</v>
      </c>
      <c r="K11" s="218">
        <v>4</v>
      </c>
      <c r="L11" s="225">
        <v>0.73</v>
      </c>
      <c r="M11" s="226">
        <v>25</v>
      </c>
    </row>
    <row r="12" spans="1:16">
      <c r="A12" s="219" t="s">
        <v>23</v>
      </c>
      <c r="B12" s="223">
        <v>79</v>
      </c>
      <c r="C12" s="221">
        <v>1.66</v>
      </c>
      <c r="D12" s="222">
        <v>487</v>
      </c>
      <c r="E12" s="224">
        <v>14</v>
      </c>
      <c r="F12" s="221">
        <v>1.42</v>
      </c>
      <c r="G12" s="222">
        <v>84</v>
      </c>
      <c r="H12" s="224">
        <v>4</v>
      </c>
      <c r="I12" s="221">
        <v>0.74</v>
      </c>
      <c r="J12" s="222">
        <v>26</v>
      </c>
      <c r="K12" s="224">
        <v>4</v>
      </c>
      <c r="L12" s="221">
        <v>0.75</v>
      </c>
      <c r="M12" s="222">
        <v>27</v>
      </c>
    </row>
    <row r="13" spans="1:16">
      <c r="A13" s="213" t="s">
        <v>24</v>
      </c>
      <c r="B13" s="218">
        <v>78</v>
      </c>
      <c r="C13" s="225">
        <v>2.0499999999999998</v>
      </c>
      <c r="D13" s="226">
        <v>332</v>
      </c>
      <c r="E13" s="218">
        <v>12</v>
      </c>
      <c r="F13" s="225">
        <v>1.62</v>
      </c>
      <c r="G13" s="226">
        <v>53</v>
      </c>
      <c r="H13" s="218">
        <v>5</v>
      </c>
      <c r="I13" s="225">
        <v>1.05</v>
      </c>
      <c r="J13" s="226">
        <v>21</v>
      </c>
      <c r="K13" s="218">
        <v>5</v>
      </c>
      <c r="L13" s="225">
        <v>1.0900000000000001</v>
      </c>
      <c r="M13" s="226">
        <v>23</v>
      </c>
    </row>
    <row r="14" spans="1:16">
      <c r="A14" s="219" t="s">
        <v>25</v>
      </c>
      <c r="B14" s="224">
        <v>85</v>
      </c>
      <c r="C14" s="221">
        <v>1.48</v>
      </c>
      <c r="D14" s="222">
        <v>521</v>
      </c>
      <c r="E14" s="224">
        <v>10</v>
      </c>
      <c r="F14" s="221">
        <v>1.24</v>
      </c>
      <c r="G14" s="222">
        <v>63</v>
      </c>
      <c r="H14" s="224">
        <v>3</v>
      </c>
      <c r="I14" s="221">
        <v>0.65</v>
      </c>
      <c r="J14" s="222">
        <v>17</v>
      </c>
      <c r="K14" s="224">
        <v>3</v>
      </c>
      <c r="L14" s="221">
        <v>0.66</v>
      </c>
      <c r="M14" s="222">
        <v>17</v>
      </c>
    </row>
    <row r="15" spans="1:16">
      <c r="A15" s="213" t="s">
        <v>26</v>
      </c>
      <c r="B15" s="217">
        <v>85</v>
      </c>
      <c r="C15" s="225">
        <v>1.1399999999999999</v>
      </c>
      <c r="D15" s="226">
        <v>835</v>
      </c>
      <c r="E15" s="218">
        <v>11</v>
      </c>
      <c r="F15" s="225">
        <v>1.01</v>
      </c>
      <c r="G15" s="226">
        <v>105</v>
      </c>
      <c r="H15" s="217">
        <v>1</v>
      </c>
      <c r="I15" s="225">
        <v>0.38</v>
      </c>
      <c r="J15" s="226">
        <v>16</v>
      </c>
      <c r="K15" s="218">
        <v>3</v>
      </c>
      <c r="L15" s="225">
        <v>0.49</v>
      </c>
      <c r="M15" s="226">
        <v>27</v>
      </c>
    </row>
    <row r="16" spans="1:16">
      <c r="A16" s="219" t="s">
        <v>27</v>
      </c>
      <c r="B16" s="223">
        <v>79</v>
      </c>
      <c r="C16" s="221">
        <v>1.68</v>
      </c>
      <c r="D16" s="222">
        <v>479</v>
      </c>
      <c r="E16" s="245">
        <v>15</v>
      </c>
      <c r="F16" s="221">
        <v>1.49</v>
      </c>
      <c r="G16" s="222">
        <v>90</v>
      </c>
      <c r="H16" s="223">
        <v>3</v>
      </c>
      <c r="I16" s="221">
        <v>0.65</v>
      </c>
      <c r="J16" s="222">
        <v>19</v>
      </c>
      <c r="K16" s="223">
        <v>3</v>
      </c>
      <c r="L16" s="221">
        <v>0.69</v>
      </c>
      <c r="M16" s="222">
        <v>24</v>
      </c>
    </row>
    <row r="17" spans="1:13">
      <c r="A17" s="213" t="s">
        <v>28</v>
      </c>
      <c r="B17" s="218">
        <v>85</v>
      </c>
      <c r="C17" s="225">
        <v>0.97</v>
      </c>
      <c r="D17" s="226">
        <v>1180</v>
      </c>
      <c r="E17" s="218">
        <v>11</v>
      </c>
      <c r="F17" s="225">
        <v>0.85</v>
      </c>
      <c r="G17" s="226">
        <v>150</v>
      </c>
      <c r="H17" s="217">
        <v>2</v>
      </c>
      <c r="I17" s="225">
        <v>0.38</v>
      </c>
      <c r="J17" s="226">
        <v>28</v>
      </c>
      <c r="K17" s="218">
        <v>2</v>
      </c>
      <c r="L17" s="225">
        <v>0.37</v>
      </c>
      <c r="M17" s="226">
        <v>34</v>
      </c>
    </row>
    <row r="18" spans="1:13">
      <c r="A18" s="219" t="s">
        <v>29</v>
      </c>
      <c r="B18" s="223">
        <v>85</v>
      </c>
      <c r="C18" s="221">
        <v>0.71</v>
      </c>
      <c r="D18" s="222">
        <v>2197</v>
      </c>
      <c r="E18" s="224">
        <v>11</v>
      </c>
      <c r="F18" s="221">
        <v>0.62</v>
      </c>
      <c r="G18" s="222">
        <v>278</v>
      </c>
      <c r="H18" s="223">
        <v>2</v>
      </c>
      <c r="I18" s="221">
        <v>0.28999999999999998</v>
      </c>
      <c r="J18" s="222">
        <v>59</v>
      </c>
      <c r="K18" s="224">
        <v>2</v>
      </c>
      <c r="L18" s="221">
        <v>0.27</v>
      </c>
      <c r="M18" s="222">
        <v>48</v>
      </c>
    </row>
    <row r="19" spans="1:13">
      <c r="A19" s="213" t="s">
        <v>30</v>
      </c>
      <c r="B19" s="218">
        <v>85</v>
      </c>
      <c r="C19" s="225">
        <v>1.33</v>
      </c>
      <c r="D19" s="226">
        <v>656</v>
      </c>
      <c r="E19" s="218">
        <v>12</v>
      </c>
      <c r="F19" s="225">
        <v>1.21</v>
      </c>
      <c r="G19" s="226">
        <v>90</v>
      </c>
      <c r="H19" s="217">
        <v>1</v>
      </c>
      <c r="I19" s="225">
        <v>0.3</v>
      </c>
      <c r="J19" s="226">
        <v>6</v>
      </c>
      <c r="K19" s="218">
        <v>3</v>
      </c>
      <c r="L19" s="225">
        <v>0.56000000000000005</v>
      </c>
      <c r="M19" s="226">
        <v>24</v>
      </c>
    </row>
    <row r="20" spans="1:13">
      <c r="A20" s="219" t="s">
        <v>31</v>
      </c>
      <c r="B20" s="243">
        <v>79</v>
      </c>
      <c r="C20" s="221">
        <v>1.89</v>
      </c>
      <c r="D20" s="222">
        <v>402</v>
      </c>
      <c r="E20" s="224">
        <v>14</v>
      </c>
      <c r="F20" s="221">
        <v>1.64</v>
      </c>
      <c r="G20" s="222">
        <v>69</v>
      </c>
      <c r="H20" s="223">
        <v>4</v>
      </c>
      <c r="I20" s="221">
        <v>0.87</v>
      </c>
      <c r="J20" s="222">
        <v>19</v>
      </c>
      <c r="K20" s="223">
        <v>3</v>
      </c>
      <c r="L20" s="221">
        <v>0.76</v>
      </c>
      <c r="M20" s="222">
        <v>21</v>
      </c>
    </row>
    <row r="21" spans="1:13">
      <c r="A21" s="213" t="s">
        <v>32</v>
      </c>
      <c r="B21" s="217">
        <v>82</v>
      </c>
      <c r="C21" s="225">
        <v>1.37</v>
      </c>
      <c r="D21" s="226">
        <v>748</v>
      </c>
      <c r="E21" s="218">
        <v>13</v>
      </c>
      <c r="F21" s="225">
        <v>1.19</v>
      </c>
      <c r="G21" s="226">
        <v>118</v>
      </c>
      <c r="H21" s="217">
        <v>3</v>
      </c>
      <c r="I21" s="225">
        <v>0.56999999999999995</v>
      </c>
      <c r="J21" s="226">
        <v>28</v>
      </c>
      <c r="K21" s="217">
        <v>3</v>
      </c>
      <c r="L21" s="225">
        <v>0.56000000000000005</v>
      </c>
      <c r="M21" s="226">
        <v>28</v>
      </c>
    </row>
    <row r="22" spans="1:13">
      <c r="A22" s="219" t="s">
        <v>33</v>
      </c>
      <c r="B22" s="224">
        <v>78</v>
      </c>
      <c r="C22" s="221">
        <v>1.81</v>
      </c>
      <c r="D22" s="222">
        <v>432</v>
      </c>
      <c r="E22" s="224">
        <v>16</v>
      </c>
      <c r="F22" s="221">
        <v>1.65</v>
      </c>
      <c r="G22" s="222">
        <v>89</v>
      </c>
      <c r="H22" s="223">
        <v>2</v>
      </c>
      <c r="I22" s="221">
        <v>0.57999999999999996</v>
      </c>
      <c r="J22" s="222">
        <v>12</v>
      </c>
      <c r="K22" s="224">
        <v>3</v>
      </c>
      <c r="L22" s="221">
        <v>0.75</v>
      </c>
      <c r="M22" s="222">
        <v>23</v>
      </c>
    </row>
    <row r="23" spans="1:13">
      <c r="A23" s="213" t="s">
        <v>34</v>
      </c>
      <c r="B23" s="218">
        <v>85</v>
      </c>
      <c r="C23" s="225">
        <v>1.53</v>
      </c>
      <c r="D23" s="226">
        <v>484</v>
      </c>
      <c r="E23" s="218">
        <v>11</v>
      </c>
      <c r="F23" s="225">
        <v>1.36</v>
      </c>
      <c r="G23" s="226">
        <v>64</v>
      </c>
      <c r="H23" s="218">
        <v>2</v>
      </c>
      <c r="I23" s="225">
        <v>0.55000000000000004</v>
      </c>
      <c r="J23" s="226">
        <v>10</v>
      </c>
      <c r="K23" s="218">
        <v>2</v>
      </c>
      <c r="L23" s="225">
        <v>0.62</v>
      </c>
      <c r="M23" s="226">
        <v>14</v>
      </c>
    </row>
    <row r="24" spans="1:13" ht="15" thickBot="1">
      <c r="A24" s="219" t="s">
        <v>35</v>
      </c>
      <c r="B24" s="224">
        <v>82</v>
      </c>
      <c r="C24" s="370">
        <v>1.72</v>
      </c>
      <c r="D24" s="371">
        <v>507</v>
      </c>
      <c r="E24" s="224">
        <v>14</v>
      </c>
      <c r="F24" s="370">
        <v>1.59</v>
      </c>
      <c r="G24" s="371">
        <v>88</v>
      </c>
      <c r="H24" s="223">
        <v>1</v>
      </c>
      <c r="I24" s="370">
        <v>0.37</v>
      </c>
      <c r="J24" s="371">
        <v>9</v>
      </c>
      <c r="K24" s="224">
        <v>3</v>
      </c>
      <c r="L24" s="370">
        <v>0.68</v>
      </c>
      <c r="M24" s="371">
        <v>23</v>
      </c>
    </row>
    <row r="25" spans="1:13">
      <c r="A25" s="372" t="s">
        <v>36</v>
      </c>
      <c r="B25" s="277">
        <v>85</v>
      </c>
      <c r="C25" s="275">
        <v>0.33</v>
      </c>
      <c r="D25" s="276">
        <v>10594</v>
      </c>
      <c r="E25" s="292">
        <v>11</v>
      </c>
      <c r="F25" s="275">
        <v>0.28999999999999998</v>
      </c>
      <c r="G25" s="276">
        <v>1370</v>
      </c>
      <c r="H25" s="277">
        <v>2</v>
      </c>
      <c r="I25" s="275">
        <v>0.12</v>
      </c>
      <c r="J25" s="276">
        <v>261</v>
      </c>
      <c r="K25" s="278">
        <v>2</v>
      </c>
      <c r="L25" s="275">
        <v>0.13</v>
      </c>
      <c r="M25" s="276">
        <v>312</v>
      </c>
    </row>
    <row r="26" spans="1:13">
      <c r="A26" s="373" t="s">
        <v>37</v>
      </c>
      <c r="B26" s="281">
        <v>79</v>
      </c>
      <c r="C26" s="282">
        <v>0.68</v>
      </c>
      <c r="D26" s="283">
        <v>3193</v>
      </c>
      <c r="E26" s="284">
        <v>14</v>
      </c>
      <c r="F26" s="282">
        <v>0.59</v>
      </c>
      <c r="G26" s="283">
        <v>571</v>
      </c>
      <c r="H26" s="281">
        <v>3</v>
      </c>
      <c r="I26" s="282">
        <v>0.28999999999999998</v>
      </c>
      <c r="J26" s="283">
        <v>126</v>
      </c>
      <c r="K26" s="284">
        <v>3</v>
      </c>
      <c r="L26" s="282">
        <v>0.28999999999999998</v>
      </c>
      <c r="M26" s="283">
        <v>150</v>
      </c>
    </row>
    <row r="27" spans="1:13">
      <c r="A27" s="374" t="s">
        <v>38</v>
      </c>
      <c r="B27" s="375">
        <v>84</v>
      </c>
      <c r="C27" s="291">
        <v>0.3</v>
      </c>
      <c r="D27" s="294">
        <v>13787</v>
      </c>
      <c r="E27" s="305">
        <v>12</v>
      </c>
      <c r="F27" s="291">
        <v>0.26</v>
      </c>
      <c r="G27" s="294">
        <v>1941</v>
      </c>
      <c r="H27" s="376">
        <v>2</v>
      </c>
      <c r="I27" s="291">
        <v>0.11</v>
      </c>
      <c r="J27" s="294">
        <v>387</v>
      </c>
      <c r="K27" s="376">
        <v>2</v>
      </c>
      <c r="L27" s="291">
        <v>0.12</v>
      </c>
      <c r="M27" s="294">
        <v>462</v>
      </c>
    </row>
    <row r="28" spans="1:13">
      <c r="A28" s="622" t="s">
        <v>208</v>
      </c>
      <c r="B28" s="622"/>
      <c r="C28" s="622"/>
      <c r="D28" s="622"/>
      <c r="E28" s="622"/>
      <c r="F28" s="622"/>
      <c r="G28" s="622"/>
      <c r="H28" s="622"/>
      <c r="I28" s="622"/>
      <c r="J28" s="622"/>
      <c r="K28" s="622"/>
      <c r="L28" s="622"/>
      <c r="M28" s="622"/>
    </row>
    <row r="29" spans="1:13" ht="33.65" customHeight="1">
      <c r="A29" s="572" t="s">
        <v>209</v>
      </c>
      <c r="B29" s="572"/>
      <c r="C29" s="572"/>
      <c r="D29" s="572"/>
      <c r="E29" s="572"/>
      <c r="F29" s="572"/>
      <c r="G29" s="572"/>
      <c r="H29" s="572"/>
      <c r="I29" s="572"/>
      <c r="J29" s="572"/>
      <c r="K29" s="572"/>
      <c r="L29" s="572"/>
      <c r="M29" s="572"/>
    </row>
    <row r="30" spans="1:13">
      <c r="A30" s="574" t="s">
        <v>152</v>
      </c>
      <c r="B30" s="574"/>
      <c r="C30" s="574"/>
      <c r="D30" s="574"/>
      <c r="E30" s="574"/>
      <c r="F30" s="574"/>
      <c r="G30" s="574"/>
      <c r="H30" s="574"/>
      <c r="I30" s="574"/>
      <c r="J30" s="574"/>
      <c r="K30" s="574"/>
      <c r="L30" s="574"/>
      <c r="M30" s="574"/>
    </row>
    <row r="33" spans="1:16" ht="23.5">
      <c r="A33" s="615">
        <v>2024</v>
      </c>
      <c r="B33" s="615"/>
      <c r="C33" s="615"/>
      <c r="D33" s="615"/>
      <c r="E33" s="615"/>
      <c r="F33" s="615"/>
      <c r="G33" s="615"/>
      <c r="H33" s="615"/>
      <c r="I33" s="615"/>
      <c r="J33" s="615"/>
      <c r="K33" s="615"/>
      <c r="L33" s="615"/>
      <c r="M33" s="615"/>
      <c r="N33" s="615"/>
      <c r="O33" s="615"/>
      <c r="P33" s="615"/>
    </row>
    <row r="35" spans="1:16" s="205" customFormat="1">
      <c r="A35" s="616" t="s">
        <v>210</v>
      </c>
      <c r="B35" s="616"/>
      <c r="C35" s="616"/>
      <c r="D35" s="616"/>
      <c r="E35" s="616"/>
      <c r="F35" s="616"/>
      <c r="G35" s="616"/>
      <c r="H35" s="616"/>
      <c r="I35" s="616"/>
      <c r="J35" s="616"/>
      <c r="K35" s="616"/>
      <c r="L35" s="616"/>
      <c r="M35" s="616"/>
      <c r="N35" s="616"/>
      <c r="O35" s="616"/>
      <c r="P35" s="616"/>
    </row>
    <row r="36" spans="1:16" s="205" customFormat="1" ht="32.65" customHeight="1">
      <c r="A36" s="617" t="s">
        <v>16</v>
      </c>
      <c r="B36" s="581" t="s">
        <v>133</v>
      </c>
      <c r="C36" s="557"/>
      <c r="D36" s="558"/>
      <c r="E36" s="581" t="s">
        <v>134</v>
      </c>
      <c r="F36" s="557"/>
      <c r="G36" s="558"/>
      <c r="H36" s="581" t="s">
        <v>135</v>
      </c>
      <c r="I36" s="557"/>
      <c r="J36" s="558"/>
      <c r="K36" s="581" t="s">
        <v>136</v>
      </c>
      <c r="L36" s="557"/>
      <c r="M36" s="558"/>
      <c r="N36" s="581" t="s">
        <v>163</v>
      </c>
      <c r="O36" s="557"/>
      <c r="P36" s="559"/>
    </row>
    <row r="37" spans="1:16" s="205" customFormat="1" ht="15" thickBot="1">
      <c r="A37" s="618"/>
      <c r="B37" s="210" t="s">
        <v>137</v>
      </c>
      <c r="C37" s="211" t="s">
        <v>138</v>
      </c>
      <c r="D37" s="212" t="s">
        <v>139</v>
      </c>
      <c r="E37" s="269" t="s">
        <v>137</v>
      </c>
      <c r="F37" s="270" t="s">
        <v>138</v>
      </c>
      <c r="G37" s="209" t="s">
        <v>139</v>
      </c>
      <c r="H37" s="210" t="s">
        <v>137</v>
      </c>
      <c r="I37" s="208" t="s">
        <v>138</v>
      </c>
      <c r="J37" s="369" t="s">
        <v>139</v>
      </c>
      <c r="K37" s="207" t="s">
        <v>137</v>
      </c>
      <c r="L37" s="270" t="s">
        <v>138</v>
      </c>
      <c r="M37" s="209" t="s">
        <v>139</v>
      </c>
      <c r="N37" s="269" t="s">
        <v>137</v>
      </c>
      <c r="O37" s="270" t="s">
        <v>138</v>
      </c>
      <c r="P37" s="270" t="s">
        <v>139</v>
      </c>
    </row>
    <row r="38" spans="1:16" s="205" customFormat="1" ht="15" thickBot="1">
      <c r="A38" s="619"/>
      <c r="B38" s="582" t="s">
        <v>140</v>
      </c>
      <c r="C38" s="583"/>
      <c r="D38" s="583"/>
      <c r="E38" s="583"/>
      <c r="F38" s="583"/>
      <c r="G38" s="583"/>
      <c r="H38" s="583"/>
      <c r="I38" s="583"/>
      <c r="J38" s="583"/>
      <c r="K38" s="583"/>
      <c r="L38" s="583"/>
      <c r="M38" s="583"/>
      <c r="N38" s="583"/>
      <c r="O38" s="583"/>
      <c r="P38" s="584"/>
    </row>
    <row r="39" spans="1:16" s="205" customFormat="1" ht="12">
      <c r="A39" s="213" t="s">
        <v>20</v>
      </c>
      <c r="B39" s="230">
        <v>85</v>
      </c>
      <c r="C39" s="225">
        <v>0.83</v>
      </c>
      <c r="D39" s="216">
        <v>1652</v>
      </c>
      <c r="E39" s="218">
        <v>11</v>
      </c>
      <c r="F39" s="225">
        <v>0.72</v>
      </c>
      <c r="G39" s="216">
        <v>221</v>
      </c>
      <c r="H39" s="218">
        <v>2</v>
      </c>
      <c r="I39" s="225">
        <v>0.34</v>
      </c>
      <c r="J39" s="216">
        <v>42</v>
      </c>
      <c r="K39" s="218">
        <v>2</v>
      </c>
      <c r="L39" s="225">
        <v>0.33</v>
      </c>
      <c r="M39" s="216">
        <v>43</v>
      </c>
      <c r="N39" s="218" t="s">
        <v>104</v>
      </c>
      <c r="O39" s="225" t="s">
        <v>104</v>
      </c>
      <c r="P39" s="299" t="s">
        <v>104</v>
      </c>
    </row>
    <row r="40" spans="1:16" s="205" customFormat="1" ht="12">
      <c r="A40" s="219" t="s">
        <v>21</v>
      </c>
      <c r="B40" s="224">
        <v>86</v>
      </c>
      <c r="C40" s="221">
        <v>0.73</v>
      </c>
      <c r="D40" s="222">
        <v>2022</v>
      </c>
      <c r="E40" s="224">
        <v>10</v>
      </c>
      <c r="F40" s="221">
        <v>0.64</v>
      </c>
      <c r="G40" s="222">
        <v>238</v>
      </c>
      <c r="H40" s="224">
        <v>2</v>
      </c>
      <c r="I40" s="221">
        <v>0.32</v>
      </c>
      <c r="J40" s="222">
        <v>57</v>
      </c>
      <c r="K40" s="224">
        <v>2</v>
      </c>
      <c r="L40" s="221">
        <v>0.25</v>
      </c>
      <c r="M40" s="222">
        <v>38</v>
      </c>
      <c r="N40" s="245" t="s">
        <v>104</v>
      </c>
      <c r="O40" s="221" t="s">
        <v>104</v>
      </c>
      <c r="P40" s="228" t="s">
        <v>104</v>
      </c>
    </row>
    <row r="41" spans="1:16" s="205" customFormat="1" ht="12">
      <c r="A41" s="213" t="s">
        <v>22</v>
      </c>
      <c r="B41" s="218">
        <v>78</v>
      </c>
      <c r="C41" s="225">
        <v>1.65</v>
      </c>
      <c r="D41" s="226">
        <v>526</v>
      </c>
      <c r="E41" s="218">
        <v>13</v>
      </c>
      <c r="F41" s="225">
        <v>1.33</v>
      </c>
      <c r="G41" s="226">
        <v>90</v>
      </c>
      <c r="H41" s="218">
        <v>5</v>
      </c>
      <c r="I41" s="225">
        <v>0.87</v>
      </c>
      <c r="J41" s="226">
        <v>32</v>
      </c>
      <c r="K41" s="218">
        <v>4</v>
      </c>
      <c r="L41" s="225">
        <v>0.79</v>
      </c>
      <c r="M41" s="226">
        <v>25</v>
      </c>
      <c r="N41" s="230" t="s">
        <v>104</v>
      </c>
      <c r="O41" s="225" t="s">
        <v>104</v>
      </c>
      <c r="P41" s="300" t="s">
        <v>104</v>
      </c>
    </row>
    <row r="42" spans="1:16" s="205" customFormat="1" ht="12">
      <c r="A42" s="219" t="s">
        <v>23</v>
      </c>
      <c r="B42" s="224">
        <v>76</v>
      </c>
      <c r="C42" s="221">
        <v>1.64</v>
      </c>
      <c r="D42" s="222">
        <v>539</v>
      </c>
      <c r="E42" s="224">
        <v>16</v>
      </c>
      <c r="F42" s="221">
        <v>1.44</v>
      </c>
      <c r="G42" s="222">
        <v>113</v>
      </c>
      <c r="H42" s="224">
        <v>4</v>
      </c>
      <c r="I42" s="221">
        <v>0.74</v>
      </c>
      <c r="J42" s="222">
        <v>28</v>
      </c>
      <c r="K42" s="224">
        <v>3</v>
      </c>
      <c r="L42" s="221">
        <v>0.7</v>
      </c>
      <c r="M42" s="222">
        <v>24</v>
      </c>
      <c r="N42" s="245" t="s">
        <v>104</v>
      </c>
      <c r="O42" s="221" t="s">
        <v>104</v>
      </c>
      <c r="P42" s="228" t="s">
        <v>104</v>
      </c>
    </row>
    <row r="43" spans="1:16" s="205" customFormat="1" ht="12">
      <c r="A43" s="213" t="s">
        <v>24</v>
      </c>
      <c r="B43" s="218">
        <v>79</v>
      </c>
      <c r="C43" s="225">
        <v>2.2000000000000002</v>
      </c>
      <c r="D43" s="226">
        <v>282</v>
      </c>
      <c r="E43" s="218">
        <v>12</v>
      </c>
      <c r="F43" s="225">
        <v>1.73</v>
      </c>
      <c r="G43" s="226">
        <v>45</v>
      </c>
      <c r="H43" s="218">
        <v>3</v>
      </c>
      <c r="I43" s="225">
        <v>1</v>
      </c>
      <c r="J43" s="226">
        <v>12</v>
      </c>
      <c r="K43" s="218">
        <v>5</v>
      </c>
      <c r="L43" s="225">
        <v>1.25</v>
      </c>
      <c r="M43" s="226">
        <v>18</v>
      </c>
      <c r="N43" s="230" t="s">
        <v>104</v>
      </c>
      <c r="O43" s="225" t="s">
        <v>104</v>
      </c>
      <c r="P43" s="300" t="s">
        <v>104</v>
      </c>
    </row>
    <row r="44" spans="1:16" s="205" customFormat="1" ht="12">
      <c r="A44" s="219" t="s">
        <v>25</v>
      </c>
      <c r="B44" s="224">
        <v>85</v>
      </c>
      <c r="C44" s="221">
        <v>1.49</v>
      </c>
      <c r="D44" s="222">
        <v>495</v>
      </c>
      <c r="E44" s="224">
        <v>10</v>
      </c>
      <c r="F44" s="221">
        <v>1.26</v>
      </c>
      <c r="G44" s="222">
        <v>56</v>
      </c>
      <c r="H44" s="224">
        <v>2</v>
      </c>
      <c r="I44" s="221">
        <v>0.6</v>
      </c>
      <c r="J44" s="222">
        <v>13</v>
      </c>
      <c r="K44" s="224">
        <v>3</v>
      </c>
      <c r="L44" s="221">
        <v>0.68</v>
      </c>
      <c r="M44" s="222">
        <v>15</v>
      </c>
      <c r="N44" s="245" t="s">
        <v>104</v>
      </c>
      <c r="O44" s="221" t="s">
        <v>104</v>
      </c>
      <c r="P44" s="228" t="s">
        <v>104</v>
      </c>
    </row>
    <row r="45" spans="1:16" s="205" customFormat="1" ht="12">
      <c r="A45" s="213" t="s">
        <v>26</v>
      </c>
      <c r="B45" s="218">
        <v>83</v>
      </c>
      <c r="C45" s="225">
        <v>1.28</v>
      </c>
      <c r="D45" s="226">
        <v>747</v>
      </c>
      <c r="E45" s="218">
        <v>13</v>
      </c>
      <c r="F45" s="225">
        <v>1.1399999999999999</v>
      </c>
      <c r="G45" s="226">
        <v>118</v>
      </c>
      <c r="H45" s="218">
        <v>3</v>
      </c>
      <c r="I45" s="225">
        <v>0.53</v>
      </c>
      <c r="J45" s="226">
        <v>25</v>
      </c>
      <c r="K45" s="218">
        <v>2</v>
      </c>
      <c r="L45" s="225">
        <v>0.44</v>
      </c>
      <c r="M45" s="226">
        <v>19</v>
      </c>
      <c r="N45" s="230" t="s">
        <v>104</v>
      </c>
      <c r="O45" s="225" t="s">
        <v>104</v>
      </c>
      <c r="P45" s="300" t="s">
        <v>104</v>
      </c>
    </row>
    <row r="46" spans="1:16" s="205" customFormat="1" ht="12">
      <c r="A46" s="219" t="s">
        <v>27</v>
      </c>
      <c r="B46" s="224">
        <v>74</v>
      </c>
      <c r="C46" s="221">
        <v>1.81</v>
      </c>
      <c r="D46" s="222">
        <v>444</v>
      </c>
      <c r="E46" s="224">
        <v>19</v>
      </c>
      <c r="F46" s="221">
        <v>1.63</v>
      </c>
      <c r="G46" s="222">
        <v>114</v>
      </c>
      <c r="H46" s="224">
        <v>3</v>
      </c>
      <c r="I46" s="221">
        <v>0.74</v>
      </c>
      <c r="J46" s="222">
        <v>19</v>
      </c>
      <c r="K46" s="224">
        <v>3</v>
      </c>
      <c r="L46" s="221">
        <v>0.73</v>
      </c>
      <c r="M46" s="222">
        <v>20</v>
      </c>
      <c r="N46" s="245" t="s">
        <v>104</v>
      </c>
      <c r="O46" s="221" t="s">
        <v>104</v>
      </c>
      <c r="P46" s="228" t="s">
        <v>104</v>
      </c>
    </row>
    <row r="47" spans="1:16" s="205" customFormat="1" ht="12">
      <c r="A47" s="213" t="s">
        <v>28</v>
      </c>
      <c r="B47" s="218">
        <v>86</v>
      </c>
      <c r="C47" s="225">
        <v>1.01</v>
      </c>
      <c r="D47" s="226">
        <v>1038</v>
      </c>
      <c r="E47" s="218">
        <v>11</v>
      </c>
      <c r="F47" s="225">
        <v>0.9</v>
      </c>
      <c r="G47" s="226">
        <v>135</v>
      </c>
      <c r="H47" s="218">
        <v>2</v>
      </c>
      <c r="I47" s="225">
        <v>0.39</v>
      </c>
      <c r="J47" s="226">
        <v>24</v>
      </c>
      <c r="K47" s="218">
        <v>2</v>
      </c>
      <c r="L47" s="225">
        <v>0.35</v>
      </c>
      <c r="M47" s="226">
        <v>20</v>
      </c>
      <c r="N47" s="230" t="s">
        <v>104</v>
      </c>
      <c r="O47" s="225" t="s">
        <v>104</v>
      </c>
      <c r="P47" s="300" t="s">
        <v>104</v>
      </c>
    </row>
    <row r="48" spans="1:16" s="205" customFormat="1" ht="12">
      <c r="A48" s="219" t="s">
        <v>29</v>
      </c>
      <c r="B48" s="224">
        <v>84</v>
      </c>
      <c r="C48" s="221">
        <v>0.76</v>
      </c>
      <c r="D48" s="222">
        <v>2048</v>
      </c>
      <c r="E48" s="224">
        <v>12</v>
      </c>
      <c r="F48" s="221">
        <v>0.68</v>
      </c>
      <c r="G48" s="222">
        <v>301</v>
      </c>
      <c r="H48" s="224">
        <v>2</v>
      </c>
      <c r="I48" s="221">
        <v>0.32</v>
      </c>
      <c r="J48" s="222">
        <v>59</v>
      </c>
      <c r="K48" s="224">
        <v>2</v>
      </c>
      <c r="L48" s="221">
        <v>0.26</v>
      </c>
      <c r="M48" s="222">
        <v>40</v>
      </c>
      <c r="N48" s="245" t="s">
        <v>104</v>
      </c>
      <c r="O48" s="221" t="s">
        <v>104</v>
      </c>
      <c r="P48" s="228" t="s">
        <v>104</v>
      </c>
    </row>
    <row r="49" spans="1:16" s="205" customFormat="1" ht="12">
      <c r="A49" s="213" t="s">
        <v>30</v>
      </c>
      <c r="B49" s="218">
        <v>87</v>
      </c>
      <c r="C49" s="225">
        <v>1.31</v>
      </c>
      <c r="D49" s="226">
        <v>609</v>
      </c>
      <c r="E49" s="218">
        <v>10</v>
      </c>
      <c r="F49" s="225">
        <v>1.1399999999999999</v>
      </c>
      <c r="G49" s="226">
        <v>69</v>
      </c>
      <c r="H49" s="218">
        <v>2</v>
      </c>
      <c r="I49" s="225">
        <v>0.54</v>
      </c>
      <c r="J49" s="226">
        <v>13</v>
      </c>
      <c r="K49" s="218">
        <v>2</v>
      </c>
      <c r="L49" s="225">
        <v>0.48</v>
      </c>
      <c r="M49" s="226">
        <v>13</v>
      </c>
      <c r="N49" s="230" t="s">
        <v>104</v>
      </c>
      <c r="O49" s="225" t="s">
        <v>104</v>
      </c>
      <c r="P49" s="300" t="s">
        <v>104</v>
      </c>
    </row>
    <row r="50" spans="1:16" s="205" customFormat="1" ht="12">
      <c r="A50" s="219" t="s">
        <v>31</v>
      </c>
      <c r="B50" s="224">
        <v>73</v>
      </c>
      <c r="C50" s="221">
        <v>2.17</v>
      </c>
      <c r="D50" s="222">
        <v>339</v>
      </c>
      <c r="E50" s="224">
        <v>17</v>
      </c>
      <c r="F50" s="221">
        <v>1.85</v>
      </c>
      <c r="G50" s="222">
        <v>77</v>
      </c>
      <c r="H50" s="224">
        <v>5</v>
      </c>
      <c r="I50" s="221">
        <v>1.0900000000000001</v>
      </c>
      <c r="J50" s="222">
        <v>24</v>
      </c>
      <c r="K50" s="224">
        <v>5</v>
      </c>
      <c r="L50" s="221">
        <v>0.99</v>
      </c>
      <c r="M50" s="222">
        <v>23</v>
      </c>
      <c r="N50" s="245" t="s">
        <v>104</v>
      </c>
      <c r="O50" s="221" t="s">
        <v>104</v>
      </c>
      <c r="P50" s="228" t="s">
        <v>104</v>
      </c>
    </row>
    <row r="51" spans="1:16" s="205" customFormat="1" ht="12">
      <c r="A51" s="213" t="s">
        <v>32</v>
      </c>
      <c r="B51" s="218">
        <v>82</v>
      </c>
      <c r="C51" s="225">
        <v>1.38</v>
      </c>
      <c r="D51" s="226">
        <v>697</v>
      </c>
      <c r="E51" s="218">
        <v>12</v>
      </c>
      <c r="F51" s="225">
        <v>1.17</v>
      </c>
      <c r="G51" s="226">
        <v>105</v>
      </c>
      <c r="H51" s="218">
        <v>3</v>
      </c>
      <c r="I51" s="225">
        <v>0.57999999999999996</v>
      </c>
      <c r="J51" s="226">
        <v>32</v>
      </c>
      <c r="K51" s="218">
        <v>3</v>
      </c>
      <c r="L51" s="225">
        <v>0.62</v>
      </c>
      <c r="M51" s="226">
        <v>28</v>
      </c>
      <c r="N51" s="230" t="s">
        <v>104</v>
      </c>
      <c r="O51" s="225" t="s">
        <v>104</v>
      </c>
      <c r="P51" s="300" t="s">
        <v>104</v>
      </c>
    </row>
    <row r="52" spans="1:16" s="205" customFormat="1" ht="12">
      <c r="A52" s="219" t="s">
        <v>33</v>
      </c>
      <c r="B52" s="224">
        <v>80</v>
      </c>
      <c r="C52" s="221">
        <v>1.7</v>
      </c>
      <c r="D52" s="222">
        <v>439</v>
      </c>
      <c r="E52" s="224">
        <v>14</v>
      </c>
      <c r="F52" s="221">
        <v>1.48</v>
      </c>
      <c r="G52" s="222">
        <v>81</v>
      </c>
      <c r="H52" s="224">
        <v>2</v>
      </c>
      <c r="I52" s="221">
        <v>0.57999999999999996</v>
      </c>
      <c r="J52" s="222">
        <v>12</v>
      </c>
      <c r="K52" s="224">
        <v>4</v>
      </c>
      <c r="L52" s="221">
        <v>0.82</v>
      </c>
      <c r="M52" s="222">
        <v>23</v>
      </c>
      <c r="N52" s="224" t="s">
        <v>104</v>
      </c>
      <c r="O52" s="221" t="s">
        <v>104</v>
      </c>
      <c r="P52" s="228" t="s">
        <v>104</v>
      </c>
    </row>
    <row r="53" spans="1:16" s="205" customFormat="1" ht="12">
      <c r="A53" s="213" t="s">
        <v>34</v>
      </c>
      <c r="B53" s="218">
        <v>85</v>
      </c>
      <c r="C53" s="225">
        <v>1.61</v>
      </c>
      <c r="D53" s="226">
        <v>448</v>
      </c>
      <c r="E53" s="218">
        <v>11</v>
      </c>
      <c r="F53" s="225">
        <v>1.45</v>
      </c>
      <c r="G53" s="226">
        <v>59</v>
      </c>
      <c r="H53" s="218">
        <v>2</v>
      </c>
      <c r="I53" s="225">
        <v>0.61</v>
      </c>
      <c r="J53" s="226">
        <v>11</v>
      </c>
      <c r="K53" s="218">
        <v>2</v>
      </c>
      <c r="L53" s="225">
        <v>0.55000000000000004</v>
      </c>
      <c r="M53" s="226">
        <v>11</v>
      </c>
      <c r="N53" s="218" t="s">
        <v>104</v>
      </c>
      <c r="O53" s="225" t="s">
        <v>104</v>
      </c>
      <c r="P53" s="300" t="s">
        <v>104</v>
      </c>
    </row>
    <row r="54" spans="1:16" s="205" customFormat="1" ht="12.5" thickBot="1">
      <c r="A54" s="219" t="s">
        <v>35</v>
      </c>
      <c r="B54" s="224">
        <v>82</v>
      </c>
      <c r="C54" s="370">
        <v>1.79</v>
      </c>
      <c r="D54" s="371">
        <v>442</v>
      </c>
      <c r="E54" s="224">
        <v>14</v>
      </c>
      <c r="F54" s="370">
        <v>1.65</v>
      </c>
      <c r="G54" s="371">
        <v>76</v>
      </c>
      <c r="H54" s="224">
        <v>2</v>
      </c>
      <c r="I54" s="370">
        <v>0.61</v>
      </c>
      <c r="J54" s="371">
        <v>11</v>
      </c>
      <c r="K54" s="224">
        <v>2</v>
      </c>
      <c r="L54" s="370">
        <v>0.6</v>
      </c>
      <c r="M54" s="371">
        <v>11</v>
      </c>
      <c r="N54" s="245" t="s">
        <v>104</v>
      </c>
      <c r="O54" s="370" t="s">
        <v>104</v>
      </c>
      <c r="P54" s="377" t="s">
        <v>104</v>
      </c>
    </row>
    <row r="55" spans="1:16" s="205" customFormat="1" ht="12">
      <c r="A55" s="273" t="s">
        <v>36</v>
      </c>
      <c r="B55" s="378">
        <v>85</v>
      </c>
      <c r="C55" s="333">
        <v>0.35</v>
      </c>
      <c r="D55" s="334">
        <v>9680</v>
      </c>
      <c r="E55" s="378">
        <v>11</v>
      </c>
      <c r="F55" s="333">
        <v>0.31</v>
      </c>
      <c r="G55" s="334">
        <v>1319</v>
      </c>
      <c r="H55" s="332">
        <v>2</v>
      </c>
      <c r="I55" s="333">
        <v>0.14000000000000001</v>
      </c>
      <c r="J55" s="334">
        <v>280</v>
      </c>
      <c r="K55" s="332">
        <v>2</v>
      </c>
      <c r="L55" s="333">
        <v>0.13</v>
      </c>
      <c r="M55" s="334">
        <v>240</v>
      </c>
      <c r="N55" s="378" t="s">
        <v>104</v>
      </c>
      <c r="O55" s="333" t="s">
        <v>104</v>
      </c>
      <c r="P55" s="379" t="s">
        <v>104</v>
      </c>
    </row>
    <row r="56" spans="1:16" s="205" customFormat="1" ht="12">
      <c r="A56" s="280" t="s">
        <v>37</v>
      </c>
      <c r="B56" s="338">
        <v>79</v>
      </c>
      <c r="C56" s="339">
        <v>0.69</v>
      </c>
      <c r="D56" s="340">
        <v>3087</v>
      </c>
      <c r="E56" s="338">
        <v>14</v>
      </c>
      <c r="F56" s="339">
        <v>0.59</v>
      </c>
      <c r="G56" s="340">
        <v>579</v>
      </c>
      <c r="H56" s="338">
        <v>3</v>
      </c>
      <c r="I56" s="339">
        <v>0.31</v>
      </c>
      <c r="J56" s="340">
        <v>134</v>
      </c>
      <c r="K56" s="338">
        <v>3</v>
      </c>
      <c r="L56" s="339">
        <v>0.31</v>
      </c>
      <c r="M56" s="340">
        <v>131</v>
      </c>
      <c r="N56" s="380" t="s">
        <v>104</v>
      </c>
      <c r="O56" s="339" t="s">
        <v>104</v>
      </c>
      <c r="P56" s="381" t="s">
        <v>104</v>
      </c>
    </row>
    <row r="57" spans="1:16" s="205" customFormat="1" ht="12">
      <c r="A57" s="293" t="s">
        <v>38</v>
      </c>
      <c r="B57" s="382">
        <v>83</v>
      </c>
      <c r="C57" s="363">
        <v>0.31</v>
      </c>
      <c r="D57" s="364">
        <v>12767</v>
      </c>
      <c r="E57" s="382">
        <v>12</v>
      </c>
      <c r="F57" s="363">
        <v>0.27</v>
      </c>
      <c r="G57" s="364">
        <v>1898</v>
      </c>
      <c r="H57" s="362">
        <v>3</v>
      </c>
      <c r="I57" s="363">
        <v>0.13</v>
      </c>
      <c r="J57" s="364">
        <v>414</v>
      </c>
      <c r="K57" s="362">
        <v>2</v>
      </c>
      <c r="L57" s="363">
        <v>0.12</v>
      </c>
      <c r="M57" s="364">
        <v>371</v>
      </c>
      <c r="N57" s="382" t="s">
        <v>104</v>
      </c>
      <c r="O57" s="363" t="s">
        <v>104</v>
      </c>
      <c r="P57" s="383" t="s">
        <v>104</v>
      </c>
    </row>
    <row r="58" spans="1:16" s="205" customFormat="1" ht="12">
      <c r="A58" s="622" t="s">
        <v>208</v>
      </c>
      <c r="B58" s="622"/>
      <c r="C58" s="622"/>
      <c r="D58" s="622"/>
      <c r="E58" s="622"/>
      <c r="F58" s="622"/>
      <c r="G58" s="622"/>
      <c r="H58" s="622"/>
      <c r="I58" s="622"/>
      <c r="J58" s="622"/>
      <c r="K58" s="622"/>
      <c r="L58" s="622"/>
      <c r="M58" s="622"/>
      <c r="N58" s="622"/>
      <c r="O58" s="622"/>
      <c r="P58" s="622"/>
    </row>
    <row r="59" spans="1:16" s="384" customFormat="1" ht="12">
      <c r="A59" s="572" t="s">
        <v>211</v>
      </c>
      <c r="B59" s="572"/>
      <c r="C59" s="572"/>
      <c r="D59" s="572"/>
      <c r="E59" s="572"/>
      <c r="F59" s="572"/>
      <c r="G59" s="572"/>
      <c r="H59" s="572"/>
      <c r="I59" s="572"/>
      <c r="J59" s="572"/>
      <c r="K59" s="572"/>
      <c r="L59" s="572"/>
      <c r="M59" s="572"/>
      <c r="N59" s="572"/>
      <c r="O59" s="572"/>
      <c r="P59" s="572"/>
    </row>
    <row r="60" spans="1:16" s="205" customFormat="1" ht="12">
      <c r="A60" s="574" t="s">
        <v>166</v>
      </c>
      <c r="B60" s="574"/>
      <c r="C60" s="574"/>
      <c r="D60" s="574"/>
      <c r="E60" s="574"/>
      <c r="F60" s="574"/>
      <c r="G60" s="574"/>
      <c r="H60" s="574"/>
      <c r="I60" s="574"/>
      <c r="J60" s="574"/>
      <c r="K60" s="574"/>
      <c r="L60" s="574"/>
      <c r="M60" s="574"/>
      <c r="N60" s="574"/>
      <c r="O60" s="574"/>
      <c r="P60" s="574"/>
    </row>
    <row r="61" spans="1:16" s="205" customFormat="1" ht="12">
      <c r="A61" s="385"/>
      <c r="B61" s="312"/>
      <c r="C61" s="312"/>
      <c r="D61" s="312"/>
      <c r="E61" s="312"/>
      <c r="F61" s="312"/>
      <c r="G61" s="312"/>
      <c r="H61" s="312"/>
      <c r="I61" s="312"/>
      <c r="J61" s="312"/>
      <c r="K61" s="312"/>
      <c r="L61" s="312"/>
      <c r="M61" s="312"/>
      <c r="N61" s="312"/>
      <c r="O61" s="312"/>
      <c r="P61" s="312"/>
    </row>
    <row r="62" spans="1:16" s="205" customFormat="1" ht="23.5">
      <c r="A62" s="615">
        <v>2023</v>
      </c>
      <c r="B62" s="615"/>
      <c r="C62" s="615"/>
      <c r="D62" s="615"/>
      <c r="E62" s="615"/>
      <c r="F62" s="615"/>
      <c r="G62" s="615"/>
      <c r="H62" s="615"/>
      <c r="I62" s="615"/>
      <c r="J62" s="615"/>
      <c r="K62" s="615"/>
      <c r="L62" s="615"/>
      <c r="M62" s="615"/>
      <c r="N62" s="615"/>
      <c r="O62" s="615"/>
      <c r="P62" s="615"/>
    </row>
    <row r="64" spans="1:16" s="205" customFormat="1">
      <c r="A64" s="616" t="s">
        <v>212</v>
      </c>
      <c r="B64" s="616"/>
      <c r="C64" s="616"/>
      <c r="D64" s="616"/>
      <c r="E64" s="616"/>
      <c r="F64" s="616"/>
      <c r="G64" s="616"/>
      <c r="H64" s="616"/>
      <c r="I64" s="616"/>
      <c r="J64" s="616"/>
      <c r="K64" s="616"/>
      <c r="L64" s="616"/>
      <c r="M64" s="616"/>
      <c r="N64" s="616"/>
      <c r="O64" s="616"/>
      <c r="P64" s="616"/>
    </row>
    <row r="65" spans="1:16" s="205" customFormat="1" ht="30" customHeight="1">
      <c r="A65" s="617" t="s">
        <v>16</v>
      </c>
      <c r="B65" s="581" t="s">
        <v>133</v>
      </c>
      <c r="C65" s="557"/>
      <c r="D65" s="558"/>
      <c r="E65" s="581" t="s">
        <v>134</v>
      </c>
      <c r="F65" s="557"/>
      <c r="G65" s="558"/>
      <c r="H65" s="581" t="s">
        <v>135</v>
      </c>
      <c r="I65" s="557"/>
      <c r="J65" s="558"/>
      <c r="K65" s="581" t="s">
        <v>136</v>
      </c>
      <c r="L65" s="557"/>
      <c r="M65" s="558"/>
      <c r="N65" s="581" t="s">
        <v>163</v>
      </c>
      <c r="O65" s="557"/>
      <c r="P65" s="559"/>
    </row>
    <row r="66" spans="1:16" s="205" customFormat="1" ht="15" thickBot="1">
      <c r="A66" s="618"/>
      <c r="B66" s="210" t="s">
        <v>137</v>
      </c>
      <c r="C66" s="211" t="s">
        <v>138</v>
      </c>
      <c r="D66" s="212" t="s">
        <v>139</v>
      </c>
      <c r="E66" s="269" t="s">
        <v>137</v>
      </c>
      <c r="F66" s="270" t="s">
        <v>138</v>
      </c>
      <c r="G66" s="209" t="s">
        <v>139</v>
      </c>
      <c r="H66" s="210" t="s">
        <v>137</v>
      </c>
      <c r="I66" s="208" t="s">
        <v>138</v>
      </c>
      <c r="J66" s="369" t="s">
        <v>139</v>
      </c>
      <c r="K66" s="207" t="s">
        <v>137</v>
      </c>
      <c r="L66" s="270" t="s">
        <v>138</v>
      </c>
      <c r="M66" s="209" t="s">
        <v>139</v>
      </c>
      <c r="N66" s="269" t="s">
        <v>137</v>
      </c>
      <c r="O66" s="270" t="s">
        <v>138</v>
      </c>
      <c r="P66" s="270" t="s">
        <v>139</v>
      </c>
    </row>
    <row r="67" spans="1:16" s="205" customFormat="1" ht="15" thickBot="1">
      <c r="A67" s="619"/>
      <c r="B67" s="582" t="s">
        <v>140</v>
      </c>
      <c r="C67" s="583"/>
      <c r="D67" s="583"/>
      <c r="E67" s="583"/>
      <c r="F67" s="583"/>
      <c r="G67" s="583"/>
      <c r="H67" s="583"/>
      <c r="I67" s="583"/>
      <c r="J67" s="583"/>
      <c r="K67" s="583"/>
      <c r="L67" s="583"/>
      <c r="M67" s="583"/>
      <c r="N67" s="583"/>
      <c r="O67" s="583"/>
      <c r="P67" s="584"/>
    </row>
    <row r="68" spans="1:16" s="205" customFormat="1" ht="12">
      <c r="A68" s="213" t="s">
        <v>20</v>
      </c>
      <c r="B68" s="230">
        <v>87</v>
      </c>
      <c r="C68" s="225">
        <v>0.82</v>
      </c>
      <c r="D68" s="216">
        <v>1545</v>
      </c>
      <c r="E68" s="218">
        <v>9</v>
      </c>
      <c r="F68" s="225">
        <v>0.72</v>
      </c>
      <c r="G68" s="216">
        <v>168</v>
      </c>
      <c r="H68" s="218">
        <v>2</v>
      </c>
      <c r="I68" s="225">
        <v>0.31</v>
      </c>
      <c r="J68" s="216">
        <v>38</v>
      </c>
      <c r="K68" s="218">
        <v>2</v>
      </c>
      <c r="L68" s="225">
        <v>0.32</v>
      </c>
      <c r="M68" s="216">
        <v>31</v>
      </c>
      <c r="N68" s="218">
        <v>0</v>
      </c>
      <c r="O68" s="225">
        <v>0.04</v>
      </c>
      <c r="P68" s="299">
        <v>1</v>
      </c>
    </row>
    <row r="69" spans="1:16" s="205" customFormat="1" ht="12">
      <c r="A69" s="219" t="s">
        <v>21</v>
      </c>
      <c r="B69" s="245">
        <v>87</v>
      </c>
      <c r="C69" s="221">
        <v>0.74</v>
      </c>
      <c r="D69" s="222">
        <v>1804</v>
      </c>
      <c r="E69" s="224">
        <v>9</v>
      </c>
      <c r="F69" s="221">
        <v>0.64</v>
      </c>
      <c r="G69" s="222">
        <v>186</v>
      </c>
      <c r="H69" s="224">
        <v>2</v>
      </c>
      <c r="I69" s="221">
        <v>0.3</v>
      </c>
      <c r="J69" s="222">
        <v>40</v>
      </c>
      <c r="K69" s="224">
        <v>2</v>
      </c>
      <c r="L69" s="221">
        <v>0.28999999999999998</v>
      </c>
      <c r="M69" s="222">
        <v>38</v>
      </c>
      <c r="N69" s="245">
        <v>0</v>
      </c>
      <c r="O69" s="221">
        <v>0.04</v>
      </c>
      <c r="P69" s="228">
        <v>1</v>
      </c>
    </row>
    <row r="70" spans="1:16" s="205" customFormat="1" ht="12">
      <c r="A70" s="213" t="s">
        <v>22</v>
      </c>
      <c r="B70" s="218">
        <v>77</v>
      </c>
      <c r="C70" s="225">
        <v>1.96</v>
      </c>
      <c r="D70" s="226">
        <v>517</v>
      </c>
      <c r="E70" s="218">
        <v>15</v>
      </c>
      <c r="F70" s="225">
        <v>1.68</v>
      </c>
      <c r="G70" s="226">
        <v>88</v>
      </c>
      <c r="H70" s="218">
        <v>4</v>
      </c>
      <c r="I70" s="225">
        <v>0.86</v>
      </c>
      <c r="J70" s="226">
        <v>26</v>
      </c>
      <c r="K70" s="218">
        <v>4</v>
      </c>
      <c r="L70" s="225">
        <v>1</v>
      </c>
      <c r="M70" s="226">
        <v>23</v>
      </c>
      <c r="N70" s="230">
        <v>0</v>
      </c>
      <c r="O70" s="225" t="s">
        <v>104</v>
      </c>
      <c r="P70" s="300">
        <v>0</v>
      </c>
    </row>
    <row r="71" spans="1:16" s="205" customFormat="1" ht="12">
      <c r="A71" s="219" t="s">
        <v>23</v>
      </c>
      <c r="B71" s="224">
        <v>77</v>
      </c>
      <c r="C71" s="221">
        <v>1.84</v>
      </c>
      <c r="D71" s="222">
        <v>434</v>
      </c>
      <c r="E71" s="224">
        <v>13</v>
      </c>
      <c r="F71" s="221">
        <v>1.47</v>
      </c>
      <c r="G71" s="222">
        <v>71</v>
      </c>
      <c r="H71" s="224">
        <v>4</v>
      </c>
      <c r="I71" s="221">
        <v>0.88</v>
      </c>
      <c r="J71" s="222">
        <v>24</v>
      </c>
      <c r="K71" s="224">
        <v>5</v>
      </c>
      <c r="L71" s="221">
        <v>1.01</v>
      </c>
      <c r="M71" s="222">
        <v>28</v>
      </c>
      <c r="N71" s="245">
        <v>0</v>
      </c>
      <c r="O71" s="221" t="s">
        <v>104</v>
      </c>
      <c r="P71" s="228">
        <v>0</v>
      </c>
    </row>
    <row r="72" spans="1:16" s="205" customFormat="1" ht="12">
      <c r="A72" s="213" t="s">
        <v>24</v>
      </c>
      <c r="B72" s="230">
        <v>84</v>
      </c>
      <c r="C72" s="225">
        <v>1.87</v>
      </c>
      <c r="D72" s="226">
        <v>369</v>
      </c>
      <c r="E72" s="218">
        <v>11</v>
      </c>
      <c r="F72" s="225">
        <v>1.55</v>
      </c>
      <c r="G72" s="226">
        <v>49</v>
      </c>
      <c r="H72" s="218">
        <v>2</v>
      </c>
      <c r="I72" s="225">
        <v>0.73</v>
      </c>
      <c r="J72" s="226">
        <v>8</v>
      </c>
      <c r="K72" s="218">
        <v>4</v>
      </c>
      <c r="L72" s="225">
        <v>0.95</v>
      </c>
      <c r="M72" s="226">
        <v>16</v>
      </c>
      <c r="N72" s="230">
        <v>0</v>
      </c>
      <c r="O72" s="225" t="s">
        <v>104</v>
      </c>
      <c r="P72" s="300">
        <v>0</v>
      </c>
    </row>
    <row r="73" spans="1:16" s="205" customFormat="1" ht="12">
      <c r="A73" s="219" t="s">
        <v>25</v>
      </c>
      <c r="B73" s="224">
        <v>86</v>
      </c>
      <c r="C73" s="221">
        <v>1.5</v>
      </c>
      <c r="D73" s="222">
        <v>524</v>
      </c>
      <c r="E73" s="224">
        <v>8</v>
      </c>
      <c r="F73" s="221">
        <v>1.17</v>
      </c>
      <c r="G73" s="222">
        <v>50</v>
      </c>
      <c r="H73" s="224">
        <v>2</v>
      </c>
      <c r="I73" s="221">
        <v>0.6</v>
      </c>
      <c r="J73" s="222">
        <v>9</v>
      </c>
      <c r="K73" s="224">
        <v>4</v>
      </c>
      <c r="L73" s="221">
        <v>0.86</v>
      </c>
      <c r="M73" s="222">
        <v>24</v>
      </c>
      <c r="N73" s="245">
        <v>0</v>
      </c>
      <c r="O73" s="221" t="s">
        <v>104</v>
      </c>
      <c r="P73" s="228">
        <v>0</v>
      </c>
    </row>
    <row r="74" spans="1:16" s="205" customFormat="1" ht="12">
      <c r="A74" s="213" t="s">
        <v>26</v>
      </c>
      <c r="B74" s="230">
        <v>85</v>
      </c>
      <c r="C74" s="225">
        <v>1.22</v>
      </c>
      <c r="D74" s="226">
        <v>743</v>
      </c>
      <c r="E74" s="218">
        <v>10</v>
      </c>
      <c r="F74" s="225">
        <v>1.05</v>
      </c>
      <c r="G74" s="226">
        <v>86</v>
      </c>
      <c r="H74" s="218">
        <v>3</v>
      </c>
      <c r="I74" s="225">
        <v>0.54</v>
      </c>
      <c r="J74" s="226">
        <v>24</v>
      </c>
      <c r="K74" s="218">
        <v>2</v>
      </c>
      <c r="L74" s="225">
        <v>0.45</v>
      </c>
      <c r="M74" s="226">
        <v>24</v>
      </c>
      <c r="N74" s="230">
        <v>0</v>
      </c>
      <c r="O74" s="225" t="s">
        <v>104</v>
      </c>
      <c r="P74" s="300">
        <v>0</v>
      </c>
    </row>
    <row r="75" spans="1:16" s="205" customFormat="1" ht="12">
      <c r="A75" s="219" t="s">
        <v>27</v>
      </c>
      <c r="B75" s="245">
        <v>78</v>
      </c>
      <c r="C75" s="221">
        <v>2</v>
      </c>
      <c r="D75" s="222">
        <v>357</v>
      </c>
      <c r="E75" s="224">
        <v>16</v>
      </c>
      <c r="F75" s="221">
        <v>1.75</v>
      </c>
      <c r="G75" s="222">
        <v>73</v>
      </c>
      <c r="H75" s="224">
        <v>3</v>
      </c>
      <c r="I75" s="221">
        <v>0.86</v>
      </c>
      <c r="J75" s="222">
        <v>14</v>
      </c>
      <c r="K75" s="245">
        <v>3</v>
      </c>
      <c r="L75" s="221">
        <v>0.82</v>
      </c>
      <c r="M75" s="222">
        <v>16</v>
      </c>
      <c r="N75" s="245">
        <v>0</v>
      </c>
      <c r="O75" s="221" t="s">
        <v>104</v>
      </c>
      <c r="P75" s="228">
        <v>0</v>
      </c>
    </row>
    <row r="76" spans="1:16" s="205" customFormat="1" ht="12">
      <c r="A76" s="213" t="s">
        <v>28</v>
      </c>
      <c r="B76" s="218">
        <v>84</v>
      </c>
      <c r="C76" s="225">
        <v>1.1299999999999999</v>
      </c>
      <c r="D76" s="226">
        <v>924</v>
      </c>
      <c r="E76" s="218">
        <v>12</v>
      </c>
      <c r="F76" s="225">
        <v>0.99</v>
      </c>
      <c r="G76" s="226">
        <v>128</v>
      </c>
      <c r="H76" s="218">
        <v>2</v>
      </c>
      <c r="I76" s="225">
        <v>0.47</v>
      </c>
      <c r="J76" s="226">
        <v>28</v>
      </c>
      <c r="K76" s="218">
        <v>2</v>
      </c>
      <c r="L76" s="225">
        <v>0.41</v>
      </c>
      <c r="M76" s="226">
        <v>20</v>
      </c>
      <c r="N76" s="230">
        <v>0</v>
      </c>
      <c r="O76" s="225" t="s">
        <v>104</v>
      </c>
      <c r="P76" s="300">
        <v>0</v>
      </c>
    </row>
    <row r="77" spans="1:16" s="205" customFormat="1" ht="12">
      <c r="A77" s="219" t="s">
        <v>29</v>
      </c>
      <c r="B77" s="245">
        <v>85</v>
      </c>
      <c r="C77" s="221">
        <v>0.79</v>
      </c>
      <c r="D77" s="222">
        <v>1904</v>
      </c>
      <c r="E77" s="224">
        <v>11</v>
      </c>
      <c r="F77" s="221">
        <v>0.69</v>
      </c>
      <c r="G77" s="222">
        <v>241</v>
      </c>
      <c r="H77" s="224">
        <v>3</v>
      </c>
      <c r="I77" s="221">
        <v>0.36</v>
      </c>
      <c r="J77" s="222">
        <v>69</v>
      </c>
      <c r="K77" s="224">
        <v>1</v>
      </c>
      <c r="L77" s="221">
        <v>0.26</v>
      </c>
      <c r="M77" s="222">
        <v>30</v>
      </c>
      <c r="N77" s="245">
        <v>0</v>
      </c>
      <c r="O77" s="221">
        <v>0.05</v>
      </c>
      <c r="P77" s="228">
        <v>2</v>
      </c>
    </row>
    <row r="78" spans="1:16" s="205" customFormat="1" ht="12">
      <c r="A78" s="213" t="s">
        <v>30</v>
      </c>
      <c r="B78" s="230">
        <v>90</v>
      </c>
      <c r="C78" s="225">
        <v>1.1299999999999999</v>
      </c>
      <c r="D78" s="226">
        <v>646</v>
      </c>
      <c r="E78" s="230">
        <v>8</v>
      </c>
      <c r="F78" s="225">
        <v>0.99</v>
      </c>
      <c r="G78" s="226">
        <v>55</v>
      </c>
      <c r="H78" s="218">
        <v>1</v>
      </c>
      <c r="I78" s="225">
        <v>0.42</v>
      </c>
      <c r="J78" s="226">
        <v>10</v>
      </c>
      <c r="K78" s="230">
        <v>1</v>
      </c>
      <c r="L78" s="225">
        <v>0.42</v>
      </c>
      <c r="M78" s="226">
        <v>10</v>
      </c>
      <c r="N78" s="230">
        <v>0</v>
      </c>
      <c r="O78" s="225" t="s">
        <v>104</v>
      </c>
      <c r="P78" s="300">
        <v>0</v>
      </c>
    </row>
    <row r="79" spans="1:16" s="205" customFormat="1" ht="12">
      <c r="A79" s="219" t="s">
        <v>31</v>
      </c>
      <c r="B79" s="245">
        <v>76</v>
      </c>
      <c r="C79" s="221">
        <v>2.17</v>
      </c>
      <c r="D79" s="222">
        <v>330</v>
      </c>
      <c r="E79" s="224">
        <v>15</v>
      </c>
      <c r="F79" s="221">
        <v>1.84</v>
      </c>
      <c r="G79" s="222">
        <v>65</v>
      </c>
      <c r="H79" s="224">
        <v>4</v>
      </c>
      <c r="I79" s="221">
        <v>0.94</v>
      </c>
      <c r="J79" s="222">
        <v>19</v>
      </c>
      <c r="K79" s="245">
        <v>4</v>
      </c>
      <c r="L79" s="221">
        <v>1.1100000000000001</v>
      </c>
      <c r="M79" s="222">
        <v>18</v>
      </c>
      <c r="N79" s="245">
        <v>0</v>
      </c>
      <c r="O79" s="221" t="s">
        <v>104</v>
      </c>
      <c r="P79" s="228">
        <v>0</v>
      </c>
    </row>
    <row r="80" spans="1:16" s="205" customFormat="1" ht="12">
      <c r="A80" s="213" t="s">
        <v>32</v>
      </c>
      <c r="B80" s="230">
        <v>81</v>
      </c>
      <c r="C80" s="225">
        <v>1.33</v>
      </c>
      <c r="D80" s="226">
        <v>732</v>
      </c>
      <c r="E80" s="218">
        <v>13</v>
      </c>
      <c r="F80" s="225">
        <v>1.1499999999999999</v>
      </c>
      <c r="G80" s="226">
        <v>120</v>
      </c>
      <c r="H80" s="218">
        <v>2</v>
      </c>
      <c r="I80" s="225">
        <v>0.52</v>
      </c>
      <c r="J80" s="226">
        <v>20</v>
      </c>
      <c r="K80" s="230">
        <v>3</v>
      </c>
      <c r="L80" s="225">
        <v>0.59</v>
      </c>
      <c r="M80" s="226">
        <v>25</v>
      </c>
      <c r="N80" s="230">
        <v>0</v>
      </c>
      <c r="O80" s="225">
        <v>0.12</v>
      </c>
      <c r="P80" s="300">
        <v>1</v>
      </c>
    </row>
    <row r="81" spans="1:16" s="205" customFormat="1" ht="12">
      <c r="A81" s="219" t="s">
        <v>33</v>
      </c>
      <c r="B81" s="224">
        <v>76</v>
      </c>
      <c r="C81" s="221">
        <v>1.84</v>
      </c>
      <c r="D81" s="222">
        <v>426</v>
      </c>
      <c r="E81" s="224">
        <v>17</v>
      </c>
      <c r="F81" s="221">
        <v>1.63</v>
      </c>
      <c r="G81" s="222">
        <v>95</v>
      </c>
      <c r="H81" s="224">
        <v>2</v>
      </c>
      <c r="I81" s="221">
        <v>0.56999999999999995</v>
      </c>
      <c r="J81" s="222">
        <v>11</v>
      </c>
      <c r="K81" s="224">
        <v>5</v>
      </c>
      <c r="L81" s="221">
        <v>0.9</v>
      </c>
      <c r="M81" s="222">
        <v>25</v>
      </c>
      <c r="N81" s="224">
        <v>1</v>
      </c>
      <c r="O81" s="221">
        <v>0.33</v>
      </c>
      <c r="P81" s="228">
        <v>3</v>
      </c>
    </row>
    <row r="82" spans="1:16" s="205" customFormat="1" ht="12">
      <c r="A82" s="213" t="s">
        <v>34</v>
      </c>
      <c r="B82" s="218">
        <v>86</v>
      </c>
      <c r="C82" s="225">
        <v>1.63</v>
      </c>
      <c r="D82" s="226">
        <v>440</v>
      </c>
      <c r="E82" s="218">
        <v>12</v>
      </c>
      <c r="F82" s="225">
        <v>1.53</v>
      </c>
      <c r="G82" s="226">
        <v>56</v>
      </c>
      <c r="H82" s="218">
        <v>1</v>
      </c>
      <c r="I82" s="225">
        <v>0.43</v>
      </c>
      <c r="J82" s="226">
        <v>6</v>
      </c>
      <c r="K82" s="218">
        <v>1</v>
      </c>
      <c r="L82" s="225">
        <v>0.49</v>
      </c>
      <c r="M82" s="226">
        <v>7</v>
      </c>
      <c r="N82" s="218">
        <v>0</v>
      </c>
      <c r="O82" s="225" t="s">
        <v>104</v>
      </c>
      <c r="P82" s="300">
        <v>0</v>
      </c>
    </row>
    <row r="83" spans="1:16" s="205" customFormat="1" ht="12.5" thickBot="1">
      <c r="A83" s="219" t="s">
        <v>35</v>
      </c>
      <c r="B83" s="224">
        <v>84</v>
      </c>
      <c r="C83" s="370">
        <v>1.69</v>
      </c>
      <c r="D83" s="371">
        <v>411</v>
      </c>
      <c r="E83" s="224">
        <v>11</v>
      </c>
      <c r="F83" s="370">
        <v>1.44</v>
      </c>
      <c r="G83" s="371">
        <v>56</v>
      </c>
      <c r="H83" s="224">
        <v>2</v>
      </c>
      <c r="I83" s="370">
        <v>0.56999999999999995</v>
      </c>
      <c r="J83" s="371">
        <v>9</v>
      </c>
      <c r="K83" s="224">
        <v>4</v>
      </c>
      <c r="L83" s="370">
        <v>0.83</v>
      </c>
      <c r="M83" s="371">
        <v>19</v>
      </c>
      <c r="N83" s="245">
        <v>0</v>
      </c>
      <c r="O83" s="370" t="s">
        <v>104</v>
      </c>
      <c r="P83" s="377">
        <v>0</v>
      </c>
    </row>
    <row r="84" spans="1:16" s="205" customFormat="1" ht="12">
      <c r="A84" s="273" t="s">
        <v>36</v>
      </c>
      <c r="B84" s="378">
        <v>86</v>
      </c>
      <c r="C84" s="333">
        <v>0.35</v>
      </c>
      <c r="D84" s="334">
        <v>9229</v>
      </c>
      <c r="E84" s="378">
        <v>10</v>
      </c>
      <c r="F84" s="333">
        <v>0.31</v>
      </c>
      <c r="G84" s="334">
        <v>1084</v>
      </c>
      <c r="H84" s="332">
        <v>2</v>
      </c>
      <c r="I84" s="333">
        <v>0.15</v>
      </c>
      <c r="J84" s="334">
        <v>251</v>
      </c>
      <c r="K84" s="378">
        <v>2</v>
      </c>
      <c r="L84" s="333">
        <v>0.13</v>
      </c>
      <c r="M84" s="334">
        <v>218</v>
      </c>
      <c r="N84" s="378">
        <v>0</v>
      </c>
      <c r="O84" s="333">
        <v>0.02</v>
      </c>
      <c r="P84" s="379">
        <v>4</v>
      </c>
    </row>
    <row r="85" spans="1:16" s="205" customFormat="1" ht="12">
      <c r="A85" s="280" t="s">
        <v>37</v>
      </c>
      <c r="B85" s="380">
        <v>79</v>
      </c>
      <c r="C85" s="339">
        <v>0.74</v>
      </c>
      <c r="D85" s="340">
        <v>2877</v>
      </c>
      <c r="E85" s="338">
        <v>14</v>
      </c>
      <c r="F85" s="339">
        <v>0.64</v>
      </c>
      <c r="G85" s="340">
        <v>503</v>
      </c>
      <c r="H85" s="338">
        <v>3</v>
      </c>
      <c r="I85" s="339">
        <v>0.31</v>
      </c>
      <c r="J85" s="340">
        <v>104</v>
      </c>
      <c r="K85" s="338">
        <v>4</v>
      </c>
      <c r="L85" s="339">
        <v>0.37</v>
      </c>
      <c r="M85" s="340">
        <v>136</v>
      </c>
      <c r="N85" s="380">
        <v>0</v>
      </c>
      <c r="O85" s="339">
        <v>0.05</v>
      </c>
      <c r="P85" s="381">
        <v>4</v>
      </c>
    </row>
    <row r="86" spans="1:16" s="205" customFormat="1" ht="12">
      <c r="A86" s="293" t="s">
        <v>38</v>
      </c>
      <c r="B86" s="382">
        <v>84</v>
      </c>
      <c r="C86" s="363">
        <v>0.32</v>
      </c>
      <c r="D86" s="364">
        <v>12106</v>
      </c>
      <c r="E86" s="382">
        <v>11</v>
      </c>
      <c r="F86" s="363">
        <v>0.28000000000000003</v>
      </c>
      <c r="G86" s="364">
        <v>1587</v>
      </c>
      <c r="H86" s="362">
        <v>2</v>
      </c>
      <c r="I86" s="363">
        <v>0.13</v>
      </c>
      <c r="J86" s="364">
        <v>355</v>
      </c>
      <c r="K86" s="382">
        <v>2</v>
      </c>
      <c r="L86" s="363">
        <v>0.13</v>
      </c>
      <c r="M86" s="364">
        <v>354</v>
      </c>
      <c r="N86" s="382">
        <v>0</v>
      </c>
      <c r="O86" s="363">
        <v>0.02</v>
      </c>
      <c r="P86" s="383">
        <v>8</v>
      </c>
    </row>
    <row r="87" spans="1:16" s="205" customFormat="1" ht="12">
      <c r="A87" s="622" t="s">
        <v>208</v>
      </c>
      <c r="B87" s="622"/>
      <c r="C87" s="622"/>
      <c r="D87" s="622"/>
      <c r="E87" s="622"/>
      <c r="F87" s="622"/>
      <c r="G87" s="622"/>
      <c r="H87" s="622"/>
      <c r="I87" s="622"/>
      <c r="J87" s="622"/>
      <c r="K87" s="622"/>
      <c r="L87" s="622"/>
      <c r="M87" s="622"/>
      <c r="N87" s="622"/>
      <c r="O87" s="622"/>
      <c r="P87" s="622"/>
    </row>
    <row r="88" spans="1:16" s="205" customFormat="1" ht="12">
      <c r="A88" s="572" t="s">
        <v>211</v>
      </c>
      <c r="B88" s="572"/>
      <c r="C88" s="572"/>
      <c r="D88" s="572"/>
      <c r="E88" s="572"/>
      <c r="F88" s="572"/>
      <c r="G88" s="572"/>
      <c r="H88" s="572"/>
      <c r="I88" s="572"/>
      <c r="J88" s="572"/>
      <c r="K88" s="572"/>
      <c r="L88" s="572"/>
      <c r="M88" s="572"/>
      <c r="N88" s="572"/>
      <c r="O88" s="572"/>
      <c r="P88" s="572"/>
    </row>
    <row r="89" spans="1:16" s="205" customFormat="1" ht="12">
      <c r="A89" s="574" t="s">
        <v>169</v>
      </c>
      <c r="B89" s="574"/>
      <c r="C89" s="574"/>
      <c r="D89" s="574"/>
      <c r="E89" s="574"/>
      <c r="F89" s="574"/>
      <c r="G89" s="574"/>
      <c r="H89" s="574"/>
      <c r="I89" s="574"/>
      <c r="J89" s="574"/>
      <c r="K89" s="574"/>
      <c r="L89" s="574"/>
      <c r="M89" s="574"/>
      <c r="N89" s="574"/>
      <c r="O89" s="574"/>
      <c r="P89" s="574"/>
    </row>
    <row r="90" spans="1:16" s="205" customFormat="1" ht="12">
      <c r="A90" s="385"/>
      <c r="B90" s="312"/>
      <c r="C90" s="312"/>
      <c r="D90" s="312"/>
      <c r="E90" s="312"/>
      <c r="F90" s="312"/>
      <c r="G90" s="312"/>
      <c r="H90" s="312"/>
      <c r="I90" s="312"/>
      <c r="J90" s="312"/>
      <c r="K90" s="312"/>
      <c r="L90" s="312"/>
      <c r="M90" s="312"/>
      <c r="N90" s="312"/>
      <c r="O90" s="312"/>
      <c r="P90" s="312"/>
    </row>
    <row r="91" spans="1:16" s="205" customFormat="1" ht="23.5">
      <c r="A91" s="615">
        <v>2022</v>
      </c>
      <c r="B91" s="615"/>
      <c r="C91" s="615"/>
      <c r="D91" s="615"/>
      <c r="E91" s="615"/>
      <c r="F91" s="615"/>
      <c r="G91" s="615"/>
      <c r="H91" s="615"/>
      <c r="I91" s="615"/>
      <c r="J91" s="615"/>
      <c r="K91" s="615"/>
      <c r="L91" s="615"/>
      <c r="M91" s="615"/>
      <c r="N91" s="615"/>
      <c r="O91" s="615"/>
      <c r="P91" s="615"/>
    </row>
    <row r="93" spans="1:16">
      <c r="A93" s="616" t="s">
        <v>213</v>
      </c>
      <c r="B93" s="616"/>
      <c r="C93" s="616"/>
      <c r="D93" s="616"/>
      <c r="E93" s="616"/>
      <c r="F93" s="616"/>
      <c r="G93" s="616"/>
      <c r="H93" s="616"/>
      <c r="I93" s="616"/>
      <c r="J93" s="616"/>
      <c r="K93" s="616"/>
      <c r="L93" s="616"/>
      <c r="M93" s="616"/>
      <c r="N93" s="616"/>
      <c r="O93" s="616"/>
      <c r="P93" s="616"/>
    </row>
    <row r="94" spans="1:16" ht="30.65" customHeight="1">
      <c r="A94" s="617" t="s">
        <v>16</v>
      </c>
      <c r="B94" s="581" t="s">
        <v>133</v>
      </c>
      <c r="C94" s="557"/>
      <c r="D94" s="558"/>
      <c r="E94" s="581" t="s">
        <v>134</v>
      </c>
      <c r="F94" s="557"/>
      <c r="G94" s="558"/>
      <c r="H94" s="581" t="s">
        <v>135</v>
      </c>
      <c r="I94" s="557"/>
      <c r="J94" s="558"/>
      <c r="K94" s="581" t="s">
        <v>136</v>
      </c>
      <c r="L94" s="557"/>
      <c r="M94" s="558"/>
      <c r="N94" s="581" t="s">
        <v>163</v>
      </c>
      <c r="O94" s="557"/>
      <c r="P94" s="559"/>
    </row>
    <row r="95" spans="1:16" ht="15" thickBot="1">
      <c r="A95" s="618"/>
      <c r="B95" s="317" t="s">
        <v>137</v>
      </c>
      <c r="C95" s="315" t="s">
        <v>138</v>
      </c>
      <c r="D95" s="316" t="s">
        <v>139</v>
      </c>
      <c r="E95" s="318" t="s">
        <v>137</v>
      </c>
      <c r="F95" s="320" t="s">
        <v>138</v>
      </c>
      <c r="G95" s="328" t="s">
        <v>139</v>
      </c>
      <c r="H95" s="317" t="s">
        <v>137</v>
      </c>
      <c r="I95" s="327" t="s">
        <v>138</v>
      </c>
      <c r="J95" s="386" t="s">
        <v>139</v>
      </c>
      <c r="K95" s="314" t="s">
        <v>137</v>
      </c>
      <c r="L95" s="320" t="s">
        <v>138</v>
      </c>
      <c r="M95" s="328" t="s">
        <v>139</v>
      </c>
      <c r="N95" s="314" t="s">
        <v>137</v>
      </c>
      <c r="O95" s="315" t="s">
        <v>138</v>
      </c>
      <c r="P95" s="315" t="s">
        <v>139</v>
      </c>
    </row>
    <row r="96" spans="1:16" ht="15" thickBot="1">
      <c r="A96" s="619"/>
      <c r="B96" s="582" t="s">
        <v>140</v>
      </c>
      <c r="C96" s="583"/>
      <c r="D96" s="583"/>
      <c r="E96" s="583"/>
      <c r="F96" s="583"/>
      <c r="G96" s="583"/>
      <c r="H96" s="583"/>
      <c r="I96" s="583"/>
      <c r="J96" s="583"/>
      <c r="K96" s="583"/>
      <c r="L96" s="583"/>
      <c r="M96" s="583"/>
      <c r="N96" s="583"/>
      <c r="O96" s="583"/>
      <c r="P96" s="584"/>
    </row>
    <row r="97" spans="1:16">
      <c r="A97" s="213" t="s">
        <v>20</v>
      </c>
      <c r="B97" s="218">
        <v>84</v>
      </c>
      <c r="C97" s="225">
        <v>0.88</v>
      </c>
      <c r="D97" s="216">
        <v>1505</v>
      </c>
      <c r="E97" s="218">
        <v>11</v>
      </c>
      <c r="F97" s="225">
        <v>0.75</v>
      </c>
      <c r="G97" s="216">
        <v>191</v>
      </c>
      <c r="H97" s="218">
        <v>2</v>
      </c>
      <c r="I97" s="225">
        <v>0.36</v>
      </c>
      <c r="J97" s="216">
        <v>40</v>
      </c>
      <c r="K97" s="218">
        <v>2</v>
      </c>
      <c r="L97" s="225">
        <v>0.37</v>
      </c>
      <c r="M97" s="216">
        <v>46</v>
      </c>
      <c r="N97" s="218">
        <v>0</v>
      </c>
      <c r="O97" s="225">
        <v>0.14000000000000001</v>
      </c>
      <c r="P97" s="299">
        <v>5</v>
      </c>
    </row>
    <row r="98" spans="1:16">
      <c r="A98" s="219" t="s">
        <v>21</v>
      </c>
      <c r="B98" s="224">
        <v>84</v>
      </c>
      <c r="C98" s="221">
        <v>0.8</v>
      </c>
      <c r="D98" s="222">
        <v>1766</v>
      </c>
      <c r="E98" s="224">
        <v>10</v>
      </c>
      <c r="F98" s="221">
        <v>0.67</v>
      </c>
      <c r="G98" s="222">
        <v>212</v>
      </c>
      <c r="H98" s="224">
        <v>2</v>
      </c>
      <c r="I98" s="221">
        <v>0.3</v>
      </c>
      <c r="J98" s="222">
        <v>43</v>
      </c>
      <c r="K98" s="224">
        <v>2</v>
      </c>
      <c r="L98" s="221">
        <v>0.31</v>
      </c>
      <c r="M98" s="222">
        <v>49</v>
      </c>
      <c r="N98" s="224">
        <v>1</v>
      </c>
      <c r="O98" s="221">
        <v>0.25</v>
      </c>
      <c r="P98" s="228">
        <v>25</v>
      </c>
    </row>
    <row r="99" spans="1:16">
      <c r="A99" s="213" t="s">
        <v>22</v>
      </c>
      <c r="B99" s="218">
        <v>79</v>
      </c>
      <c r="C99" s="225">
        <v>1.99</v>
      </c>
      <c r="D99" s="226">
        <v>535</v>
      </c>
      <c r="E99" s="218">
        <v>13</v>
      </c>
      <c r="F99" s="225">
        <v>1.65</v>
      </c>
      <c r="G99" s="226">
        <v>86</v>
      </c>
      <c r="H99" s="218">
        <v>5</v>
      </c>
      <c r="I99" s="225">
        <v>1.1599999999999999</v>
      </c>
      <c r="J99" s="226">
        <v>25</v>
      </c>
      <c r="K99" s="218">
        <v>2</v>
      </c>
      <c r="L99" s="225">
        <v>0.65</v>
      </c>
      <c r="M99" s="226">
        <v>17</v>
      </c>
      <c r="N99" s="218">
        <v>1</v>
      </c>
      <c r="O99" s="225">
        <v>0.28999999999999998</v>
      </c>
      <c r="P99" s="300">
        <v>6</v>
      </c>
    </row>
    <row r="100" spans="1:16">
      <c r="A100" s="219" t="s">
        <v>23</v>
      </c>
      <c r="B100" s="224">
        <v>73</v>
      </c>
      <c r="C100" s="221">
        <v>1.85</v>
      </c>
      <c r="D100" s="222">
        <v>464</v>
      </c>
      <c r="E100" s="224">
        <v>16</v>
      </c>
      <c r="F100" s="221">
        <v>1.51</v>
      </c>
      <c r="G100" s="222">
        <v>102</v>
      </c>
      <c r="H100" s="224">
        <v>5</v>
      </c>
      <c r="I100" s="221">
        <v>0.89</v>
      </c>
      <c r="J100" s="222">
        <v>33</v>
      </c>
      <c r="K100" s="224">
        <v>5</v>
      </c>
      <c r="L100" s="221">
        <v>0.97</v>
      </c>
      <c r="M100" s="222">
        <v>33</v>
      </c>
      <c r="N100" s="224">
        <v>1</v>
      </c>
      <c r="O100" s="221">
        <v>0.36</v>
      </c>
      <c r="P100" s="228">
        <v>6</v>
      </c>
    </row>
    <row r="101" spans="1:16">
      <c r="A101" s="213" t="s">
        <v>24</v>
      </c>
      <c r="B101" s="218">
        <v>78</v>
      </c>
      <c r="C101" s="225">
        <v>2.08</v>
      </c>
      <c r="D101" s="226">
        <v>355</v>
      </c>
      <c r="E101" s="218">
        <v>11</v>
      </c>
      <c r="F101" s="225">
        <v>1.56</v>
      </c>
      <c r="G101" s="226">
        <v>57</v>
      </c>
      <c r="H101" s="218">
        <v>4</v>
      </c>
      <c r="I101" s="225">
        <v>0.93</v>
      </c>
      <c r="J101" s="226">
        <v>20</v>
      </c>
      <c r="K101" s="218">
        <v>4</v>
      </c>
      <c r="L101" s="225">
        <v>1.03</v>
      </c>
      <c r="M101" s="226">
        <v>21</v>
      </c>
      <c r="N101" s="218">
        <v>2</v>
      </c>
      <c r="O101" s="225">
        <v>0.89</v>
      </c>
      <c r="P101" s="300">
        <v>9</v>
      </c>
    </row>
    <row r="102" spans="1:16">
      <c r="A102" s="219" t="s">
        <v>25</v>
      </c>
      <c r="B102" s="224">
        <v>82</v>
      </c>
      <c r="C102" s="221">
        <v>1.46</v>
      </c>
      <c r="D102" s="222">
        <v>636</v>
      </c>
      <c r="E102" s="224">
        <v>10</v>
      </c>
      <c r="F102" s="221">
        <v>1.1599999999999999</v>
      </c>
      <c r="G102" s="222">
        <v>78</v>
      </c>
      <c r="H102" s="224">
        <v>2</v>
      </c>
      <c r="I102" s="221">
        <v>0.55000000000000004</v>
      </c>
      <c r="J102" s="222">
        <v>13</v>
      </c>
      <c r="K102" s="224">
        <v>4</v>
      </c>
      <c r="L102" s="221">
        <v>0.78</v>
      </c>
      <c r="M102" s="222">
        <v>27</v>
      </c>
      <c r="N102" s="224">
        <v>1</v>
      </c>
      <c r="O102" s="221">
        <v>0.43</v>
      </c>
      <c r="P102" s="228">
        <v>7</v>
      </c>
    </row>
    <row r="103" spans="1:16">
      <c r="A103" s="213" t="s">
        <v>26</v>
      </c>
      <c r="B103" s="218">
        <v>81</v>
      </c>
      <c r="C103" s="225">
        <v>1.25</v>
      </c>
      <c r="D103" s="226">
        <v>804</v>
      </c>
      <c r="E103" s="218">
        <v>13</v>
      </c>
      <c r="F103" s="225">
        <v>1.07</v>
      </c>
      <c r="G103" s="226">
        <v>124</v>
      </c>
      <c r="H103" s="218">
        <v>3</v>
      </c>
      <c r="I103" s="225">
        <v>0.5</v>
      </c>
      <c r="J103" s="226">
        <v>28</v>
      </c>
      <c r="K103" s="218">
        <v>3</v>
      </c>
      <c r="L103" s="225">
        <v>0.53</v>
      </c>
      <c r="M103" s="226">
        <v>30</v>
      </c>
      <c r="N103" s="218">
        <v>1</v>
      </c>
      <c r="O103" s="225">
        <v>0.28000000000000003</v>
      </c>
      <c r="P103" s="300">
        <v>8</v>
      </c>
    </row>
    <row r="104" spans="1:16">
      <c r="A104" s="219" t="s">
        <v>27</v>
      </c>
      <c r="B104" s="224">
        <v>70</v>
      </c>
      <c r="C104" s="221">
        <v>1.98</v>
      </c>
      <c r="D104" s="222">
        <v>388</v>
      </c>
      <c r="E104" s="224">
        <v>16</v>
      </c>
      <c r="F104" s="221">
        <v>1.58</v>
      </c>
      <c r="G104" s="222">
        <v>88</v>
      </c>
      <c r="H104" s="224">
        <v>4</v>
      </c>
      <c r="I104" s="221">
        <v>0.78</v>
      </c>
      <c r="J104" s="222">
        <v>22</v>
      </c>
      <c r="K104" s="224">
        <v>7</v>
      </c>
      <c r="L104" s="221">
        <v>1.1200000000000001</v>
      </c>
      <c r="M104" s="222">
        <v>40</v>
      </c>
      <c r="N104" s="224">
        <v>3</v>
      </c>
      <c r="O104" s="221">
        <v>0.74</v>
      </c>
      <c r="P104" s="228">
        <v>16</v>
      </c>
    </row>
    <row r="105" spans="1:16">
      <c r="A105" s="213" t="s">
        <v>28</v>
      </c>
      <c r="B105" s="218">
        <v>82</v>
      </c>
      <c r="C105" s="225">
        <v>1.1299999999999999</v>
      </c>
      <c r="D105" s="226">
        <v>950</v>
      </c>
      <c r="E105" s="218">
        <v>11</v>
      </c>
      <c r="F105" s="225">
        <v>0.93</v>
      </c>
      <c r="G105" s="226">
        <v>133</v>
      </c>
      <c r="H105" s="218">
        <v>2</v>
      </c>
      <c r="I105" s="225">
        <v>0.4</v>
      </c>
      <c r="J105" s="226">
        <v>24</v>
      </c>
      <c r="K105" s="218">
        <v>3</v>
      </c>
      <c r="L105" s="225">
        <v>0.48</v>
      </c>
      <c r="M105" s="226">
        <v>31</v>
      </c>
      <c r="N105" s="218">
        <v>2</v>
      </c>
      <c r="O105" s="225">
        <v>0.41</v>
      </c>
      <c r="P105" s="300">
        <v>21</v>
      </c>
    </row>
    <row r="106" spans="1:16">
      <c r="A106" s="219" t="s">
        <v>29</v>
      </c>
      <c r="B106" s="224">
        <v>82</v>
      </c>
      <c r="C106" s="221">
        <v>0.86</v>
      </c>
      <c r="D106" s="222">
        <v>1707</v>
      </c>
      <c r="E106" s="224">
        <v>13</v>
      </c>
      <c r="F106" s="221">
        <v>0.74</v>
      </c>
      <c r="G106" s="222">
        <v>266</v>
      </c>
      <c r="H106" s="224">
        <v>2</v>
      </c>
      <c r="I106" s="221">
        <v>0.34</v>
      </c>
      <c r="J106" s="222">
        <v>52</v>
      </c>
      <c r="K106" s="224">
        <v>2</v>
      </c>
      <c r="L106" s="221">
        <v>0.33</v>
      </c>
      <c r="M106" s="222">
        <v>43</v>
      </c>
      <c r="N106" s="224">
        <v>1</v>
      </c>
      <c r="O106" s="221">
        <v>0.22</v>
      </c>
      <c r="P106" s="228">
        <v>19</v>
      </c>
    </row>
    <row r="107" spans="1:16">
      <c r="A107" s="213" t="s">
        <v>30</v>
      </c>
      <c r="B107" s="218">
        <v>84</v>
      </c>
      <c r="C107" s="225">
        <v>1.32</v>
      </c>
      <c r="D107" s="226">
        <v>655</v>
      </c>
      <c r="E107" s="218">
        <v>11</v>
      </c>
      <c r="F107" s="225">
        <v>1.1200000000000001</v>
      </c>
      <c r="G107" s="226">
        <v>82</v>
      </c>
      <c r="H107" s="218">
        <v>2</v>
      </c>
      <c r="I107" s="225">
        <v>0.49</v>
      </c>
      <c r="J107" s="226">
        <v>16</v>
      </c>
      <c r="K107" s="218">
        <v>3</v>
      </c>
      <c r="L107" s="225">
        <v>0.56000000000000005</v>
      </c>
      <c r="M107" s="226">
        <v>25</v>
      </c>
      <c r="N107" s="218">
        <v>1</v>
      </c>
      <c r="O107" s="225">
        <v>0.34</v>
      </c>
      <c r="P107" s="300">
        <v>6</v>
      </c>
    </row>
    <row r="108" spans="1:16">
      <c r="A108" s="219" t="s">
        <v>31</v>
      </c>
      <c r="B108" s="224">
        <v>69</v>
      </c>
      <c r="C108" s="221">
        <v>2.09</v>
      </c>
      <c r="D108" s="222">
        <v>369</v>
      </c>
      <c r="E108" s="224">
        <v>16</v>
      </c>
      <c r="F108" s="221">
        <v>1.69</v>
      </c>
      <c r="G108" s="222">
        <v>86</v>
      </c>
      <c r="H108" s="224">
        <v>4</v>
      </c>
      <c r="I108" s="221">
        <v>0.83</v>
      </c>
      <c r="J108" s="222">
        <v>22</v>
      </c>
      <c r="K108" s="224">
        <v>8</v>
      </c>
      <c r="L108" s="221">
        <v>1.22</v>
      </c>
      <c r="M108" s="222">
        <v>41</v>
      </c>
      <c r="N108" s="224">
        <v>3</v>
      </c>
      <c r="O108" s="221">
        <v>0.75</v>
      </c>
      <c r="P108" s="228">
        <v>21</v>
      </c>
    </row>
    <row r="109" spans="1:16">
      <c r="A109" s="213" t="s">
        <v>32</v>
      </c>
      <c r="B109" s="218">
        <v>76</v>
      </c>
      <c r="C109" s="225">
        <v>1.46</v>
      </c>
      <c r="D109" s="226">
        <v>681</v>
      </c>
      <c r="E109" s="218">
        <v>15</v>
      </c>
      <c r="F109" s="225">
        <v>1.2</v>
      </c>
      <c r="G109" s="226">
        <v>132</v>
      </c>
      <c r="H109" s="218">
        <v>3</v>
      </c>
      <c r="I109" s="225">
        <v>0.56999999999999995</v>
      </c>
      <c r="J109" s="226">
        <v>24</v>
      </c>
      <c r="K109" s="218">
        <v>5</v>
      </c>
      <c r="L109" s="225">
        <v>0.74</v>
      </c>
      <c r="M109" s="226">
        <v>39</v>
      </c>
      <c r="N109" s="218">
        <v>2</v>
      </c>
      <c r="O109" s="225">
        <v>0.48</v>
      </c>
      <c r="P109" s="300">
        <v>17</v>
      </c>
    </row>
    <row r="110" spans="1:16">
      <c r="A110" s="219" t="s">
        <v>33</v>
      </c>
      <c r="B110" s="224">
        <v>78</v>
      </c>
      <c r="C110" s="221">
        <v>1.7</v>
      </c>
      <c r="D110" s="222">
        <v>483</v>
      </c>
      <c r="E110" s="224">
        <v>14</v>
      </c>
      <c r="F110" s="221">
        <v>1.43</v>
      </c>
      <c r="G110" s="222">
        <v>89</v>
      </c>
      <c r="H110" s="224">
        <v>3</v>
      </c>
      <c r="I110" s="221">
        <v>0.67</v>
      </c>
      <c r="J110" s="222">
        <v>18</v>
      </c>
      <c r="K110" s="224">
        <v>3</v>
      </c>
      <c r="L110" s="221">
        <v>0.71</v>
      </c>
      <c r="M110" s="222">
        <v>21</v>
      </c>
      <c r="N110" s="224">
        <v>2</v>
      </c>
      <c r="O110" s="221">
        <v>0.55000000000000004</v>
      </c>
      <c r="P110" s="228">
        <v>8</v>
      </c>
    </row>
    <row r="111" spans="1:16">
      <c r="A111" s="213" t="s">
        <v>34</v>
      </c>
      <c r="B111" s="218">
        <v>85</v>
      </c>
      <c r="C111" s="225">
        <v>1.58</v>
      </c>
      <c r="D111" s="226">
        <v>477</v>
      </c>
      <c r="E111" s="218">
        <v>10</v>
      </c>
      <c r="F111" s="225">
        <v>1.33</v>
      </c>
      <c r="G111" s="226">
        <v>61</v>
      </c>
      <c r="H111" s="218">
        <v>2</v>
      </c>
      <c r="I111" s="225">
        <v>0.57999999999999996</v>
      </c>
      <c r="J111" s="226">
        <v>11</v>
      </c>
      <c r="K111" s="218">
        <v>2</v>
      </c>
      <c r="L111" s="225">
        <v>0.71</v>
      </c>
      <c r="M111" s="226">
        <v>12</v>
      </c>
      <c r="N111" s="218">
        <v>1</v>
      </c>
      <c r="O111" s="225">
        <v>0.36</v>
      </c>
      <c r="P111" s="300">
        <v>3</v>
      </c>
    </row>
    <row r="112" spans="1:16" ht="15" thickBot="1">
      <c r="A112" s="219" t="s">
        <v>35</v>
      </c>
      <c r="B112" s="224">
        <v>81</v>
      </c>
      <c r="C112" s="370">
        <v>1.6</v>
      </c>
      <c r="D112" s="371">
        <v>482</v>
      </c>
      <c r="E112" s="224">
        <v>14</v>
      </c>
      <c r="F112" s="370">
        <v>1.42</v>
      </c>
      <c r="G112" s="371">
        <v>83</v>
      </c>
      <c r="H112" s="224">
        <v>2</v>
      </c>
      <c r="I112" s="370">
        <v>0.59</v>
      </c>
      <c r="J112" s="371">
        <v>12</v>
      </c>
      <c r="K112" s="224">
        <v>2</v>
      </c>
      <c r="L112" s="370">
        <v>0.59</v>
      </c>
      <c r="M112" s="371">
        <v>14</v>
      </c>
      <c r="N112" s="224">
        <v>1</v>
      </c>
      <c r="O112" s="370">
        <v>0.32</v>
      </c>
      <c r="P112" s="377">
        <v>4</v>
      </c>
    </row>
    <row r="113" spans="1:16">
      <c r="A113" s="273" t="s">
        <v>36</v>
      </c>
      <c r="B113" s="332">
        <v>83</v>
      </c>
      <c r="C113" s="333">
        <v>0.38</v>
      </c>
      <c r="D113" s="334">
        <v>9224</v>
      </c>
      <c r="E113" s="332">
        <v>11</v>
      </c>
      <c r="F113" s="333">
        <v>0.32</v>
      </c>
      <c r="G113" s="334">
        <v>1290</v>
      </c>
      <c r="H113" s="332">
        <v>2</v>
      </c>
      <c r="I113" s="333">
        <v>0.15</v>
      </c>
      <c r="J113" s="334">
        <v>269</v>
      </c>
      <c r="K113" s="332">
        <v>3</v>
      </c>
      <c r="L113" s="333">
        <v>0.15</v>
      </c>
      <c r="M113" s="334">
        <v>325</v>
      </c>
      <c r="N113" s="387">
        <v>1</v>
      </c>
      <c r="O113" s="333">
        <v>0.1</v>
      </c>
      <c r="P113" s="379">
        <v>124</v>
      </c>
    </row>
    <row r="114" spans="1:16">
      <c r="A114" s="280" t="s">
        <v>37</v>
      </c>
      <c r="B114" s="338">
        <v>77</v>
      </c>
      <c r="C114" s="339">
        <v>0.76</v>
      </c>
      <c r="D114" s="340">
        <v>3033</v>
      </c>
      <c r="E114" s="338">
        <v>14</v>
      </c>
      <c r="F114" s="339">
        <v>0.63</v>
      </c>
      <c r="G114" s="340">
        <v>580</v>
      </c>
      <c r="H114" s="338">
        <v>4</v>
      </c>
      <c r="I114" s="339">
        <v>0.37</v>
      </c>
      <c r="J114" s="340">
        <v>134</v>
      </c>
      <c r="K114" s="338">
        <v>4</v>
      </c>
      <c r="L114" s="339">
        <v>0.33</v>
      </c>
      <c r="M114" s="340">
        <v>164</v>
      </c>
      <c r="N114" s="388">
        <v>1</v>
      </c>
      <c r="O114" s="339">
        <v>0.18</v>
      </c>
      <c r="P114" s="381">
        <v>57</v>
      </c>
    </row>
    <row r="115" spans="1:16">
      <c r="A115" s="293" t="s">
        <v>38</v>
      </c>
      <c r="B115" s="362">
        <v>82</v>
      </c>
      <c r="C115" s="363">
        <v>0.34</v>
      </c>
      <c r="D115" s="364">
        <v>12257</v>
      </c>
      <c r="E115" s="362">
        <v>12</v>
      </c>
      <c r="F115" s="363">
        <v>0.28000000000000003</v>
      </c>
      <c r="G115" s="364">
        <v>1870</v>
      </c>
      <c r="H115" s="362">
        <v>3</v>
      </c>
      <c r="I115" s="363">
        <v>0.14000000000000001</v>
      </c>
      <c r="J115" s="364">
        <v>403</v>
      </c>
      <c r="K115" s="362">
        <v>3</v>
      </c>
      <c r="L115" s="363">
        <v>0.14000000000000001</v>
      </c>
      <c r="M115" s="364">
        <v>489</v>
      </c>
      <c r="N115" s="389">
        <v>1</v>
      </c>
      <c r="O115" s="363">
        <v>0.09</v>
      </c>
      <c r="P115" s="383">
        <v>181</v>
      </c>
    </row>
    <row r="116" spans="1:16">
      <c r="A116" s="622" t="s">
        <v>208</v>
      </c>
      <c r="B116" s="622"/>
      <c r="C116" s="622"/>
      <c r="D116" s="622"/>
      <c r="E116" s="622"/>
      <c r="F116" s="622"/>
      <c r="G116" s="622"/>
      <c r="H116" s="622"/>
      <c r="I116" s="622"/>
      <c r="J116" s="622"/>
      <c r="K116" s="622"/>
      <c r="L116" s="622"/>
      <c r="M116" s="622"/>
      <c r="N116" s="622"/>
      <c r="O116" s="622"/>
      <c r="P116" s="622"/>
    </row>
    <row r="117" spans="1:16">
      <c r="A117" s="572" t="s">
        <v>214</v>
      </c>
      <c r="B117" s="572"/>
      <c r="C117" s="572"/>
      <c r="D117" s="572"/>
      <c r="E117" s="572"/>
      <c r="F117" s="572"/>
      <c r="G117" s="572"/>
      <c r="H117" s="572"/>
      <c r="I117" s="572"/>
      <c r="J117" s="572"/>
      <c r="K117" s="572"/>
      <c r="L117" s="572"/>
      <c r="M117" s="572"/>
      <c r="N117" s="572"/>
      <c r="O117" s="572"/>
      <c r="P117" s="572"/>
    </row>
    <row r="118" spans="1:16">
      <c r="A118" s="574" t="s">
        <v>198</v>
      </c>
      <c r="B118" s="574"/>
      <c r="C118" s="574"/>
      <c r="D118" s="574"/>
      <c r="E118" s="574"/>
      <c r="F118" s="574"/>
      <c r="G118" s="574"/>
      <c r="H118" s="574"/>
      <c r="I118" s="574"/>
      <c r="J118" s="574"/>
      <c r="K118" s="574"/>
      <c r="L118" s="574"/>
      <c r="M118" s="574"/>
      <c r="N118" s="574"/>
      <c r="O118" s="574"/>
      <c r="P118" s="574"/>
    </row>
    <row r="119" spans="1:16">
      <c r="A119" s="298"/>
      <c r="B119" s="390"/>
      <c r="C119" s="390"/>
      <c r="D119" s="390"/>
      <c r="E119" s="390"/>
      <c r="F119" s="390"/>
      <c r="G119" s="390"/>
      <c r="H119" s="390"/>
      <c r="I119" s="390"/>
      <c r="J119" s="390"/>
      <c r="K119" s="390"/>
      <c r="L119" s="390"/>
      <c r="M119" s="390"/>
      <c r="N119" s="390"/>
      <c r="O119" s="390"/>
      <c r="P119" s="390"/>
    </row>
    <row r="120" spans="1:16" ht="23.5">
      <c r="A120" s="615">
        <v>2021</v>
      </c>
      <c r="B120" s="615"/>
      <c r="C120" s="615"/>
      <c r="D120" s="615"/>
      <c r="E120" s="615"/>
      <c r="F120" s="615"/>
      <c r="G120" s="615"/>
      <c r="H120" s="615"/>
      <c r="I120" s="615"/>
      <c r="J120" s="615"/>
      <c r="K120" s="615"/>
      <c r="L120" s="615"/>
      <c r="M120" s="615"/>
      <c r="N120" s="368"/>
      <c r="O120" s="368"/>
      <c r="P120" s="368"/>
    </row>
    <row r="122" spans="1:16">
      <c r="A122" s="616" t="s">
        <v>215</v>
      </c>
      <c r="B122" s="616"/>
      <c r="C122" s="616"/>
      <c r="D122" s="616"/>
      <c r="E122" s="616"/>
      <c r="F122" s="616"/>
      <c r="G122" s="616"/>
      <c r="H122" s="616"/>
      <c r="I122" s="616"/>
      <c r="J122" s="616"/>
      <c r="K122" s="616"/>
      <c r="L122" s="616"/>
      <c r="M122" s="616"/>
    </row>
    <row r="123" spans="1:16" ht="29.65" customHeight="1">
      <c r="A123" s="617" t="s">
        <v>16</v>
      </c>
      <c r="B123" s="581" t="s">
        <v>216</v>
      </c>
      <c r="C123" s="557"/>
      <c r="D123" s="558"/>
      <c r="E123" s="581" t="s">
        <v>135</v>
      </c>
      <c r="F123" s="557"/>
      <c r="G123" s="558"/>
      <c r="H123" s="581" t="s">
        <v>217</v>
      </c>
      <c r="I123" s="557"/>
      <c r="J123" s="558"/>
      <c r="K123" s="581" t="s">
        <v>163</v>
      </c>
      <c r="L123" s="557"/>
      <c r="M123" s="559"/>
    </row>
    <row r="124" spans="1:16" ht="15" thickBot="1">
      <c r="A124" s="618"/>
      <c r="B124" s="317" t="s">
        <v>137</v>
      </c>
      <c r="C124" s="327" t="s">
        <v>138</v>
      </c>
      <c r="D124" s="328" t="s">
        <v>139</v>
      </c>
      <c r="E124" s="318" t="s">
        <v>137</v>
      </c>
      <c r="F124" s="319" t="s">
        <v>138</v>
      </c>
      <c r="G124" s="391" t="s">
        <v>139</v>
      </c>
      <c r="H124" s="317" t="s">
        <v>137</v>
      </c>
      <c r="I124" s="327" t="s">
        <v>138</v>
      </c>
      <c r="J124" s="209" t="s">
        <v>139</v>
      </c>
      <c r="K124" s="207" t="s">
        <v>137</v>
      </c>
      <c r="L124" s="315" t="s">
        <v>138</v>
      </c>
      <c r="M124" s="392" t="s">
        <v>139</v>
      </c>
    </row>
    <row r="125" spans="1:16" ht="15" thickBot="1">
      <c r="A125" s="623"/>
      <c r="B125" s="582" t="s">
        <v>200</v>
      </c>
      <c r="C125" s="583"/>
      <c r="D125" s="583"/>
      <c r="E125" s="583"/>
      <c r="F125" s="583"/>
      <c r="G125" s="583"/>
      <c r="H125" s="583"/>
      <c r="I125" s="583"/>
      <c r="J125" s="583"/>
      <c r="K125" s="583"/>
      <c r="L125" s="583"/>
      <c r="M125" s="584"/>
    </row>
    <row r="126" spans="1:16">
      <c r="A126" s="393" t="s">
        <v>20</v>
      </c>
      <c r="B126" s="230">
        <v>92</v>
      </c>
      <c r="C126" s="225">
        <v>0.68</v>
      </c>
      <c r="D126" s="216">
        <v>1469</v>
      </c>
      <c r="E126" s="218">
        <v>2</v>
      </c>
      <c r="F126" s="225">
        <v>0.35</v>
      </c>
      <c r="G126" s="216">
        <v>37</v>
      </c>
      <c r="H126" s="230">
        <v>3</v>
      </c>
      <c r="I126" s="225">
        <v>0.41</v>
      </c>
      <c r="J126" s="216">
        <v>43</v>
      </c>
      <c r="K126" s="218">
        <v>3</v>
      </c>
      <c r="L126" s="321">
        <v>0.44</v>
      </c>
      <c r="M126" s="260">
        <v>52</v>
      </c>
    </row>
    <row r="127" spans="1:16">
      <c r="A127" s="219" t="s">
        <v>21</v>
      </c>
      <c r="B127" s="245">
        <v>91</v>
      </c>
      <c r="C127" s="221">
        <v>0.69</v>
      </c>
      <c r="D127" s="222">
        <v>1625</v>
      </c>
      <c r="E127" s="224">
        <v>3</v>
      </c>
      <c r="F127" s="221">
        <v>0.37</v>
      </c>
      <c r="G127" s="222">
        <v>46</v>
      </c>
      <c r="H127" s="245">
        <v>3</v>
      </c>
      <c r="I127" s="221">
        <v>0.41</v>
      </c>
      <c r="J127" s="222">
        <v>54</v>
      </c>
      <c r="K127" s="224">
        <v>4</v>
      </c>
      <c r="L127" s="306">
        <v>0.45</v>
      </c>
      <c r="M127" s="262">
        <v>65</v>
      </c>
    </row>
    <row r="128" spans="1:16">
      <c r="A128" s="213" t="s">
        <v>22</v>
      </c>
      <c r="B128" s="230">
        <v>83</v>
      </c>
      <c r="C128" s="225">
        <v>1.51</v>
      </c>
      <c r="D128" s="226">
        <v>774</v>
      </c>
      <c r="E128" s="218">
        <v>7</v>
      </c>
      <c r="F128" s="225">
        <v>1.01</v>
      </c>
      <c r="G128" s="226">
        <v>57</v>
      </c>
      <c r="H128" s="230">
        <v>6</v>
      </c>
      <c r="I128" s="225">
        <v>0.98</v>
      </c>
      <c r="J128" s="226">
        <v>39</v>
      </c>
      <c r="K128" s="218">
        <v>5</v>
      </c>
      <c r="L128" s="321">
        <v>0.82</v>
      </c>
      <c r="M128" s="263">
        <v>39</v>
      </c>
    </row>
    <row r="129" spans="1:13">
      <c r="A129" s="219" t="s">
        <v>23</v>
      </c>
      <c r="B129" s="245">
        <v>86</v>
      </c>
      <c r="C129" s="221">
        <v>1.31</v>
      </c>
      <c r="D129" s="222">
        <v>679</v>
      </c>
      <c r="E129" s="224">
        <v>4</v>
      </c>
      <c r="F129" s="221">
        <v>0.71</v>
      </c>
      <c r="G129" s="222">
        <v>29</v>
      </c>
      <c r="H129" s="245">
        <v>7</v>
      </c>
      <c r="I129" s="221">
        <v>0.96</v>
      </c>
      <c r="J129" s="222">
        <v>46</v>
      </c>
      <c r="K129" s="224">
        <v>4</v>
      </c>
      <c r="L129" s="306">
        <v>0.71</v>
      </c>
      <c r="M129" s="262">
        <v>31</v>
      </c>
    </row>
    <row r="130" spans="1:13">
      <c r="A130" s="213" t="s">
        <v>24</v>
      </c>
      <c r="B130" s="218">
        <v>85</v>
      </c>
      <c r="C130" s="225">
        <v>1.69</v>
      </c>
      <c r="D130" s="226">
        <v>432</v>
      </c>
      <c r="E130" s="218">
        <v>5</v>
      </c>
      <c r="F130" s="225">
        <v>1.08</v>
      </c>
      <c r="G130" s="226">
        <v>25</v>
      </c>
      <c r="H130" s="230">
        <v>4</v>
      </c>
      <c r="I130" s="225">
        <v>0.94</v>
      </c>
      <c r="J130" s="226">
        <v>18</v>
      </c>
      <c r="K130" s="218">
        <v>6</v>
      </c>
      <c r="L130" s="321">
        <v>1.07</v>
      </c>
      <c r="M130" s="263">
        <v>34</v>
      </c>
    </row>
    <row r="131" spans="1:13">
      <c r="A131" s="219" t="s">
        <v>25</v>
      </c>
      <c r="B131" s="224">
        <v>90</v>
      </c>
      <c r="C131" s="221">
        <v>1.05</v>
      </c>
      <c r="D131" s="222">
        <v>799</v>
      </c>
      <c r="E131" s="224">
        <v>3</v>
      </c>
      <c r="F131" s="221">
        <v>0.65</v>
      </c>
      <c r="G131" s="222">
        <v>27</v>
      </c>
      <c r="H131" s="245">
        <v>3</v>
      </c>
      <c r="I131" s="221">
        <v>0.57999999999999996</v>
      </c>
      <c r="J131" s="222">
        <v>24</v>
      </c>
      <c r="K131" s="224">
        <v>4</v>
      </c>
      <c r="L131" s="306">
        <v>0.66</v>
      </c>
      <c r="M131" s="262">
        <v>32</v>
      </c>
    </row>
    <row r="132" spans="1:13">
      <c r="A132" s="213" t="s">
        <v>26</v>
      </c>
      <c r="B132" s="230">
        <v>91</v>
      </c>
      <c r="C132" s="225">
        <v>0.91</v>
      </c>
      <c r="D132" s="226">
        <v>876</v>
      </c>
      <c r="E132" s="218">
        <v>3</v>
      </c>
      <c r="F132" s="225">
        <v>0.5</v>
      </c>
      <c r="G132" s="226">
        <v>26</v>
      </c>
      <c r="H132" s="230">
        <v>3</v>
      </c>
      <c r="I132" s="225">
        <v>0.56000000000000005</v>
      </c>
      <c r="J132" s="226">
        <v>34</v>
      </c>
      <c r="K132" s="218">
        <v>3</v>
      </c>
      <c r="L132" s="321">
        <v>0.56000000000000005</v>
      </c>
      <c r="M132" s="263">
        <v>31</v>
      </c>
    </row>
    <row r="133" spans="1:13">
      <c r="A133" s="219" t="s">
        <v>27</v>
      </c>
      <c r="B133" s="245">
        <v>83</v>
      </c>
      <c r="C133" s="221">
        <v>1.6</v>
      </c>
      <c r="D133" s="222">
        <v>565</v>
      </c>
      <c r="E133" s="224">
        <v>3</v>
      </c>
      <c r="F133" s="221">
        <v>0.77</v>
      </c>
      <c r="G133" s="222">
        <v>20</v>
      </c>
      <c r="H133" s="245">
        <v>7</v>
      </c>
      <c r="I133" s="221">
        <v>1.1499999999999999</v>
      </c>
      <c r="J133" s="222">
        <v>38</v>
      </c>
      <c r="K133" s="224">
        <v>7</v>
      </c>
      <c r="L133" s="306">
        <v>1.01</v>
      </c>
      <c r="M133" s="262">
        <v>45</v>
      </c>
    </row>
    <row r="134" spans="1:13">
      <c r="A134" s="213" t="s">
        <v>28</v>
      </c>
      <c r="B134" s="230">
        <v>90</v>
      </c>
      <c r="C134" s="225">
        <v>0.88</v>
      </c>
      <c r="D134" s="226">
        <v>1112</v>
      </c>
      <c r="E134" s="218">
        <v>2</v>
      </c>
      <c r="F134" s="225">
        <v>0.41</v>
      </c>
      <c r="G134" s="226">
        <v>29</v>
      </c>
      <c r="H134" s="230">
        <v>3</v>
      </c>
      <c r="I134" s="225">
        <v>0.51</v>
      </c>
      <c r="J134" s="226">
        <v>35</v>
      </c>
      <c r="K134" s="218">
        <v>5</v>
      </c>
      <c r="L134" s="321">
        <v>0.63</v>
      </c>
      <c r="M134" s="263">
        <v>58</v>
      </c>
    </row>
    <row r="135" spans="1:13">
      <c r="A135" s="219" t="s">
        <v>29</v>
      </c>
      <c r="B135" s="245">
        <v>91</v>
      </c>
      <c r="C135" s="221">
        <v>0.7</v>
      </c>
      <c r="D135" s="222">
        <v>1590</v>
      </c>
      <c r="E135" s="224">
        <v>2</v>
      </c>
      <c r="F135" s="221">
        <v>0.35</v>
      </c>
      <c r="G135" s="222">
        <v>41</v>
      </c>
      <c r="H135" s="245">
        <v>2</v>
      </c>
      <c r="I135" s="221">
        <v>0.35</v>
      </c>
      <c r="J135" s="222">
        <v>41</v>
      </c>
      <c r="K135" s="224">
        <v>5</v>
      </c>
      <c r="L135" s="306">
        <v>0.53</v>
      </c>
      <c r="M135" s="262">
        <v>89</v>
      </c>
    </row>
    <row r="136" spans="1:13">
      <c r="A136" s="213" t="s">
        <v>30</v>
      </c>
      <c r="B136" s="230">
        <v>93</v>
      </c>
      <c r="C136" s="225">
        <v>0.87</v>
      </c>
      <c r="D136" s="226">
        <v>790</v>
      </c>
      <c r="E136" s="218">
        <v>2</v>
      </c>
      <c r="F136" s="225">
        <v>0.45</v>
      </c>
      <c r="G136" s="226">
        <v>15</v>
      </c>
      <c r="H136" s="230">
        <v>1</v>
      </c>
      <c r="I136" s="225">
        <v>0.37</v>
      </c>
      <c r="J136" s="226">
        <v>15</v>
      </c>
      <c r="K136" s="218">
        <v>4</v>
      </c>
      <c r="L136" s="321">
        <v>0.67</v>
      </c>
      <c r="M136" s="263">
        <v>31</v>
      </c>
    </row>
    <row r="137" spans="1:13">
      <c r="A137" s="219" t="s">
        <v>31</v>
      </c>
      <c r="B137" s="245">
        <v>88</v>
      </c>
      <c r="C137" s="221">
        <v>1.4</v>
      </c>
      <c r="D137" s="222">
        <v>519</v>
      </c>
      <c r="E137" s="224">
        <v>2</v>
      </c>
      <c r="F137" s="221">
        <v>0.64</v>
      </c>
      <c r="G137" s="222">
        <v>13</v>
      </c>
      <c r="H137" s="245">
        <v>5</v>
      </c>
      <c r="I137" s="221">
        <v>0.89</v>
      </c>
      <c r="J137" s="222">
        <v>28</v>
      </c>
      <c r="K137" s="224">
        <v>5</v>
      </c>
      <c r="L137" s="306">
        <v>0.95</v>
      </c>
      <c r="M137" s="262">
        <v>27</v>
      </c>
    </row>
    <row r="138" spans="1:13">
      <c r="A138" s="213" t="s">
        <v>32</v>
      </c>
      <c r="B138" s="230">
        <v>89</v>
      </c>
      <c r="C138" s="225">
        <v>1.06</v>
      </c>
      <c r="D138" s="226">
        <v>869</v>
      </c>
      <c r="E138" s="218">
        <v>3</v>
      </c>
      <c r="F138" s="225">
        <v>0.54</v>
      </c>
      <c r="G138" s="226">
        <v>24</v>
      </c>
      <c r="H138" s="230">
        <v>4</v>
      </c>
      <c r="I138" s="225">
        <v>0.67</v>
      </c>
      <c r="J138" s="226">
        <v>41</v>
      </c>
      <c r="K138" s="218">
        <v>4</v>
      </c>
      <c r="L138" s="321">
        <v>0.7</v>
      </c>
      <c r="M138" s="263">
        <v>40</v>
      </c>
    </row>
    <row r="139" spans="1:13">
      <c r="A139" s="219" t="s">
        <v>33</v>
      </c>
      <c r="B139" s="245">
        <v>85</v>
      </c>
      <c r="C139" s="221">
        <v>1.38</v>
      </c>
      <c r="D139" s="222">
        <v>663</v>
      </c>
      <c r="E139" s="224">
        <v>2</v>
      </c>
      <c r="F139" s="221">
        <v>0.56000000000000005</v>
      </c>
      <c r="G139" s="222">
        <v>19</v>
      </c>
      <c r="H139" s="245">
        <v>5</v>
      </c>
      <c r="I139" s="221">
        <v>0.88</v>
      </c>
      <c r="J139" s="222">
        <v>32</v>
      </c>
      <c r="K139" s="224">
        <v>8</v>
      </c>
      <c r="L139" s="306">
        <v>1.02</v>
      </c>
      <c r="M139" s="262">
        <v>60</v>
      </c>
    </row>
    <row r="140" spans="1:13">
      <c r="A140" s="213" t="s">
        <v>34</v>
      </c>
      <c r="B140" s="218">
        <v>93</v>
      </c>
      <c r="C140" s="225">
        <v>0.99</v>
      </c>
      <c r="D140" s="226">
        <v>635</v>
      </c>
      <c r="E140" s="218">
        <v>3</v>
      </c>
      <c r="F140" s="225">
        <v>0.68</v>
      </c>
      <c r="G140" s="226">
        <v>18</v>
      </c>
      <c r="H140" s="218">
        <v>1</v>
      </c>
      <c r="I140" s="225">
        <v>0.44</v>
      </c>
      <c r="J140" s="226">
        <v>11</v>
      </c>
      <c r="K140" s="218">
        <v>2</v>
      </c>
      <c r="L140" s="321">
        <v>0.6</v>
      </c>
      <c r="M140" s="263">
        <v>17</v>
      </c>
    </row>
    <row r="141" spans="1:13" ht="15" thickBot="1">
      <c r="A141" s="219" t="s">
        <v>35</v>
      </c>
      <c r="B141" s="245">
        <v>90</v>
      </c>
      <c r="C141" s="221">
        <v>1.24</v>
      </c>
      <c r="D141" s="222">
        <v>582</v>
      </c>
      <c r="E141" s="224">
        <v>2</v>
      </c>
      <c r="F141" s="221">
        <v>0.62</v>
      </c>
      <c r="G141" s="222">
        <v>16</v>
      </c>
      <c r="H141" s="245">
        <v>4</v>
      </c>
      <c r="I141" s="221">
        <v>0.84</v>
      </c>
      <c r="J141" s="222">
        <v>23</v>
      </c>
      <c r="K141" s="224">
        <v>4</v>
      </c>
      <c r="L141" s="306">
        <v>0.75</v>
      </c>
      <c r="M141" s="262">
        <v>28</v>
      </c>
    </row>
    <row r="142" spans="1:13">
      <c r="A142" s="273" t="s">
        <v>36</v>
      </c>
      <c r="B142" s="378">
        <v>91</v>
      </c>
      <c r="C142" s="333">
        <v>0.3</v>
      </c>
      <c r="D142" s="334">
        <v>9847</v>
      </c>
      <c r="E142" s="378">
        <v>2</v>
      </c>
      <c r="F142" s="333">
        <v>0.16</v>
      </c>
      <c r="G142" s="334">
        <v>277</v>
      </c>
      <c r="H142" s="378">
        <v>3</v>
      </c>
      <c r="I142" s="333">
        <v>0.17</v>
      </c>
      <c r="J142" s="334">
        <v>303</v>
      </c>
      <c r="K142" s="332">
        <v>4</v>
      </c>
      <c r="L142" s="333">
        <v>0.21</v>
      </c>
      <c r="M142" s="336">
        <v>436</v>
      </c>
    </row>
    <row r="143" spans="1:13">
      <c r="A143" s="280" t="s">
        <v>37</v>
      </c>
      <c r="B143" s="380">
        <v>86</v>
      </c>
      <c r="C143" s="339">
        <v>0.56999999999999995</v>
      </c>
      <c r="D143" s="340">
        <v>4132</v>
      </c>
      <c r="E143" s="338">
        <v>4</v>
      </c>
      <c r="F143" s="339">
        <v>0.32</v>
      </c>
      <c r="G143" s="340">
        <v>165</v>
      </c>
      <c r="H143" s="380">
        <v>5</v>
      </c>
      <c r="I143" s="339">
        <v>0.38</v>
      </c>
      <c r="J143" s="340">
        <v>219</v>
      </c>
      <c r="K143" s="338">
        <v>5</v>
      </c>
      <c r="L143" s="339">
        <v>0.34</v>
      </c>
      <c r="M143" s="342">
        <v>243</v>
      </c>
    </row>
    <row r="144" spans="1:13">
      <c r="A144" s="293" t="s">
        <v>38</v>
      </c>
      <c r="B144" s="382">
        <v>90</v>
      </c>
      <c r="C144" s="363">
        <v>0.27</v>
      </c>
      <c r="D144" s="364">
        <v>13979</v>
      </c>
      <c r="E144" s="362">
        <v>3</v>
      </c>
      <c r="F144" s="363">
        <v>0.14000000000000001</v>
      </c>
      <c r="G144" s="364">
        <v>442</v>
      </c>
      <c r="H144" s="382">
        <v>3</v>
      </c>
      <c r="I144" s="363">
        <v>0.15</v>
      </c>
      <c r="J144" s="364">
        <v>522</v>
      </c>
      <c r="K144" s="362">
        <v>4</v>
      </c>
      <c r="L144" s="363">
        <v>0.18</v>
      </c>
      <c r="M144" s="366">
        <v>679</v>
      </c>
    </row>
    <row r="145" spans="1:16">
      <c r="A145" s="622" t="s">
        <v>218</v>
      </c>
      <c r="B145" s="622"/>
      <c r="C145" s="622"/>
      <c r="D145" s="622"/>
      <c r="E145" s="622"/>
      <c r="F145" s="622"/>
      <c r="G145" s="622"/>
      <c r="H145" s="622"/>
      <c r="I145" s="622"/>
      <c r="J145" s="622"/>
      <c r="K145" s="622"/>
      <c r="L145" s="622"/>
      <c r="M145" s="622"/>
    </row>
    <row r="146" spans="1:16" ht="26.65" customHeight="1">
      <c r="A146" s="572" t="s">
        <v>219</v>
      </c>
      <c r="B146" s="572"/>
      <c r="C146" s="572"/>
      <c r="D146" s="572"/>
      <c r="E146" s="572"/>
      <c r="F146" s="572"/>
      <c r="G146" s="572"/>
      <c r="H146" s="572"/>
      <c r="I146" s="572"/>
      <c r="J146" s="572"/>
      <c r="K146" s="572"/>
      <c r="L146" s="572"/>
      <c r="M146" s="572"/>
    </row>
    <row r="147" spans="1:16">
      <c r="A147" s="574" t="s">
        <v>203</v>
      </c>
      <c r="B147" s="574"/>
      <c r="C147" s="574"/>
      <c r="D147" s="574"/>
      <c r="E147" s="574"/>
      <c r="F147" s="574"/>
      <c r="G147" s="574"/>
      <c r="H147" s="574"/>
      <c r="I147" s="574"/>
      <c r="J147" s="574"/>
      <c r="K147" s="574"/>
      <c r="L147" s="574"/>
      <c r="M147" s="574"/>
    </row>
    <row r="148" spans="1:16">
      <c r="A148" s="298"/>
      <c r="B148" s="390"/>
      <c r="C148" s="390"/>
      <c r="D148" s="390"/>
      <c r="E148" s="390"/>
      <c r="F148" s="390"/>
      <c r="G148" s="390"/>
      <c r="H148" s="390"/>
      <c r="I148" s="390"/>
      <c r="J148" s="390"/>
      <c r="K148" s="390"/>
      <c r="L148" s="390"/>
      <c r="M148" s="390"/>
    </row>
    <row r="149" spans="1:16" ht="23.5">
      <c r="A149" s="615">
        <v>2020</v>
      </c>
      <c r="B149" s="615"/>
      <c r="C149" s="615"/>
      <c r="D149" s="615"/>
      <c r="E149" s="615"/>
      <c r="F149" s="615"/>
      <c r="G149" s="615"/>
      <c r="H149" s="615"/>
      <c r="I149" s="615"/>
      <c r="J149" s="615"/>
      <c r="K149" s="368"/>
      <c r="L149" s="368"/>
      <c r="M149" s="368"/>
      <c r="N149" s="368"/>
      <c r="O149" s="368"/>
      <c r="P149" s="368"/>
    </row>
    <row r="151" spans="1:16">
      <c r="A151" s="628" t="s">
        <v>220</v>
      </c>
      <c r="B151" s="628"/>
      <c r="C151" s="628"/>
      <c r="D151" s="628"/>
      <c r="E151" s="628"/>
      <c r="F151" s="628"/>
      <c r="G151" s="628"/>
      <c r="H151" s="628"/>
      <c r="I151" s="628"/>
      <c r="J151" s="628"/>
      <c r="M151" s="394"/>
    </row>
    <row r="152" spans="1:16" ht="26.15" customHeight="1">
      <c r="A152" s="617" t="s">
        <v>16</v>
      </c>
      <c r="B152" s="581" t="s">
        <v>216</v>
      </c>
      <c r="C152" s="557"/>
      <c r="D152" s="558"/>
      <c r="E152" s="581" t="s">
        <v>135</v>
      </c>
      <c r="F152" s="557"/>
      <c r="G152" s="558"/>
      <c r="H152" s="581" t="s">
        <v>217</v>
      </c>
      <c r="I152" s="557"/>
      <c r="J152" s="559"/>
      <c r="M152" s="394"/>
    </row>
    <row r="153" spans="1:16" ht="15" thickBot="1">
      <c r="A153" s="618"/>
      <c r="B153" s="317" t="s">
        <v>137</v>
      </c>
      <c r="C153" s="327" t="s">
        <v>138</v>
      </c>
      <c r="D153" s="328" t="s">
        <v>139</v>
      </c>
      <c r="E153" s="318" t="s">
        <v>137</v>
      </c>
      <c r="F153" s="319" t="s">
        <v>138</v>
      </c>
      <c r="G153" s="386" t="s">
        <v>139</v>
      </c>
      <c r="H153" s="207" t="s">
        <v>137</v>
      </c>
      <c r="I153" s="315" t="s">
        <v>138</v>
      </c>
      <c r="J153" s="395" t="s">
        <v>139</v>
      </c>
      <c r="M153" s="394"/>
    </row>
    <row r="154" spans="1:16" ht="15" thickBot="1">
      <c r="A154" s="623"/>
      <c r="B154" s="582" t="s">
        <v>200</v>
      </c>
      <c r="C154" s="583"/>
      <c r="D154" s="583"/>
      <c r="E154" s="583"/>
      <c r="F154" s="583"/>
      <c r="G154" s="583"/>
      <c r="H154" s="583"/>
      <c r="I154" s="583"/>
      <c r="J154" s="584"/>
      <c r="M154" s="394"/>
    </row>
    <row r="155" spans="1:16">
      <c r="A155" s="393" t="s">
        <v>20</v>
      </c>
      <c r="B155" s="396">
        <v>96</v>
      </c>
      <c r="C155" s="215">
        <v>0.65</v>
      </c>
      <c r="D155" s="216">
        <v>885</v>
      </c>
      <c r="E155" s="347">
        <v>3</v>
      </c>
      <c r="F155" s="215">
        <v>0.56000000000000005</v>
      </c>
      <c r="G155" s="216">
        <v>37</v>
      </c>
      <c r="H155" s="347">
        <v>1</v>
      </c>
      <c r="I155" s="215">
        <v>0.33</v>
      </c>
      <c r="J155" s="260">
        <v>20</v>
      </c>
      <c r="M155" s="394"/>
    </row>
    <row r="156" spans="1:16">
      <c r="A156" s="219" t="s">
        <v>21</v>
      </c>
      <c r="B156" s="224">
        <v>95</v>
      </c>
      <c r="C156" s="221">
        <v>0.68</v>
      </c>
      <c r="D156" s="222">
        <v>909</v>
      </c>
      <c r="E156" s="224">
        <v>3</v>
      </c>
      <c r="F156" s="221">
        <v>0.54</v>
      </c>
      <c r="G156" s="222">
        <v>33</v>
      </c>
      <c r="H156" s="224">
        <v>2</v>
      </c>
      <c r="I156" s="221">
        <v>0.43</v>
      </c>
      <c r="J156" s="262">
        <v>19</v>
      </c>
      <c r="M156" s="394"/>
    </row>
    <row r="157" spans="1:16">
      <c r="A157" s="213" t="s">
        <v>22</v>
      </c>
      <c r="B157" s="218">
        <v>93</v>
      </c>
      <c r="C157" s="225">
        <v>1.1499999999999999</v>
      </c>
      <c r="D157" s="226">
        <v>880</v>
      </c>
      <c r="E157" s="218">
        <v>5</v>
      </c>
      <c r="F157" s="225">
        <v>0.96</v>
      </c>
      <c r="G157" s="226">
        <v>43</v>
      </c>
      <c r="H157" s="218">
        <v>2</v>
      </c>
      <c r="I157" s="225">
        <v>0.68</v>
      </c>
      <c r="J157" s="263">
        <v>17</v>
      </c>
      <c r="M157" s="394"/>
    </row>
    <row r="158" spans="1:16">
      <c r="A158" s="219" t="s">
        <v>23</v>
      </c>
      <c r="B158" s="224">
        <v>92</v>
      </c>
      <c r="C158" s="221">
        <v>0.82</v>
      </c>
      <c r="D158" s="222">
        <v>995</v>
      </c>
      <c r="E158" s="224">
        <v>3</v>
      </c>
      <c r="F158" s="221">
        <v>0.5</v>
      </c>
      <c r="G158" s="222">
        <v>39</v>
      </c>
      <c r="H158" s="224">
        <v>5</v>
      </c>
      <c r="I158" s="221">
        <v>0.67</v>
      </c>
      <c r="J158" s="262">
        <v>61</v>
      </c>
      <c r="M158" s="394"/>
    </row>
    <row r="159" spans="1:16">
      <c r="A159" s="213" t="s">
        <v>24</v>
      </c>
      <c r="B159" s="218">
        <v>89</v>
      </c>
      <c r="C159" s="225">
        <v>1.37</v>
      </c>
      <c r="D159" s="226">
        <v>590</v>
      </c>
      <c r="E159" s="218">
        <v>5</v>
      </c>
      <c r="F159" s="225">
        <v>0.92</v>
      </c>
      <c r="G159" s="226">
        <v>40</v>
      </c>
      <c r="H159" s="218">
        <v>6</v>
      </c>
      <c r="I159" s="225">
        <v>1.07</v>
      </c>
      <c r="J159" s="263">
        <v>32</v>
      </c>
      <c r="M159" s="394"/>
    </row>
    <row r="160" spans="1:16">
      <c r="A160" s="219" t="s">
        <v>25</v>
      </c>
      <c r="B160" s="224">
        <v>93</v>
      </c>
      <c r="C160" s="221">
        <v>0.85</v>
      </c>
      <c r="D160" s="222">
        <v>1077</v>
      </c>
      <c r="E160" s="224">
        <v>3</v>
      </c>
      <c r="F160" s="221">
        <v>0.6</v>
      </c>
      <c r="G160" s="222">
        <v>43</v>
      </c>
      <c r="H160" s="224">
        <v>4</v>
      </c>
      <c r="I160" s="221">
        <v>0.62</v>
      </c>
      <c r="J160" s="262">
        <v>49</v>
      </c>
      <c r="M160" s="394"/>
    </row>
    <row r="161" spans="1:13">
      <c r="A161" s="213" t="s">
        <v>26</v>
      </c>
      <c r="B161" s="218">
        <v>95</v>
      </c>
      <c r="C161" s="225">
        <v>0.79</v>
      </c>
      <c r="D161" s="226">
        <v>822</v>
      </c>
      <c r="E161" s="218">
        <v>3</v>
      </c>
      <c r="F161" s="225">
        <v>0.63</v>
      </c>
      <c r="G161" s="226">
        <v>32</v>
      </c>
      <c r="H161" s="218">
        <v>2</v>
      </c>
      <c r="I161" s="225">
        <v>0.49</v>
      </c>
      <c r="J161" s="263">
        <v>20</v>
      </c>
      <c r="M161" s="394"/>
    </row>
    <row r="162" spans="1:13">
      <c r="A162" s="219" t="s">
        <v>27</v>
      </c>
      <c r="B162" s="224">
        <v>93</v>
      </c>
      <c r="C162" s="221">
        <v>0.88</v>
      </c>
      <c r="D162" s="222">
        <v>966</v>
      </c>
      <c r="E162" s="224">
        <v>3</v>
      </c>
      <c r="F162" s="221">
        <v>0.63</v>
      </c>
      <c r="G162" s="222">
        <v>28</v>
      </c>
      <c r="H162" s="224">
        <v>4</v>
      </c>
      <c r="I162" s="221">
        <v>0.64</v>
      </c>
      <c r="J162" s="262">
        <v>49</v>
      </c>
      <c r="M162" s="394"/>
    </row>
    <row r="163" spans="1:13">
      <c r="A163" s="213" t="s">
        <v>28</v>
      </c>
      <c r="B163" s="218">
        <v>96</v>
      </c>
      <c r="C163" s="225">
        <v>0.62</v>
      </c>
      <c r="D163" s="226">
        <v>960</v>
      </c>
      <c r="E163" s="218">
        <v>2</v>
      </c>
      <c r="F163" s="225">
        <v>0.5</v>
      </c>
      <c r="G163" s="226">
        <v>28</v>
      </c>
      <c r="H163" s="218">
        <v>1</v>
      </c>
      <c r="I163" s="225">
        <v>0.36</v>
      </c>
      <c r="J163" s="263">
        <v>16</v>
      </c>
      <c r="M163" s="394"/>
    </row>
    <row r="164" spans="1:13">
      <c r="A164" s="219" t="s">
        <v>29</v>
      </c>
      <c r="B164" s="224">
        <v>96</v>
      </c>
      <c r="C164" s="221">
        <v>0.72</v>
      </c>
      <c r="D164" s="222">
        <v>709</v>
      </c>
      <c r="E164" s="224">
        <v>2</v>
      </c>
      <c r="F164" s="221">
        <v>0.56999999999999995</v>
      </c>
      <c r="G164" s="222">
        <v>15</v>
      </c>
      <c r="H164" s="224">
        <v>2</v>
      </c>
      <c r="I164" s="221">
        <v>0.46</v>
      </c>
      <c r="J164" s="262">
        <v>15</v>
      </c>
      <c r="M164" s="394"/>
    </row>
    <row r="165" spans="1:13">
      <c r="A165" s="213" t="s">
        <v>30</v>
      </c>
      <c r="B165" s="218">
        <v>97</v>
      </c>
      <c r="C165" s="225">
        <v>0.61</v>
      </c>
      <c r="D165" s="226">
        <v>749</v>
      </c>
      <c r="E165" s="218">
        <v>1</v>
      </c>
      <c r="F165" s="225">
        <v>0.38</v>
      </c>
      <c r="G165" s="226">
        <v>13</v>
      </c>
      <c r="H165" s="218">
        <v>2</v>
      </c>
      <c r="I165" s="225">
        <v>0.48</v>
      </c>
      <c r="J165" s="263">
        <v>19</v>
      </c>
      <c r="M165" s="394"/>
    </row>
    <row r="166" spans="1:13">
      <c r="A166" s="219" t="s">
        <v>31</v>
      </c>
      <c r="B166" s="224">
        <v>92</v>
      </c>
      <c r="C166" s="221">
        <v>1.06</v>
      </c>
      <c r="D166" s="222">
        <v>699</v>
      </c>
      <c r="E166" s="224">
        <v>4</v>
      </c>
      <c r="F166" s="221">
        <v>0.83</v>
      </c>
      <c r="G166" s="222">
        <v>33</v>
      </c>
      <c r="H166" s="224">
        <v>4</v>
      </c>
      <c r="I166" s="221">
        <v>0.69</v>
      </c>
      <c r="J166" s="262">
        <v>36</v>
      </c>
      <c r="M166" s="394"/>
    </row>
    <row r="167" spans="1:13">
      <c r="A167" s="213" t="s">
        <v>32</v>
      </c>
      <c r="B167" s="218">
        <v>95</v>
      </c>
      <c r="C167" s="225">
        <v>0.67</v>
      </c>
      <c r="D167" s="226">
        <v>1116</v>
      </c>
      <c r="E167" s="218">
        <v>2</v>
      </c>
      <c r="F167" s="225">
        <v>0.46</v>
      </c>
      <c r="G167" s="226">
        <v>29</v>
      </c>
      <c r="H167" s="218">
        <v>2</v>
      </c>
      <c r="I167" s="225">
        <v>0.5</v>
      </c>
      <c r="J167" s="263">
        <v>29</v>
      </c>
      <c r="M167" s="394"/>
    </row>
    <row r="168" spans="1:13">
      <c r="A168" s="219" t="s">
        <v>33</v>
      </c>
      <c r="B168" s="224">
        <v>95</v>
      </c>
      <c r="C168" s="221">
        <v>0.69</v>
      </c>
      <c r="D168" s="222">
        <v>1047</v>
      </c>
      <c r="E168" s="224">
        <v>2</v>
      </c>
      <c r="F168" s="221">
        <v>0.47</v>
      </c>
      <c r="G168" s="222">
        <v>21</v>
      </c>
      <c r="H168" s="224">
        <v>3</v>
      </c>
      <c r="I168" s="221">
        <v>0.51</v>
      </c>
      <c r="J168" s="262">
        <v>38</v>
      </c>
      <c r="M168" s="394"/>
    </row>
    <row r="169" spans="1:13" ht="14.65" customHeight="1">
      <c r="A169" s="213" t="s">
        <v>34</v>
      </c>
      <c r="B169" s="218">
        <v>95</v>
      </c>
      <c r="C169" s="225">
        <v>0.88</v>
      </c>
      <c r="D169" s="226">
        <v>899</v>
      </c>
      <c r="E169" s="218">
        <v>3</v>
      </c>
      <c r="F169" s="225">
        <v>0.65</v>
      </c>
      <c r="G169" s="226">
        <v>22</v>
      </c>
      <c r="H169" s="218">
        <v>2</v>
      </c>
      <c r="I169" s="225">
        <v>0.62</v>
      </c>
      <c r="J169" s="263">
        <v>23</v>
      </c>
      <c r="M169" s="394"/>
    </row>
    <row r="170" spans="1:13" ht="14.65" customHeight="1" thickBot="1">
      <c r="A170" s="219" t="s">
        <v>35</v>
      </c>
      <c r="B170" s="224">
        <v>96</v>
      </c>
      <c r="C170" s="221">
        <v>0.55000000000000004</v>
      </c>
      <c r="D170" s="222">
        <v>1058</v>
      </c>
      <c r="E170" s="224">
        <v>2</v>
      </c>
      <c r="F170" s="221">
        <v>0.44</v>
      </c>
      <c r="G170" s="222">
        <v>24</v>
      </c>
      <c r="H170" s="224">
        <v>1</v>
      </c>
      <c r="I170" s="221">
        <v>0.34</v>
      </c>
      <c r="J170" s="262">
        <v>22</v>
      </c>
      <c r="M170" s="394"/>
    </row>
    <row r="171" spans="1:13" ht="14.65" customHeight="1">
      <c r="A171" s="331" t="s">
        <v>36</v>
      </c>
      <c r="B171" s="332">
        <v>96</v>
      </c>
      <c r="C171" s="333">
        <v>0.28000000000000003</v>
      </c>
      <c r="D171" s="334">
        <v>8299</v>
      </c>
      <c r="E171" s="332">
        <v>3</v>
      </c>
      <c r="F171" s="333">
        <v>0.22</v>
      </c>
      <c r="G171" s="334">
        <v>296</v>
      </c>
      <c r="H171" s="332">
        <v>2</v>
      </c>
      <c r="I171" s="333">
        <v>0.17</v>
      </c>
      <c r="J171" s="336">
        <v>249</v>
      </c>
      <c r="M171" s="394"/>
    </row>
    <row r="172" spans="1:13" ht="14.65" customHeight="1">
      <c r="A172" s="337" t="s">
        <v>37</v>
      </c>
      <c r="B172" s="338">
        <v>94</v>
      </c>
      <c r="C172" s="339">
        <v>0.38</v>
      </c>
      <c r="D172" s="340">
        <v>6062</v>
      </c>
      <c r="E172" s="338">
        <v>3</v>
      </c>
      <c r="F172" s="339">
        <v>0.28999999999999998</v>
      </c>
      <c r="G172" s="340">
        <v>184</v>
      </c>
      <c r="H172" s="338">
        <v>3</v>
      </c>
      <c r="I172" s="339">
        <v>0.25</v>
      </c>
      <c r="J172" s="342">
        <v>216</v>
      </c>
      <c r="M172" s="394"/>
    </row>
    <row r="173" spans="1:13" ht="14.65" customHeight="1">
      <c r="A173" s="361" t="s">
        <v>38</v>
      </c>
      <c r="B173" s="362">
        <v>95</v>
      </c>
      <c r="C173" s="363">
        <v>0.23</v>
      </c>
      <c r="D173" s="364">
        <v>14361</v>
      </c>
      <c r="E173" s="362">
        <v>3</v>
      </c>
      <c r="F173" s="363">
        <v>0.19</v>
      </c>
      <c r="G173" s="364">
        <v>480</v>
      </c>
      <c r="H173" s="362">
        <v>2</v>
      </c>
      <c r="I173" s="363">
        <v>0.15</v>
      </c>
      <c r="J173" s="366">
        <v>465</v>
      </c>
      <c r="M173" s="394"/>
    </row>
    <row r="174" spans="1:13" ht="14.65" customHeight="1">
      <c r="A174" s="622" t="s">
        <v>218</v>
      </c>
      <c r="B174" s="624"/>
      <c r="C174" s="624"/>
      <c r="D174" s="624"/>
      <c r="E174" s="624"/>
      <c r="F174" s="624"/>
      <c r="G174" s="624"/>
      <c r="H174" s="624"/>
      <c r="I174" s="624"/>
      <c r="J174" s="624"/>
      <c r="M174" s="394"/>
    </row>
    <row r="175" spans="1:13" ht="14.65" customHeight="1">
      <c r="A175" s="625" t="s">
        <v>221</v>
      </c>
      <c r="B175" s="626"/>
      <c r="C175" s="626"/>
      <c r="D175" s="626"/>
      <c r="E175" s="626"/>
      <c r="F175" s="626"/>
      <c r="G175" s="626"/>
      <c r="H175" s="626"/>
      <c r="I175" s="626"/>
      <c r="J175" s="626"/>
      <c r="M175" s="394"/>
    </row>
    <row r="176" spans="1:13" ht="14.65" customHeight="1">
      <c r="A176" s="627" t="s">
        <v>206</v>
      </c>
      <c r="B176" s="626"/>
      <c r="C176" s="626"/>
      <c r="D176" s="626"/>
      <c r="E176" s="626"/>
      <c r="F176" s="626"/>
      <c r="G176" s="626"/>
      <c r="H176" s="626"/>
      <c r="I176" s="626"/>
      <c r="J176" s="626"/>
      <c r="M176" s="394"/>
    </row>
  </sheetData>
  <mergeCells count="68">
    <mergeCell ref="A174:J174"/>
    <mergeCell ref="A175:J175"/>
    <mergeCell ref="A176:J176"/>
    <mergeCell ref="A145:M145"/>
    <mergeCell ref="A146:M146"/>
    <mergeCell ref="A147:M147"/>
    <mergeCell ref="A149:J149"/>
    <mergeCell ref="A151:J151"/>
    <mergeCell ref="A152:A154"/>
    <mergeCell ref="B152:D152"/>
    <mergeCell ref="E152:G152"/>
    <mergeCell ref="H152:J152"/>
    <mergeCell ref="B154:J154"/>
    <mergeCell ref="A122:M122"/>
    <mergeCell ref="A123:A125"/>
    <mergeCell ref="B123:D123"/>
    <mergeCell ref="E123:G123"/>
    <mergeCell ref="H123:J123"/>
    <mergeCell ref="K123:M123"/>
    <mergeCell ref="B125:M125"/>
    <mergeCell ref="A120:M120"/>
    <mergeCell ref="A87:P87"/>
    <mergeCell ref="A88:P88"/>
    <mergeCell ref="A89:P89"/>
    <mergeCell ref="A91:P91"/>
    <mergeCell ref="A93:P93"/>
    <mergeCell ref="A94:A96"/>
    <mergeCell ref="B94:D94"/>
    <mergeCell ref="E94:G94"/>
    <mergeCell ref="H94:J94"/>
    <mergeCell ref="K94:M94"/>
    <mergeCell ref="N94:P94"/>
    <mergeCell ref="B96:P96"/>
    <mergeCell ref="A116:P116"/>
    <mergeCell ref="A117:P117"/>
    <mergeCell ref="A118:P118"/>
    <mergeCell ref="A64:P64"/>
    <mergeCell ref="A65:A67"/>
    <mergeCell ref="B65:D65"/>
    <mergeCell ref="E65:G65"/>
    <mergeCell ref="H65:J65"/>
    <mergeCell ref="K65:M65"/>
    <mergeCell ref="N65:P65"/>
    <mergeCell ref="B67:P67"/>
    <mergeCell ref="A62:P62"/>
    <mergeCell ref="A28:M28"/>
    <mergeCell ref="A29:M29"/>
    <mergeCell ref="A30:M30"/>
    <mergeCell ref="A33:P33"/>
    <mergeCell ref="A35:P35"/>
    <mergeCell ref="A36:A38"/>
    <mergeCell ref="B36:D36"/>
    <mergeCell ref="E36:G36"/>
    <mergeCell ref="H36:J36"/>
    <mergeCell ref="K36:M36"/>
    <mergeCell ref="N36:P36"/>
    <mergeCell ref="B38:P38"/>
    <mergeCell ref="A58:P58"/>
    <mergeCell ref="A59:P59"/>
    <mergeCell ref="A60:P60"/>
    <mergeCell ref="A3:M3"/>
    <mergeCell ref="A5:M5"/>
    <mergeCell ref="A6:A8"/>
    <mergeCell ref="B6:D6"/>
    <mergeCell ref="E6:G6"/>
    <mergeCell ref="H6:J6"/>
    <mergeCell ref="K6:M6"/>
    <mergeCell ref="B8:M8"/>
  </mergeCells>
  <hyperlinks>
    <hyperlink ref="A1" location="Inhalt!A1" display="Zurück zum Inhalt" xr:uid="{8F1F766B-2778-46E5-B30C-AAFD364573E9}"/>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Inhalt</vt:lpstr>
      <vt:lpstr>HF-10.4.4</vt:lpstr>
      <vt:lpstr>HF-10.4.5</vt:lpstr>
      <vt:lpstr>HF-10.4.6,.7</vt:lpstr>
      <vt:lpstr>HF-10.5.1</vt:lpstr>
      <vt:lpstr>HF-10.5.2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Leßner</dc:creator>
  <dc:description/>
  <cp:lastModifiedBy>Norina Rosian</cp:lastModifiedBy>
  <cp:revision>5</cp:revision>
  <dcterms:created xsi:type="dcterms:W3CDTF">2024-03-11T14:08:51Z</dcterms:created>
  <dcterms:modified xsi:type="dcterms:W3CDTF">2026-06-03T06:57:56Z</dcterms:modified>
  <dc:language>de-DE</dc:language>
</cp:coreProperties>
</file>